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ter\OneDrive\Documents\MSc ES\Thesis\Thesis Data\Preprocessing\"/>
    </mc:Choice>
  </mc:AlternateContent>
  <xr:revisionPtr revIDLastSave="0" documentId="13_ncr:1_{E56EE834-6FEE-4633-9284-F39BFA31FDE0}" xr6:coauthVersionLast="47" xr6:coauthVersionMax="47" xr10:uidLastSave="{00000000-0000-0000-0000-000000000000}"/>
  <bookViews>
    <workbookView xWindow="-110" yWindow="-110" windowWidth="19420" windowHeight="10300" firstSheet="3" activeTab="5" xr2:uid="{00000000-000D-0000-FFFF-FFFF00000000}"/>
  </bookViews>
  <sheets>
    <sheet name="RAW" sheetId="1" r:id="rId1"/>
    <sheet name="(x) Volume" sheetId="4" r:id="rId2"/>
    <sheet name="(x) Length +diam" sheetId="2" r:id="rId3"/>
    <sheet name="(x) Calc per soilvolumer" sheetId="6" r:id="rId4"/>
    <sheet name="(x) 2mm" sheetId="5" r:id="rId5"/>
    <sheet name="grouped" sheetId="7" r:id="rId6"/>
    <sheet name="per age + per distance 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6" l="1"/>
  <c r="P2" i="5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4" i="7"/>
  <c r="C65" i="7"/>
  <c r="D65" i="7"/>
  <c r="E65" i="7"/>
  <c r="C66" i="7"/>
  <c r="D66" i="7"/>
  <c r="E66" i="7"/>
  <c r="C67" i="7"/>
  <c r="D67" i="7"/>
  <c r="E67" i="7"/>
  <c r="P12" i="8"/>
  <c r="P6" i="8"/>
  <c r="P7" i="8"/>
  <c r="P8" i="8"/>
  <c r="P9" i="8"/>
  <c r="P10" i="8"/>
  <c r="P11" i="8"/>
  <c r="P13" i="8"/>
  <c r="P14" i="8"/>
  <c r="P15" i="8"/>
  <c r="P16" i="8"/>
  <c r="P17" i="8"/>
  <c r="P18" i="8"/>
  <c r="P19" i="8"/>
  <c r="P20" i="8"/>
  <c r="P21" i="8"/>
  <c r="P5" i="8"/>
  <c r="D85" i="7"/>
  <c r="E85" i="7"/>
  <c r="D84" i="7"/>
  <c r="E84" i="7"/>
  <c r="C84" i="7"/>
  <c r="D25" i="7"/>
  <c r="E25" i="7"/>
  <c r="F25" i="7"/>
  <c r="G25" i="7"/>
  <c r="H25" i="7"/>
  <c r="I25" i="7"/>
  <c r="J25" i="7"/>
  <c r="K25" i="7"/>
  <c r="L25" i="7"/>
  <c r="D26" i="7"/>
  <c r="E26" i="7"/>
  <c r="F26" i="7"/>
  <c r="G26" i="7"/>
  <c r="H26" i="7"/>
  <c r="I26" i="7"/>
  <c r="J26" i="7"/>
  <c r="K26" i="7"/>
  <c r="L26" i="7"/>
  <c r="C26" i="7"/>
  <c r="C25" i="7"/>
  <c r="E71" i="7"/>
  <c r="D71" i="7"/>
  <c r="C71" i="7"/>
  <c r="E70" i="7"/>
  <c r="D70" i="7"/>
  <c r="C70" i="7"/>
  <c r="E69" i="7"/>
  <c r="D69" i="7"/>
  <c r="C69" i="7"/>
  <c r="E68" i="7"/>
  <c r="D68" i="7"/>
  <c r="C68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U5" i="8"/>
  <c r="R4" i="7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D80" i="7"/>
  <c r="E80" i="7"/>
  <c r="F80" i="7"/>
  <c r="G80" i="7"/>
  <c r="H80" i="7"/>
  <c r="I80" i="7"/>
  <c r="J80" i="7"/>
  <c r="K80" i="7"/>
  <c r="L80" i="7"/>
  <c r="C80" i="7"/>
  <c r="D79" i="7"/>
  <c r="E79" i="7"/>
  <c r="F79" i="7"/>
  <c r="G79" i="7"/>
  <c r="H79" i="7"/>
  <c r="I79" i="7"/>
  <c r="J79" i="7"/>
  <c r="K79" i="7"/>
  <c r="L79" i="7"/>
  <c r="C79" i="7"/>
  <c r="D78" i="7"/>
  <c r="E78" i="7"/>
  <c r="F78" i="7"/>
  <c r="G78" i="7"/>
  <c r="H78" i="7"/>
  <c r="I78" i="7"/>
  <c r="J78" i="7"/>
  <c r="K78" i="7"/>
  <c r="L78" i="7"/>
  <c r="C78" i="7"/>
  <c r="K77" i="7"/>
  <c r="D77" i="7"/>
  <c r="E77" i="7"/>
  <c r="F77" i="7"/>
  <c r="G77" i="7"/>
  <c r="H77" i="7"/>
  <c r="I77" i="7"/>
  <c r="J77" i="7"/>
  <c r="L77" i="7"/>
  <c r="C77" i="7"/>
  <c r="C86" i="7" s="1"/>
  <c r="D31" i="7"/>
  <c r="E31" i="7"/>
  <c r="F31" i="7"/>
  <c r="G31" i="7"/>
  <c r="H31" i="7"/>
  <c r="I31" i="7"/>
  <c r="J31" i="7"/>
  <c r="K31" i="7"/>
  <c r="L31" i="7"/>
  <c r="C31" i="7"/>
  <c r="D30" i="7"/>
  <c r="E30" i="7"/>
  <c r="F30" i="7"/>
  <c r="G30" i="7"/>
  <c r="H30" i="7"/>
  <c r="I30" i="7"/>
  <c r="J30" i="7"/>
  <c r="K30" i="7"/>
  <c r="L30" i="7"/>
  <c r="C30" i="7"/>
  <c r="D29" i="7"/>
  <c r="E29" i="7"/>
  <c r="F29" i="7"/>
  <c r="G29" i="7"/>
  <c r="H29" i="7"/>
  <c r="I29" i="7"/>
  <c r="J29" i="7"/>
  <c r="K29" i="7"/>
  <c r="L29" i="7"/>
  <c r="C29" i="7"/>
  <c r="D28" i="7"/>
  <c r="E28" i="7"/>
  <c r="F28" i="7"/>
  <c r="G28" i="7"/>
  <c r="H28" i="7"/>
  <c r="I28" i="7"/>
  <c r="J28" i="7"/>
  <c r="K28" i="7"/>
  <c r="L28" i="7"/>
  <c r="C28" i="7"/>
  <c r="D27" i="7"/>
  <c r="E27" i="7"/>
  <c r="F27" i="7"/>
  <c r="G27" i="7"/>
  <c r="H27" i="7"/>
  <c r="I27" i="7"/>
  <c r="J27" i="7"/>
  <c r="K27" i="7"/>
  <c r="L27" i="7"/>
  <c r="C27" i="7"/>
  <c r="E33" i="6"/>
  <c r="C27" i="6"/>
  <c r="D27" i="6"/>
  <c r="E27" i="6"/>
  <c r="F27" i="6"/>
  <c r="G27" i="6"/>
  <c r="H27" i="6"/>
  <c r="I27" i="6"/>
  <c r="J27" i="6"/>
  <c r="K27" i="6"/>
  <c r="C28" i="6"/>
  <c r="D28" i="6"/>
  <c r="E28" i="6"/>
  <c r="F28" i="6"/>
  <c r="G28" i="6"/>
  <c r="H28" i="6"/>
  <c r="I28" i="6"/>
  <c r="J28" i="6"/>
  <c r="K28" i="6"/>
  <c r="C29" i="6"/>
  <c r="D29" i="6"/>
  <c r="E29" i="6"/>
  <c r="F29" i="6"/>
  <c r="G29" i="6"/>
  <c r="H29" i="6"/>
  <c r="I29" i="6"/>
  <c r="J29" i="6"/>
  <c r="K29" i="6"/>
  <c r="C30" i="6"/>
  <c r="D30" i="6"/>
  <c r="E30" i="6"/>
  <c r="F30" i="6"/>
  <c r="G30" i="6"/>
  <c r="H30" i="6"/>
  <c r="I30" i="6"/>
  <c r="J30" i="6"/>
  <c r="K30" i="6"/>
  <c r="C31" i="6"/>
  <c r="D31" i="6"/>
  <c r="E31" i="6"/>
  <c r="F31" i="6"/>
  <c r="G31" i="6"/>
  <c r="H31" i="6"/>
  <c r="I31" i="6"/>
  <c r="J31" i="6"/>
  <c r="K31" i="6"/>
  <c r="C32" i="6"/>
  <c r="D32" i="6"/>
  <c r="E32" i="6"/>
  <c r="F32" i="6"/>
  <c r="G32" i="6"/>
  <c r="H32" i="6"/>
  <c r="I32" i="6"/>
  <c r="J32" i="6"/>
  <c r="K32" i="6"/>
  <c r="C33" i="6"/>
  <c r="D33" i="6"/>
  <c r="F33" i="6"/>
  <c r="G33" i="6"/>
  <c r="H33" i="6"/>
  <c r="I33" i="6"/>
  <c r="J33" i="6"/>
  <c r="K33" i="6"/>
  <c r="C34" i="6"/>
  <c r="D34" i="6"/>
  <c r="E34" i="6"/>
  <c r="F34" i="6"/>
  <c r="G34" i="6"/>
  <c r="H34" i="6"/>
  <c r="I34" i="6"/>
  <c r="J34" i="6"/>
  <c r="K34" i="6"/>
  <c r="C35" i="6"/>
  <c r="D35" i="6"/>
  <c r="E35" i="6"/>
  <c r="F35" i="6"/>
  <c r="G35" i="6"/>
  <c r="H35" i="6"/>
  <c r="I35" i="6"/>
  <c r="J35" i="6"/>
  <c r="K35" i="6"/>
  <c r="C36" i="6"/>
  <c r="D36" i="6"/>
  <c r="E36" i="6"/>
  <c r="F36" i="6"/>
  <c r="G36" i="6"/>
  <c r="H36" i="6"/>
  <c r="I36" i="6"/>
  <c r="J36" i="6"/>
  <c r="K36" i="6"/>
  <c r="C37" i="6"/>
  <c r="D37" i="6"/>
  <c r="E37" i="6"/>
  <c r="F37" i="6"/>
  <c r="G37" i="6"/>
  <c r="H37" i="6"/>
  <c r="I37" i="6"/>
  <c r="J37" i="6"/>
  <c r="K37" i="6"/>
  <c r="C38" i="6"/>
  <c r="D38" i="6"/>
  <c r="E38" i="6"/>
  <c r="F38" i="6"/>
  <c r="G38" i="6"/>
  <c r="H38" i="6"/>
  <c r="I38" i="6"/>
  <c r="J38" i="6"/>
  <c r="K38" i="6"/>
  <c r="C39" i="6"/>
  <c r="D39" i="6"/>
  <c r="E39" i="6"/>
  <c r="F39" i="6"/>
  <c r="G39" i="6"/>
  <c r="H39" i="6"/>
  <c r="I39" i="6"/>
  <c r="J39" i="6"/>
  <c r="K39" i="6"/>
  <c r="C40" i="6"/>
  <c r="D40" i="6"/>
  <c r="E40" i="6"/>
  <c r="F40" i="6"/>
  <c r="G40" i="6"/>
  <c r="H40" i="6"/>
  <c r="I40" i="6"/>
  <c r="J40" i="6"/>
  <c r="K40" i="6"/>
  <c r="C41" i="6"/>
  <c r="D41" i="6"/>
  <c r="E41" i="6"/>
  <c r="F41" i="6"/>
  <c r="G41" i="6"/>
  <c r="H41" i="6"/>
  <c r="I41" i="6"/>
  <c r="J41" i="6"/>
  <c r="K41" i="6"/>
  <c r="C26" i="6"/>
  <c r="D26" i="6"/>
  <c r="E26" i="6"/>
  <c r="F26" i="6"/>
  <c r="G26" i="6"/>
  <c r="H26" i="6"/>
  <c r="I26" i="6"/>
  <c r="J26" i="6"/>
  <c r="K26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C25" i="6"/>
  <c r="D25" i="6"/>
  <c r="E25" i="6"/>
  <c r="F25" i="6"/>
  <c r="G25" i="6"/>
  <c r="H25" i="6"/>
  <c r="I25" i="6"/>
  <c r="J25" i="6"/>
  <c r="K25" i="6"/>
  <c r="B67" i="2"/>
  <c r="S92" i="2"/>
  <c r="R92" i="2"/>
  <c r="Q92" i="2"/>
  <c r="P92" i="2"/>
  <c r="O92" i="2"/>
  <c r="N92" i="2"/>
  <c r="M92" i="2"/>
  <c r="L92" i="2"/>
  <c r="K92" i="2"/>
  <c r="J92" i="2"/>
  <c r="I92" i="2"/>
  <c r="H92" i="2"/>
  <c r="F92" i="2"/>
  <c r="E92" i="2"/>
  <c r="D92" i="2"/>
  <c r="C92" i="2"/>
  <c r="B92" i="2"/>
  <c r="S88" i="2"/>
  <c r="R88" i="2"/>
  <c r="Q88" i="2"/>
  <c r="P88" i="2"/>
  <c r="O88" i="2"/>
  <c r="N88" i="2"/>
  <c r="M88" i="2"/>
  <c r="L88" i="2"/>
  <c r="K88" i="2"/>
  <c r="J88" i="2"/>
  <c r="I88" i="2"/>
  <c r="H88" i="2"/>
  <c r="F88" i="2"/>
  <c r="E88" i="2"/>
  <c r="D88" i="2"/>
  <c r="C88" i="2"/>
  <c r="B88" i="2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B85" i="2"/>
  <c r="S81" i="2"/>
  <c r="R81" i="2"/>
  <c r="Q81" i="2"/>
  <c r="P81" i="2"/>
  <c r="O81" i="2"/>
  <c r="N81" i="2"/>
  <c r="M81" i="2"/>
  <c r="L81" i="2"/>
  <c r="K81" i="2"/>
  <c r="J81" i="2"/>
  <c r="I81" i="2"/>
  <c r="H81" i="2"/>
  <c r="F81" i="2"/>
  <c r="E81" i="2"/>
  <c r="D81" i="2"/>
  <c r="C81" i="2"/>
  <c r="B81" i="2"/>
  <c r="S78" i="2"/>
  <c r="R78" i="2"/>
  <c r="Q78" i="2"/>
  <c r="P78" i="2"/>
  <c r="O78" i="2"/>
  <c r="N78" i="2"/>
  <c r="M78" i="2"/>
  <c r="L78" i="2"/>
  <c r="K78" i="2"/>
  <c r="J78" i="2"/>
  <c r="I78" i="2"/>
  <c r="H78" i="2"/>
  <c r="F78" i="2"/>
  <c r="E78" i="2"/>
  <c r="D78" i="2"/>
  <c r="C78" i="2"/>
  <c r="B78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B75" i="2"/>
  <c r="S71" i="2"/>
  <c r="R71" i="2"/>
  <c r="Q71" i="2"/>
  <c r="P71" i="2"/>
  <c r="O71" i="2"/>
  <c r="N71" i="2"/>
  <c r="M71" i="2"/>
  <c r="L71" i="2"/>
  <c r="K71" i="2"/>
  <c r="J71" i="2"/>
  <c r="I71" i="2"/>
  <c r="H71" i="2"/>
  <c r="F71" i="2"/>
  <c r="E71" i="2"/>
  <c r="D71" i="2"/>
  <c r="C71" i="2"/>
  <c r="B71" i="2"/>
  <c r="S67" i="2"/>
  <c r="R67" i="2"/>
  <c r="Q67" i="2"/>
  <c r="P67" i="2"/>
  <c r="O67" i="2"/>
  <c r="N67" i="2"/>
  <c r="M67" i="2"/>
  <c r="L67" i="2"/>
  <c r="K67" i="2"/>
  <c r="J67" i="2"/>
  <c r="I67" i="2"/>
  <c r="H67" i="2"/>
  <c r="F67" i="2"/>
  <c r="E67" i="2"/>
  <c r="D67" i="2"/>
  <c r="C67" i="2"/>
  <c r="H64" i="2"/>
  <c r="E64" i="2"/>
  <c r="C64" i="2"/>
  <c r="B64" i="2"/>
  <c r="K64" i="2"/>
  <c r="L64" i="2"/>
  <c r="M64" i="2"/>
  <c r="N64" i="2"/>
  <c r="O64" i="2"/>
  <c r="P64" i="2"/>
  <c r="Q64" i="2"/>
  <c r="R64" i="2"/>
  <c r="S64" i="2"/>
  <c r="J64" i="2"/>
  <c r="I64" i="2"/>
  <c r="F64" i="2"/>
  <c r="D64" i="2"/>
  <c r="G72" i="5"/>
  <c r="F72" i="5"/>
  <c r="F67" i="5"/>
  <c r="G67" i="5"/>
  <c r="F68" i="5"/>
  <c r="G68" i="5"/>
  <c r="F69" i="5"/>
  <c r="G69" i="5"/>
  <c r="F70" i="5"/>
  <c r="G70" i="5"/>
  <c r="F71" i="5"/>
  <c r="G71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G66" i="5"/>
  <c r="F66" i="5"/>
  <c r="AB2" i="5"/>
  <c r="P7" i="5"/>
  <c r="AB36" i="5"/>
  <c r="AB35" i="5"/>
  <c r="AB33" i="5"/>
  <c r="AB32" i="5"/>
  <c r="AB34" i="5" s="1"/>
  <c r="AB31" i="5"/>
  <c r="AB29" i="5"/>
  <c r="AB28" i="5"/>
  <c r="AB26" i="5"/>
  <c r="AB25" i="5"/>
  <c r="AB24" i="5"/>
  <c r="AB22" i="5"/>
  <c r="AB21" i="5"/>
  <c r="AB23" i="5" s="1"/>
  <c r="AB19" i="5"/>
  <c r="AB18" i="5"/>
  <c r="AB20" i="5" s="1"/>
  <c r="AB16" i="5"/>
  <c r="AB15" i="5"/>
  <c r="AB17" i="5" s="1"/>
  <c r="AB14" i="5"/>
  <c r="AB12" i="5"/>
  <c r="AB11" i="5"/>
  <c r="AB10" i="5"/>
  <c r="AB8" i="5"/>
  <c r="AB7" i="5"/>
  <c r="AB5" i="5"/>
  <c r="AB4" i="5"/>
  <c r="AB6" i="5" s="1"/>
  <c r="AB3" i="5"/>
  <c r="P3" i="5"/>
  <c r="P4" i="5"/>
  <c r="P5" i="5"/>
  <c r="P8" i="5"/>
  <c r="P10" i="5"/>
  <c r="P11" i="5"/>
  <c r="P12" i="5"/>
  <c r="P14" i="5"/>
  <c r="P15" i="5"/>
  <c r="P16" i="5"/>
  <c r="P18" i="5"/>
  <c r="P19" i="5"/>
  <c r="P21" i="5"/>
  <c r="P22" i="5"/>
  <c r="P24" i="5"/>
  <c r="P25" i="5"/>
  <c r="P26" i="5"/>
  <c r="P28" i="5"/>
  <c r="P29" i="5"/>
  <c r="P31" i="5"/>
  <c r="P32" i="5"/>
  <c r="P33" i="5"/>
  <c r="P35" i="5"/>
  <c r="P36" i="5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  <c r="E3" i="4"/>
  <c r="E4" i="4"/>
  <c r="E5" i="4"/>
  <c r="E6" i="4"/>
  <c r="E7" i="4"/>
  <c r="E8" i="4"/>
  <c r="D87" i="7" l="1"/>
  <c r="E88" i="7"/>
  <c r="D88" i="7"/>
  <c r="E89" i="7"/>
  <c r="E86" i="7"/>
  <c r="D86" i="7"/>
  <c r="D89" i="7"/>
  <c r="E87" i="7"/>
  <c r="C85" i="7"/>
  <c r="C89" i="7"/>
  <c r="C87" i="7"/>
  <c r="C88" i="7"/>
  <c r="P6" i="5"/>
  <c r="AB27" i="5"/>
  <c r="P9" i="5"/>
  <c r="AB9" i="5"/>
  <c r="P13" i="5"/>
  <c r="AB30" i="5"/>
  <c r="P23" i="5"/>
  <c r="P30" i="5"/>
  <c r="P17" i="5"/>
  <c r="P34" i="5"/>
  <c r="P20" i="5"/>
  <c r="P27" i="5"/>
  <c r="AB13" i="5"/>
  <c r="J29" i="1"/>
  <c r="J3" i="1"/>
  <c r="J4" i="1"/>
  <c r="J5" i="1"/>
  <c r="J6" i="1"/>
  <c r="J7" i="1"/>
  <c r="J10" i="1"/>
  <c r="J11" i="1"/>
  <c r="J12" i="1"/>
  <c r="J13" i="1"/>
  <c r="J16" i="1"/>
  <c r="J17" i="1"/>
  <c r="J18" i="1"/>
  <c r="J19" i="1"/>
  <c r="J20" i="1"/>
  <c r="J21" i="1"/>
  <c r="J24" i="1"/>
  <c r="J25" i="1"/>
  <c r="J26" i="1"/>
  <c r="J30" i="1"/>
  <c r="J31" i="1"/>
  <c r="J34" i="1"/>
  <c r="J35" i="1"/>
  <c r="J38" i="1"/>
  <c r="J41" i="1"/>
  <c r="J2" i="1"/>
  <c r="E41" i="1"/>
  <c r="E38" i="1"/>
  <c r="E35" i="1"/>
  <c r="E34" i="1"/>
  <c r="E31" i="1"/>
  <c r="E30" i="1"/>
  <c r="E29" i="1"/>
  <c r="E26" i="1"/>
  <c r="E25" i="1"/>
  <c r="E24" i="1"/>
  <c r="E21" i="1"/>
  <c r="E20" i="1"/>
  <c r="E19" i="1"/>
  <c r="E18" i="1"/>
  <c r="E17" i="1"/>
  <c r="E16" i="1"/>
  <c r="E13" i="1"/>
  <c r="E12" i="1"/>
  <c r="E11" i="1"/>
  <c r="E10" i="1"/>
  <c r="E7" i="1"/>
  <c r="E6" i="1"/>
  <c r="E4" i="1"/>
  <c r="E3" i="1"/>
  <c r="E2" i="1"/>
  <c r="E5" i="1"/>
  <c r="I41" i="1"/>
  <c r="I38" i="1"/>
  <c r="I34" i="1"/>
  <c r="I29" i="1"/>
  <c r="I24" i="1"/>
  <c r="I16" i="1"/>
  <c r="I10" i="1"/>
  <c r="F41" i="1"/>
  <c r="G41" i="1"/>
  <c r="H41" i="1"/>
  <c r="K41" i="1"/>
  <c r="L41" i="1"/>
  <c r="M41" i="1"/>
  <c r="N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F38" i="1"/>
  <c r="G38" i="1"/>
  <c r="H38" i="1"/>
  <c r="K38" i="1"/>
  <c r="L38" i="1"/>
  <c r="M38" i="1"/>
  <c r="N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F34" i="1"/>
  <c r="G34" i="1"/>
  <c r="H34" i="1"/>
  <c r="K34" i="1"/>
  <c r="L34" i="1"/>
  <c r="M34" i="1"/>
  <c r="N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F29" i="1"/>
  <c r="G29" i="1"/>
  <c r="H29" i="1"/>
  <c r="K29" i="1"/>
  <c r="L29" i="1"/>
  <c r="M29" i="1"/>
  <c r="N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F24" i="1"/>
  <c r="G24" i="1"/>
  <c r="H24" i="1"/>
  <c r="K24" i="1"/>
  <c r="L24" i="1"/>
  <c r="M24" i="1"/>
  <c r="N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F16" i="1"/>
  <c r="G16" i="1"/>
  <c r="H16" i="1"/>
  <c r="K16" i="1"/>
  <c r="L16" i="1"/>
  <c r="M16" i="1"/>
  <c r="N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41" i="1"/>
  <c r="B38" i="1"/>
  <c r="B34" i="1"/>
  <c r="B29" i="1"/>
  <c r="B24" i="1"/>
  <c r="B16" i="1"/>
  <c r="F10" i="1"/>
  <c r="G10" i="1"/>
  <c r="H10" i="1"/>
  <c r="K10" i="1"/>
  <c r="L10" i="1"/>
  <c r="M10" i="1"/>
  <c r="N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10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</calcChain>
</file>

<file path=xl/sharedStrings.xml><?xml version="1.0" encoding="utf-8"?>
<sst xmlns="http://schemas.openxmlformats.org/spreadsheetml/2006/main" count="904" uniqueCount="203">
  <si>
    <t>Tips</t>
  </si>
  <si>
    <t>Forks</t>
  </si>
  <si>
    <t>Crossings</t>
  </si>
  <si>
    <t>NumberOfClasses</t>
  </si>
  <si>
    <t>ClassBoundaries</t>
  </si>
  <si>
    <t>LenTotHistoClasses</t>
  </si>
  <si>
    <t>0&lt;.L.&lt;=0.5000000</t>
  </si>
  <si>
    <t>0.5000000&lt;.L.&lt;=1.0000000</t>
  </si>
  <si>
    <t>1.0000000&lt;.L.&lt;=1.5000000</t>
  </si>
  <si>
    <t>1.5000000&lt;.L.&lt;=2.0000000</t>
  </si>
  <si>
    <t>2.0000000&lt;.L.&lt;=2.5000000</t>
  </si>
  <si>
    <t>2.5000000&lt;.L.&lt;=3.0000000</t>
  </si>
  <si>
    <t>3.0000000&lt;.L.&lt;=3.5000000</t>
  </si>
  <si>
    <t>3.5000000&lt;.L.&lt;=4.0000000</t>
  </si>
  <si>
    <t>4.0000000&lt;.L.&lt;=4.5000000</t>
  </si>
  <si>
    <t>.L.&gt;4.5000000</t>
  </si>
  <si>
    <t>SATotHistoClasses</t>
  </si>
  <si>
    <t>0&lt;.SA.&lt;=0.5000000</t>
  </si>
  <si>
    <t>0.5000000&lt;.SA.&lt;=1.0000000</t>
  </si>
  <si>
    <t>1.0000000&lt;.SA.&lt;=1.5000000</t>
  </si>
  <si>
    <t>1.5000000&lt;.SA.&lt;=2.0000000</t>
  </si>
  <si>
    <t>2.0000000&lt;.SA.&lt;=2.5000000</t>
  </si>
  <si>
    <t>2.5000000&lt;.SA.&lt;=3.0000000</t>
  </si>
  <si>
    <t>3.0000000&lt;.SA.&lt;=3.5000000</t>
  </si>
  <si>
    <t>3.5000000&lt;.SA.&lt;=4.0000000</t>
  </si>
  <si>
    <t>4.0000000&lt;.SA.&lt;=4.5000000</t>
  </si>
  <si>
    <t>.SA.&gt;4.5000000</t>
  </si>
  <si>
    <t>PATotHistoClasses</t>
  </si>
  <si>
    <t>0&lt;.PA.&lt;=0.5000000</t>
  </si>
  <si>
    <t>0.5000000&lt;.PA.&lt;=1.0000000</t>
  </si>
  <si>
    <t>1.0000000&lt;.PA.&lt;=1.5000000</t>
  </si>
  <si>
    <t>1.5000000&lt;.PA.&lt;=2.0000000</t>
  </si>
  <si>
    <t>2.0000000&lt;.PA.&lt;=2.5000000</t>
  </si>
  <si>
    <t>2.5000000&lt;.PA.&lt;=3.0000000</t>
  </si>
  <si>
    <t>3.0000000&lt;.PA.&lt;=3.5000000</t>
  </si>
  <si>
    <t>3.5000000&lt;.PA.&lt;=4.0000000</t>
  </si>
  <si>
    <t>4.0000000&lt;.PA.&lt;=4.5000000</t>
  </si>
  <si>
    <t>.PA.&gt;4.5000000</t>
  </si>
  <si>
    <t>VolTotHistoClasses</t>
  </si>
  <si>
    <t>0&lt;.V.&lt;=0.5000000</t>
  </si>
  <si>
    <t>0.5000000&lt;.V.&lt;=1.0000000</t>
  </si>
  <si>
    <t>1.0000000&lt;.V.&lt;=1.5000000</t>
  </si>
  <si>
    <t>1.5000000&lt;.V.&lt;=2.0000000</t>
  </si>
  <si>
    <t>2.0000000&lt;.V.&lt;=2.5000000</t>
  </si>
  <si>
    <t>2.5000000&lt;.V.&lt;=3.0000000</t>
  </si>
  <si>
    <t>3.0000000&lt;.V.&lt;=3.5000000</t>
  </si>
  <si>
    <t>3.5000000&lt;.V.&lt;=4.0000000</t>
  </si>
  <si>
    <t>4.0000000&lt;.V.&lt;=4.5000000</t>
  </si>
  <si>
    <t>.V.&gt;4.5000000</t>
  </si>
  <si>
    <t xml:space="preserve">0.0000000 0.5000000 1.0000000 1.5000000 2.0000000 2.5000000 3.0000000 3.5000000 4.0000000 4.5000000 </t>
  </si>
  <si>
    <t>R_H1_dt2.0_f</t>
  </si>
  <si>
    <t>R_H1_dt1.0_c</t>
  </si>
  <si>
    <t>R_H1_dt1.0_f</t>
  </si>
  <si>
    <t>R_H1_dt1.5_c</t>
  </si>
  <si>
    <t>R_H1_dt1.5_f</t>
  </si>
  <si>
    <t>R_H2_dt1.0_c</t>
  </si>
  <si>
    <t>R_H3_dt1.5_c</t>
  </si>
  <si>
    <t>R_H3_dt1.5_f</t>
  </si>
  <si>
    <t>R_H3_dt2.0_f1</t>
  </si>
  <si>
    <t>R_H3_dt2.0_f2</t>
  </si>
  <si>
    <t>R_H3_dt0.5_c</t>
  </si>
  <si>
    <t>R_H3_dt0.5_f</t>
  </si>
  <si>
    <t>R_H3_dt1.0_c</t>
  </si>
  <si>
    <t>R_H3_dt1.0_f</t>
  </si>
  <si>
    <t>R_H5_dt0.5_c</t>
  </si>
  <si>
    <t>R_H5_dt0.5_f1</t>
  </si>
  <si>
    <t>R_H5_dt0.5_f2</t>
  </si>
  <si>
    <t>R_H5_dt1.0_c</t>
  </si>
  <si>
    <t>R_H5_dt1.0_f</t>
  </si>
  <si>
    <t>R_H5_dt1.5_f1</t>
  </si>
  <si>
    <t>R_H5_dt1.5_f2</t>
  </si>
  <si>
    <t>R_H2_dt2.0_f</t>
  </si>
  <si>
    <t>Sample ID</t>
  </si>
  <si>
    <t>R_H5_dt2.0_c</t>
  </si>
  <si>
    <t>R_H5_dt2.0_f</t>
  </si>
  <si>
    <t>R_H6_dt0.5_f1</t>
  </si>
  <si>
    <t>R_H6_dt0.5_f2</t>
  </si>
  <si>
    <t>R_C2_f</t>
  </si>
  <si>
    <t>R_C1_f1</t>
  </si>
  <si>
    <t>R_C1_f2</t>
  </si>
  <si>
    <t>R_H6_dt1.0_f1</t>
  </si>
  <si>
    <t>R_H6_dt1.0_f2</t>
  </si>
  <si>
    <t>R_H2_dt1.0_f1</t>
  </si>
  <si>
    <t>R_H2_dt1.0_f2</t>
  </si>
  <si>
    <t>AnalysedRegion Width (cm)</t>
  </si>
  <si>
    <t>AnalysedRegion Area (cm2)</t>
  </si>
  <si>
    <t>AnalysedRegion Height (cm)</t>
  </si>
  <si>
    <t>Length (cm)</t>
  </si>
  <si>
    <t>SurfArea (cm2)</t>
  </si>
  <si>
    <t>AvgDiam (mm)</t>
  </si>
  <si>
    <t>ProjArea (cm2)</t>
  </si>
  <si>
    <t>RootVolume (cm3)</t>
  </si>
  <si>
    <t>R_C1</t>
  </si>
  <si>
    <t>R_C2</t>
  </si>
  <si>
    <t>R_H1_dt1.0</t>
  </si>
  <si>
    <t>R_H1_dt1.5</t>
  </si>
  <si>
    <t>R_H1_dt2.0</t>
  </si>
  <si>
    <t>R_H2_dt1.0</t>
  </si>
  <si>
    <t>R_H2_dt2.0</t>
  </si>
  <si>
    <t>R_H3_dt0.5</t>
  </si>
  <si>
    <t>R_H3_dt1.0</t>
  </si>
  <si>
    <t>R_H3_dt1.5</t>
  </si>
  <si>
    <t>R_H3_dt2.0</t>
  </si>
  <si>
    <t>R_H5_dt0.5</t>
  </si>
  <si>
    <t>R_H5_dt1.0</t>
  </si>
  <si>
    <t>R_H5_dt1.5</t>
  </si>
  <si>
    <t>R_H5_dt2.0</t>
  </si>
  <si>
    <t>R_H6_dt0.5</t>
  </si>
  <si>
    <t>R_H6_dt1.0</t>
  </si>
  <si>
    <t>Root sample volume (cm3)</t>
  </si>
  <si>
    <t>Root sample volume (dm3)</t>
  </si>
  <si>
    <t>SoilVol (dm3)</t>
  </si>
  <si>
    <t>LenPerVol (cm/dm3)</t>
  </si>
  <si>
    <t>R_H2_dt1.0_f</t>
  </si>
  <si>
    <t>R_H3_dt2.0_f</t>
  </si>
  <si>
    <t>R_H5_dt0.5_f</t>
  </si>
  <si>
    <t>R_H5_dt1.5_f</t>
  </si>
  <si>
    <t>R_H6_dt0.5_f</t>
  </si>
  <si>
    <t>R_C1_f</t>
  </si>
  <si>
    <t>R_H6_dt1.0_f</t>
  </si>
  <si>
    <t>SoilVol (cm3)</t>
  </si>
  <si>
    <t>RootVolume/SoilVol (cm3/dm3)</t>
  </si>
  <si>
    <t>.L.&gt;2mm</t>
  </si>
  <si>
    <t>.V.&gt;2mm</t>
  </si>
  <si>
    <t>C1</t>
  </si>
  <si>
    <t>C2</t>
  </si>
  <si>
    <t>H1_dt1.0</t>
  </si>
  <si>
    <t>H1_dt1.5</t>
  </si>
  <si>
    <t>H1_dt2.0</t>
  </si>
  <si>
    <t>H6_dt0.5</t>
  </si>
  <si>
    <t>H6_dt1.0</t>
  </si>
  <si>
    <t>H2_dt1.0</t>
  </si>
  <si>
    <t>H2_dt2.0</t>
  </si>
  <si>
    <t>H3_dt0.5</t>
  </si>
  <si>
    <t>H3_dt1.0</t>
  </si>
  <si>
    <t>H3_dt1.5</t>
  </si>
  <si>
    <t>H3_dt2.0</t>
  </si>
  <si>
    <t>H5_dt0.5</t>
  </si>
  <si>
    <t>H5_dt1.0</t>
  </si>
  <si>
    <t>H5_dt1.5</t>
  </si>
  <si>
    <t>H5_dt2.0</t>
  </si>
  <si>
    <t>Len/SoilVol  &gt;2mm (cm/dm3)</t>
  </si>
  <si>
    <t>RootVol/SoilVol &gt;2mm  (cm3/dm3)</t>
  </si>
  <si>
    <t>Fine + Coarse together</t>
  </si>
  <si>
    <t>Gemiddelde laat zien dat de oudere een grotere diameter hebben. Minder ouder hebben ook significant dunnere wortels</t>
  </si>
  <si>
    <t xml:space="preserve">alleen op afstand waar ik het meeste van heb (1.0m) een grafiek maken </t>
  </si>
  <si>
    <t xml:space="preserve">Per heb een grafiek, afstand </t>
  </si>
  <si>
    <t xml:space="preserve">onder de heg (o.5) </t>
  </si>
  <si>
    <t>ver weg van de heg meer ruimte voor kleiner (gras/kruiden) wortels</t>
  </si>
  <si>
    <t>kijken naar de vorm van de histogram: waar piekt die?, minder naar de lengte</t>
  </si>
  <si>
    <t>Hypothese, hoe verder van de heg, hoe minder van de &gt;2mm wortels</t>
  </si>
  <si>
    <t>Fijne wortels lijken meer te zijn in oudere heggen</t>
  </si>
  <si>
    <t>A200_dt0.5</t>
  </si>
  <si>
    <t>A200_dt1.0</t>
  </si>
  <si>
    <t>A200_dt1.5</t>
  </si>
  <si>
    <t>A200_dt2.0</t>
  </si>
  <si>
    <t>A003_dt0.5</t>
  </si>
  <si>
    <t>A003_dt1.0</t>
  </si>
  <si>
    <t>A010_dt1.0</t>
  </si>
  <si>
    <t>A010_dt1.5</t>
  </si>
  <si>
    <t>A010_dt2.0</t>
  </si>
  <si>
    <t>A017_dt1.0</t>
  </si>
  <si>
    <t>A017_dt2.0</t>
  </si>
  <si>
    <t>A028_dt0.5</t>
  </si>
  <si>
    <t>A028_dt1.0</t>
  </si>
  <si>
    <t>A028_dt1.5</t>
  </si>
  <si>
    <t>A028_dt2.0</t>
  </si>
  <si>
    <t>Age</t>
  </si>
  <si>
    <t>distance (m)</t>
  </si>
  <si>
    <t>Age (years)</t>
  </si>
  <si>
    <t>0</t>
  </si>
  <si>
    <t>c1</t>
  </si>
  <si>
    <t>c2</t>
  </si>
  <si>
    <t>Grafiek van alleen</t>
  </si>
  <si>
    <t>28</t>
  </si>
  <si>
    <t>total</t>
  </si>
  <si>
    <t>Ø&gt;2.0</t>
  </si>
  <si>
    <t>0&lt;Ø&lt;=1.0</t>
  </si>
  <si>
    <t>1.0&lt;Ø&lt;=3.0</t>
  </si>
  <si>
    <t>0&lt;Ø&lt;=0.5</t>
  </si>
  <si>
    <t>0.5&lt;Ø&lt;=1.0</t>
  </si>
  <si>
    <t>1.0&lt;Ø&lt;=1.5</t>
  </si>
  <si>
    <t>1.5&lt;Ø&lt;=2.0</t>
  </si>
  <si>
    <t>2.0&lt;Ø&lt;=2.5</t>
  </si>
  <si>
    <t>2.5&lt;Ø&lt;=3.0</t>
  </si>
  <si>
    <t>3.0&lt;Ø&lt;=3.5</t>
  </si>
  <si>
    <t>3.5&lt;Ø&lt;=4.0</t>
  </si>
  <si>
    <t>4.0&lt;Ø&lt;=4.5</t>
  </si>
  <si>
    <t>Ø&gt;4.5</t>
  </si>
  <si>
    <t>Ø&gt;2</t>
  </si>
  <si>
    <t>2.0&lt;Ø&lt;4.0</t>
  </si>
  <si>
    <t>Ø&gt;4.0</t>
  </si>
  <si>
    <t>1.0&lt;Ø&lt;=2.0</t>
  </si>
  <si>
    <r>
      <rPr>
        <sz val="11"/>
        <color theme="1"/>
        <rFont val="Aptos Narrow"/>
        <family val="2"/>
      </rPr>
      <t>Ø</t>
    </r>
    <r>
      <rPr>
        <sz val="11"/>
        <color theme="1"/>
        <rFont val="Calibri"/>
        <family val="2"/>
        <scheme val="minor"/>
      </rPr>
      <t>&gt;2.0</t>
    </r>
  </si>
  <si>
    <t>Ø&lt;=1.0</t>
  </si>
  <si>
    <t>Ø&gt;3.0</t>
  </si>
  <si>
    <t>Ø&lt;=2.0</t>
  </si>
  <si>
    <r>
      <rPr>
        <sz val="11"/>
        <color theme="1"/>
        <rFont val="Aptos Narrow"/>
        <family val="2"/>
      </rPr>
      <t>Ø</t>
    </r>
    <r>
      <rPr>
        <sz val="11"/>
        <color theme="1"/>
        <rFont val="Calibri"/>
        <family val="2"/>
        <scheme val="minor"/>
      </rPr>
      <t>&lt;=2</t>
    </r>
  </si>
  <si>
    <t>Length per soil volume (cm/dm3)</t>
  </si>
  <si>
    <t>Root density (cm/dm3)</t>
  </si>
  <si>
    <t>Root density per age (cm/dm3) at 1m distance</t>
  </si>
  <si>
    <t>Root density per age (cm/dm3) at 2m distance</t>
  </si>
  <si>
    <t>Root density per age (cm/dm3) at 1m distance different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</si>
</sst>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Aptos Narrow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6" fillId="33" borderId="0" xfId="0" applyFont="1" applyFill="1"/>
    <xf numFmtId="0" fontId="0" fillId="34" borderId="0" xfId="0" applyFill="1"/>
    <xf numFmtId="0" fontId="18" fillId="34" borderId="0" xfId="0" applyFont="1" applyFill="1"/>
    <xf numFmtId="0" fontId="16" fillId="35" borderId="0" xfId="0" applyFont="1" applyFill="1" applyAlignment="1">
      <alignment wrapText="1"/>
    </xf>
    <xf numFmtId="165" fontId="0" fillId="36" borderId="0" xfId="0" applyNumberFormat="1" applyFill="1"/>
    <xf numFmtId="0" fontId="14" fillId="0" borderId="0" xfId="0" applyFont="1"/>
    <xf numFmtId="164" fontId="0" fillId="0" borderId="0" xfId="0" applyNumberFormat="1"/>
    <xf numFmtId="164" fontId="14" fillId="0" borderId="0" xfId="0" applyNumberFormat="1" applyFont="1"/>
    <xf numFmtId="0" fontId="0" fillId="37" borderId="0" xfId="0" applyFill="1"/>
    <xf numFmtId="2" fontId="0" fillId="0" borderId="0" xfId="0" applyNumberFormat="1"/>
    <xf numFmtId="2" fontId="0" fillId="37" borderId="0" xfId="0" applyNumberFormat="1" applyFill="1"/>
    <xf numFmtId="0" fontId="14" fillId="0" borderId="0" xfId="0" applyFont="1" applyAlignment="1">
      <alignment wrapText="1"/>
    </xf>
    <xf numFmtId="0" fontId="19" fillId="0" borderId="0" xfId="0" applyFont="1"/>
    <xf numFmtId="0" fontId="16" fillId="38" borderId="0" xfId="0" applyFont="1" applyFill="1" applyAlignment="1">
      <alignment wrapText="1"/>
    </xf>
    <xf numFmtId="0" fontId="0" fillId="33" borderId="0" xfId="0" applyFill="1"/>
    <xf numFmtId="0" fontId="16" fillId="39" borderId="0" xfId="0" applyFont="1" applyFill="1" applyAlignment="1">
      <alignment wrapText="1"/>
    </xf>
    <xf numFmtId="2" fontId="14" fillId="0" borderId="0" xfId="0" applyNumberFormat="1" applyFont="1"/>
    <xf numFmtId="0" fontId="0" fillId="41" borderId="0" xfId="0" applyFill="1"/>
    <xf numFmtId="0" fontId="0" fillId="42" borderId="0" xfId="0" applyFill="1"/>
    <xf numFmtId="165" fontId="0" fillId="42" borderId="0" xfId="0" applyNumberFormat="1" applyFill="1"/>
    <xf numFmtId="165" fontId="0" fillId="0" borderId="0" xfId="0" applyNumberFormat="1"/>
    <xf numFmtId="165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42" borderId="0" xfId="0" applyNumberFormat="1" applyFill="1"/>
    <xf numFmtId="0" fontId="21" fillId="37" borderId="0" xfId="0" applyFont="1" applyFill="1" applyAlignment="1">
      <alignment horizontal="center" vertical="center" textRotation="90"/>
    </xf>
    <xf numFmtId="0" fontId="20" fillId="40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16" fillId="40" borderId="0" xfId="0" applyFont="1" applyFill="1" applyAlignment="1">
      <alignment horizontal="center"/>
    </xf>
    <xf numFmtId="0" fontId="16" fillId="0" borderId="0" xfId="0" applyFont="1" applyAlignment="1">
      <alignment horizontal="center" wrapText="1"/>
    </xf>
    <xf numFmtId="0" fontId="21" fillId="37" borderId="0" xfId="0" applyFont="1" applyFill="1" applyAlignment="1">
      <alignment horizontal="center" vertical="center" textRotation="90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A6124"/>
      <color rgb="FFDE752D"/>
      <color rgb="FFE4782F"/>
      <color rgb="FFF3B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LengthToHisto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Length +diam'!$A$110</c:f>
              <c:strCache>
                <c:ptCount val="1"/>
                <c:pt idx="0">
                  <c:v>H5_dt0.5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+diam'!$K$110:$S$110</c:f>
              <c:numCache>
                <c:formatCode>General</c:formatCode>
                <c:ptCount val="9"/>
                <c:pt idx="0">
                  <c:v>500.06940000000003</c:v>
                </c:pt>
                <c:pt idx="1">
                  <c:v>90.113600000000005</c:v>
                </c:pt>
                <c:pt idx="2">
                  <c:v>38.811599999999999</c:v>
                </c:pt>
                <c:pt idx="3">
                  <c:v>25.089300000000001</c:v>
                </c:pt>
                <c:pt idx="4">
                  <c:v>29.311699999999998</c:v>
                </c:pt>
                <c:pt idx="5">
                  <c:v>20.482500000000002</c:v>
                </c:pt>
                <c:pt idx="6">
                  <c:v>6.1920000000000002</c:v>
                </c:pt>
                <c:pt idx="7">
                  <c:v>2.0606999999999998</c:v>
                </c:pt>
                <c:pt idx="8">
                  <c:v>16.057199999999998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0E6-8A35-113EC4E4B8B3}"/>
            </c:ext>
          </c:extLst>
        </c:ser>
        <c:ser>
          <c:idx val="1"/>
          <c:order val="1"/>
          <c:tx>
            <c:strRef>
              <c:f>'(x) Length +diam'!$A$111</c:f>
              <c:strCache>
                <c:ptCount val="1"/>
                <c:pt idx="0">
                  <c:v>H5_dt1.0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+diam'!$K$111:$S$111</c:f>
              <c:numCache>
                <c:formatCode>General</c:formatCode>
                <c:ptCount val="9"/>
                <c:pt idx="0">
                  <c:v>375.58459999999997</c:v>
                </c:pt>
                <c:pt idx="1">
                  <c:v>107.4053</c:v>
                </c:pt>
                <c:pt idx="2">
                  <c:v>28.827199999999998</c:v>
                </c:pt>
                <c:pt idx="3">
                  <c:v>10.388299999999999</c:v>
                </c:pt>
                <c:pt idx="4">
                  <c:v>2.6558000000000002</c:v>
                </c:pt>
                <c:pt idx="5">
                  <c:v>0.57410000000000005</c:v>
                </c:pt>
                <c:pt idx="6">
                  <c:v>0.21890000000000001</c:v>
                </c:pt>
                <c:pt idx="7">
                  <c:v>9.1999999999999998E-2</c:v>
                </c:pt>
                <c:pt idx="8">
                  <c:v>11.6998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4E6-40E6-8A35-113EC4E4B8B3}"/>
            </c:ext>
          </c:extLst>
        </c:ser>
        <c:ser>
          <c:idx val="2"/>
          <c:order val="2"/>
          <c:tx>
            <c:strRef>
              <c:f>'(x) Length +diam'!$A$112</c:f>
              <c:strCache>
                <c:ptCount val="1"/>
                <c:pt idx="0">
                  <c:v>H5_dt1.5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+diam'!$K$112:$S$112</c:f>
              <c:numCache>
                <c:formatCode>General</c:formatCode>
                <c:ptCount val="9"/>
                <c:pt idx="0">
                  <c:v>400.41480000000001</c:v>
                </c:pt>
                <c:pt idx="1">
                  <c:v>132.83620000000002</c:v>
                </c:pt>
                <c:pt idx="2">
                  <c:v>46.529700000000005</c:v>
                </c:pt>
                <c:pt idx="3">
                  <c:v>14.5381</c:v>
                </c:pt>
                <c:pt idx="4">
                  <c:v>9.6012000000000004</c:v>
                </c:pt>
                <c:pt idx="5">
                  <c:v>8.5675000000000008</c:v>
                </c:pt>
                <c:pt idx="6">
                  <c:v>0.20039999999999999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4E6-40E6-8A35-113EC4E4B8B3}"/>
            </c:ext>
          </c:extLst>
        </c:ser>
        <c:ser>
          <c:idx val="3"/>
          <c:order val="3"/>
          <c:tx>
            <c:strRef>
              <c:f>'(x) Length +diam'!$A$113</c:f>
              <c:strCache>
                <c:ptCount val="1"/>
                <c:pt idx="0">
                  <c:v>H5_dt2.0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+diam'!$K$113:$S$113</c:f>
              <c:numCache>
                <c:formatCode>General</c:formatCode>
                <c:ptCount val="9"/>
                <c:pt idx="0">
                  <c:v>57.2971</c:v>
                </c:pt>
                <c:pt idx="1">
                  <c:v>21.4297</c:v>
                </c:pt>
                <c:pt idx="2">
                  <c:v>16.911799999999999</c:v>
                </c:pt>
                <c:pt idx="3">
                  <c:v>17.1006</c:v>
                </c:pt>
                <c:pt idx="4">
                  <c:v>1.5256000000000001</c:v>
                </c:pt>
                <c:pt idx="5">
                  <c:v>3.9702999999999999</c:v>
                </c:pt>
                <c:pt idx="6">
                  <c:v>1.7037</c:v>
                </c:pt>
                <c:pt idx="7">
                  <c:v>1.6772</c:v>
                </c:pt>
                <c:pt idx="8">
                  <c:v>25.016100000000002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4E6-40E6-8A35-113EC4E4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777056"/>
        <c:axId val="1265770816"/>
      </c:barChart>
      <c:catAx>
        <c:axId val="12657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0816"/>
        <c:crosses val="autoZero"/>
        <c:auto val="1"/>
        <c:lblAlgn val="ctr"/>
        <c:lblOffset val="100"/>
        <c:noMultiLvlLbl val="0"/>
      </c:catAx>
      <c:valAx>
        <c:axId val="1265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grouped!$C$74</c:f>
              <c:strCache>
                <c:ptCount val="1"/>
                <c:pt idx="0">
                  <c:v>0&lt;Ø&lt;=0.5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grouped!$C$75:$C$80</c:f>
              <c:numCache>
                <c:formatCode>0.0</c:formatCode>
                <c:ptCount val="6"/>
                <c:pt idx="0">
                  <c:v>12044.556834134541</c:v>
                </c:pt>
                <c:pt idx="1">
                  <c:v>1205.7164603031183</c:v>
                </c:pt>
                <c:pt idx="2">
                  <c:v>4099.8782798240327</c:v>
                </c:pt>
                <c:pt idx="3">
                  <c:v>4097.2218371818399</c:v>
                </c:pt>
                <c:pt idx="4">
                  <c:v>2217.2977652218815</c:v>
                </c:pt>
                <c:pt idx="5">
                  <c:v>3179.209587500382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8-4EF3-B85C-FC9F626033F8}"/>
            </c:ext>
          </c:extLst>
        </c:ser>
        <c:ser>
          <c:idx val="1"/>
          <c:order val="1"/>
          <c:tx>
            <c:strRef>
              <c:f>grouped!$D$74</c:f>
              <c:strCache>
                <c:ptCount val="1"/>
                <c:pt idx="0">
                  <c:v>0.5&lt;Ø&lt;=1.0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grouped!$D$75:$D$80</c:f>
              <c:numCache>
                <c:formatCode>0.0</c:formatCode>
                <c:ptCount val="6"/>
                <c:pt idx="0">
                  <c:v>875.18349008600796</c:v>
                </c:pt>
                <c:pt idx="1">
                  <c:v>47.619284319440389</c:v>
                </c:pt>
                <c:pt idx="2">
                  <c:v>504.32129111642809</c:v>
                </c:pt>
                <c:pt idx="3">
                  <c:v>514.46660770792528</c:v>
                </c:pt>
                <c:pt idx="4">
                  <c:v>357.10746289883019</c:v>
                </c:pt>
                <c:pt idx="5">
                  <c:v>538.45025060365197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8-4EF3-B85C-FC9F626033F8}"/>
            </c:ext>
          </c:extLst>
        </c:ser>
        <c:ser>
          <c:idx val="2"/>
          <c:order val="2"/>
          <c:tx>
            <c:strRef>
              <c:f>grouped!$E$74</c:f>
              <c:strCache>
                <c:ptCount val="1"/>
                <c:pt idx="0">
                  <c:v>1.0&lt;Ø&lt;=1.5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grouped!$E$75:$E$80</c:f>
              <c:numCache>
                <c:formatCode>0.0</c:formatCode>
                <c:ptCount val="6"/>
                <c:pt idx="0">
                  <c:v>64.093917762248481</c:v>
                </c:pt>
                <c:pt idx="1">
                  <c:v>0.21868929369474399</c:v>
                </c:pt>
                <c:pt idx="2">
                  <c:v>102.99001447230039</c:v>
                </c:pt>
                <c:pt idx="3">
                  <c:v>98.373672163351742</c:v>
                </c:pt>
                <c:pt idx="4">
                  <c:v>116.26622960506084</c:v>
                </c:pt>
                <c:pt idx="5">
                  <c:v>111.25815682485576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1-4F1E-8CAE-EF6981C6C59E}"/>
            </c:ext>
          </c:extLst>
        </c:ser>
        <c:ser>
          <c:idx val="3"/>
          <c:order val="3"/>
          <c:tx>
            <c:strRef>
              <c:f>grouped!$F$74</c:f>
              <c:strCache>
                <c:ptCount val="1"/>
                <c:pt idx="0">
                  <c:v>1.5&lt;Ø&lt;=2.0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grouped!$F$75:$F$80</c:f>
              <c:numCache>
                <c:formatCode>0.0</c:formatCode>
                <c:ptCount val="6"/>
                <c:pt idx="0">
                  <c:v>4.9192815850099816</c:v>
                </c:pt>
                <c:pt idx="1">
                  <c:v>0</c:v>
                </c:pt>
                <c:pt idx="2">
                  <c:v>41.410608891487819</c:v>
                </c:pt>
                <c:pt idx="3">
                  <c:v>31.457600750850553</c:v>
                </c:pt>
                <c:pt idx="4">
                  <c:v>48.998684363676944</c:v>
                </c:pt>
                <c:pt idx="5">
                  <c:v>49.730439372855038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1-4F1E-8CAE-EF6981C6C59E}"/>
            </c:ext>
          </c:extLst>
        </c:ser>
        <c:ser>
          <c:idx val="4"/>
          <c:order val="4"/>
          <c:tx>
            <c:strRef>
              <c:f>grouped!$G$74</c:f>
              <c:strCache>
                <c:ptCount val="1"/>
                <c:pt idx="0">
                  <c:v>2.0&lt;Ø&lt;=2.5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grouped!$G$75:$G$80</c:f>
              <c:numCache>
                <c:formatCode>0.0</c:formatCode>
                <c:ptCount val="6"/>
                <c:pt idx="0">
                  <c:v>0.17099329596068188</c:v>
                </c:pt>
                <c:pt idx="1">
                  <c:v>0</c:v>
                </c:pt>
                <c:pt idx="2">
                  <c:v>49.715645766031408</c:v>
                </c:pt>
                <c:pt idx="3">
                  <c:v>23.578808236727252</c:v>
                </c:pt>
                <c:pt idx="4">
                  <c:v>31.735909590717824</c:v>
                </c:pt>
                <c:pt idx="5">
                  <c:v>25.238993305377051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1-4F1E-8CAE-EF6981C6C59E}"/>
            </c:ext>
          </c:extLst>
        </c:ser>
        <c:ser>
          <c:idx val="5"/>
          <c:order val="5"/>
          <c:tx>
            <c:strRef>
              <c:f>grouped!$H$74</c:f>
              <c:strCache>
                <c:ptCount val="1"/>
                <c:pt idx="0">
                  <c:v>2.5&lt;Ø&lt;=3.0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grouped!$H$75:$H$80</c:f>
              <c:numCache>
                <c:formatCode>0.0</c:formatCode>
                <c:ptCount val="6"/>
                <c:pt idx="0">
                  <c:v>1.4700153586238669E-2</c:v>
                </c:pt>
                <c:pt idx="1">
                  <c:v>0</c:v>
                </c:pt>
                <c:pt idx="2">
                  <c:v>26.869013416818518</c:v>
                </c:pt>
                <c:pt idx="3">
                  <c:v>8.6369319092518442</c:v>
                </c:pt>
                <c:pt idx="4">
                  <c:v>17.778318519871881</c:v>
                </c:pt>
                <c:pt idx="5">
                  <c:v>4.5098206150839824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1-4F1E-8CAE-EF6981C6C59E}"/>
            </c:ext>
          </c:extLst>
        </c:ser>
        <c:ser>
          <c:idx val="6"/>
          <c:order val="6"/>
          <c:tx>
            <c:strRef>
              <c:f>grouped!$I$74</c:f>
              <c:strCache>
                <c:ptCount val="1"/>
                <c:pt idx="0">
                  <c:v>3.0&lt;Ø&lt;=3.5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grouped!$I$75:$I$80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15.10459320124089</c:v>
                </c:pt>
                <c:pt idx="3">
                  <c:v>6.2713033359356753</c:v>
                </c:pt>
                <c:pt idx="4">
                  <c:v>10.793632177994439</c:v>
                </c:pt>
                <c:pt idx="5">
                  <c:v>3.0385001506917386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B1-4F1E-8CAE-EF6981C6C59E}"/>
            </c:ext>
          </c:extLst>
        </c:ser>
        <c:ser>
          <c:idx val="7"/>
          <c:order val="7"/>
          <c:tx>
            <c:strRef>
              <c:f>grouped!$J$74</c:f>
              <c:strCache>
                <c:ptCount val="1"/>
                <c:pt idx="0">
                  <c:v>3.5&lt;Ø&lt;=4.0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grouped!$J$75:$J$80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6.1794920822849333</c:v>
                </c:pt>
                <c:pt idx="3">
                  <c:v>17.133815878587587</c:v>
                </c:pt>
                <c:pt idx="4">
                  <c:v>18.629292819831495</c:v>
                </c:pt>
                <c:pt idx="5">
                  <c:v>1.1593280340178016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B1-4F1E-8CAE-EF6981C6C59E}"/>
            </c:ext>
          </c:extLst>
        </c:ser>
        <c:ser>
          <c:idx val="8"/>
          <c:order val="8"/>
          <c:tx>
            <c:strRef>
              <c:f>grouped!$K$74</c:f>
              <c:strCache>
                <c:ptCount val="1"/>
                <c:pt idx="0">
                  <c:v>4.0&lt;Ø&lt;=4.5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grouped!$K$75:$K$80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1.9800825924989269</c:v>
                </c:pt>
                <c:pt idx="3">
                  <c:v>10.047598718810185</c:v>
                </c:pt>
                <c:pt idx="4">
                  <c:v>2.68516767157992</c:v>
                </c:pt>
                <c:pt idx="5">
                  <c:v>0.87604967743343032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B1-4F1E-8CAE-EF6981C6C59E}"/>
            </c:ext>
          </c:extLst>
        </c:ser>
        <c:ser>
          <c:idx val="9"/>
          <c:order val="9"/>
          <c:tx>
            <c:strRef>
              <c:f>grouped!$L$74</c:f>
              <c:strCache>
                <c:ptCount val="1"/>
                <c:pt idx="0">
                  <c:v>Ø&gt;4.5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grouped!$L$75:$L$80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20.152499405487877</c:v>
                </c:pt>
                <c:pt idx="3">
                  <c:v>20.325572986513972</c:v>
                </c:pt>
                <c:pt idx="4">
                  <c:v>9.0517495424384027</c:v>
                </c:pt>
                <c:pt idx="5">
                  <c:v>12.822960293156569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B1-4F1E-8CAE-EF6981C6C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81264"/>
        <c:axId val="113384624"/>
      </c:barChart>
      <c:catAx>
        <c:axId val="11338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624"/>
        <c:crosses val="autoZero"/>
        <c:auto val="1"/>
        <c:lblAlgn val="ctr"/>
        <c:lblOffset val="100"/>
        <c:noMultiLvlLbl val="0"/>
      </c:catAx>
      <c:valAx>
        <c:axId val="1133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grouped!$B$84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grouped!$D$83:$E$83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grouped!$D$84:$E$84</c:f>
              <c:numCache>
                <c:formatCode>0.0</c:formatCode>
                <c:ptCount val="2"/>
                <c:pt idx="0">
                  <c:v>69.013199347258464</c:v>
                </c:pt>
                <c:pt idx="1">
                  <c:v>0.18569344954692055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F-4458-8CDD-BB9D3FFFAD8C}"/>
            </c:ext>
          </c:extLst>
        </c:ser>
        <c:ser>
          <c:idx val="1"/>
          <c:order val="1"/>
          <c:tx>
            <c:strRef>
              <c:f>grouped!$B$85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grouped!$D$83:$E$83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grouped!$D$85:$E$85</c:f>
              <c:numCache>
                <c:formatCode>0.0</c:formatCode>
                <c:ptCount val="2"/>
                <c:pt idx="0">
                  <c:v>0.21868929369474399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F-4458-8CDD-BB9D3FFFAD8C}"/>
            </c:ext>
          </c:extLst>
        </c:ser>
        <c:ser>
          <c:idx val="2"/>
          <c:order val="2"/>
          <c:tx>
            <c:strRef>
              <c:f>grouped!$B$86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grouped!$D$83:$E$83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grouped!$D$86:$E$86</c:f>
              <c:numCache>
                <c:formatCode>0.0</c:formatCode>
                <c:ptCount val="2"/>
                <c:pt idx="0">
                  <c:v>144.40062336378821</c:v>
                </c:pt>
                <c:pt idx="1">
                  <c:v>120.00132646436255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F-4458-8CDD-BB9D3FFFAD8C}"/>
            </c:ext>
          </c:extLst>
        </c:ser>
        <c:ser>
          <c:idx val="3"/>
          <c:order val="3"/>
          <c:tx>
            <c:strRef>
              <c:f>grouped!$B$87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grouped!$D$83:$E$83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grouped!$D$87:$E$87</c:f>
              <c:numCache>
                <c:formatCode>0.0</c:formatCode>
                <c:ptCount val="2"/>
                <c:pt idx="0">
                  <c:v>129.83127291420229</c:v>
                </c:pt>
                <c:pt idx="1">
                  <c:v>85.994031065826533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F-4458-8CDD-BB9D3FFFAD8C}"/>
            </c:ext>
          </c:extLst>
        </c:ser>
        <c:ser>
          <c:idx val="4"/>
          <c:order val="4"/>
          <c:tx>
            <c:strRef>
              <c:f>grouped!$B$88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grouped!$D$83:$E$83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grouped!$D$88:$E$88</c:f>
              <c:numCache>
                <c:formatCode>0.0</c:formatCode>
                <c:ptCount val="2"/>
                <c:pt idx="0">
                  <c:v>165.2649139687378</c:v>
                </c:pt>
                <c:pt idx="1">
                  <c:v>90.674070322433963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F-4458-8CDD-BB9D3FFFAD8C}"/>
            </c:ext>
          </c:extLst>
        </c:ser>
        <c:ser>
          <c:idx val="5"/>
          <c:order val="5"/>
          <c:tx>
            <c:strRef>
              <c:f>grouped!$B$89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grouped!$D$83:$E$83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grouped!$D$89:$E$89</c:f>
              <c:numCache>
                <c:formatCode>0.0</c:formatCode>
                <c:ptCount val="2"/>
                <c:pt idx="0">
                  <c:v>160.98859619771079</c:v>
                </c:pt>
                <c:pt idx="1">
                  <c:v>47.645652075760573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2-42F5-A9FF-EF0D4E47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grouped!$B$65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grouped!$C$65</c:f>
              <c:numCache>
                <c:formatCode>0.0</c:formatCode>
                <c:ptCount val="1"/>
                <c:pt idx="0">
                  <c:v>12919.740324220549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2-428C-BD08-7D23113D8C5E}"/>
            </c:ext>
          </c:extLst>
        </c:ser>
        <c:ser>
          <c:idx val="1"/>
          <c:order val="1"/>
          <c:tx>
            <c:strRef>
              <c:f>grouped!$B$66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grouped!$C$66</c:f>
              <c:numCache>
                <c:formatCode>0.0</c:formatCode>
                <c:ptCount val="1"/>
                <c:pt idx="0">
                  <c:v>1253.3357446225587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2-428C-BD08-7D23113D8C5E}"/>
            </c:ext>
          </c:extLst>
        </c:ser>
        <c:ser>
          <c:idx val="2"/>
          <c:order val="2"/>
          <c:tx>
            <c:strRef>
              <c:f>grouped!$B$67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grouped!$C$67</c:f>
              <c:numCache>
                <c:formatCode>0.0</c:formatCode>
                <c:ptCount val="1"/>
                <c:pt idx="0">
                  <c:v>12841.640144327986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2-428C-BD08-7D23113D8C5E}"/>
            </c:ext>
          </c:extLst>
        </c:ser>
        <c:ser>
          <c:idx val="3"/>
          <c:order val="3"/>
          <c:tx>
            <c:strRef>
              <c:f>grouped!$B$68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grouped!$C$68</c:f>
              <c:numCache>
                <c:formatCode>0.0</c:formatCode>
                <c:ptCount val="1"/>
                <c:pt idx="0">
                  <c:v>1431.5559680320234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2-428C-BD08-7D23113D8C5E}"/>
            </c:ext>
          </c:extLst>
        </c:ser>
        <c:ser>
          <c:idx val="4"/>
          <c:order val="4"/>
          <c:tx>
            <c:strRef>
              <c:f>grouped!$B$69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grouped!$C$69</c:f>
              <c:numCache>
                <c:formatCode>0.0</c:formatCode>
                <c:ptCount val="1"/>
                <c:pt idx="0">
                  <c:v>5715.0336091320614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2-428C-BD08-7D23113D8C5E}"/>
            </c:ext>
          </c:extLst>
        </c:ser>
        <c:ser>
          <c:idx val="5"/>
          <c:order val="5"/>
          <c:tx>
            <c:strRef>
              <c:f>grouped!$B$70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grouped!$C$70</c:f>
              <c:numCache>
                <c:formatCode>0.0</c:formatCode>
                <c:ptCount val="1"/>
                <c:pt idx="0">
                  <c:v>1076.8911742789144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2-428C-BD08-7D23113D8C5E}"/>
            </c:ext>
          </c:extLst>
        </c:ser>
        <c:ser>
          <c:idx val="6"/>
          <c:order val="6"/>
          <c:tx>
            <c:strRef>
              <c:f>grouped!$B$71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grouped!$C$71</c:f>
              <c:numCache>
                <c:formatCode>0.0</c:formatCode>
                <c:ptCount val="1"/>
                <c:pt idx="0">
                  <c:v>1993.3213286778403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3-4298-B2D7-713433B8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270016"/>
        <c:axId val="799266656"/>
      </c:barChart>
      <c:catAx>
        <c:axId val="79927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66656"/>
        <c:crosses val="autoZero"/>
        <c:auto val="1"/>
        <c:lblAlgn val="ctr"/>
        <c:lblOffset val="100"/>
        <c:noMultiLvlLbl val="0"/>
      </c:catAx>
      <c:valAx>
        <c:axId val="7992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grouped!$B$84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grouped!$C$83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grouped!$C$84</c:f>
              <c:numCache>
                <c:formatCode>0.0</c:formatCode>
                <c:ptCount val="1"/>
                <c:pt idx="0">
                  <c:v>12919.740324220549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B-4EF0-8ED2-CA28247F94D2}"/>
            </c:ext>
          </c:extLst>
        </c:ser>
        <c:ser>
          <c:idx val="1"/>
          <c:order val="1"/>
          <c:tx>
            <c:strRef>
              <c:f>grouped!$B$85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grouped!$C$83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grouped!$C$85</c:f>
              <c:numCache>
                <c:formatCode>0.0</c:formatCode>
                <c:ptCount val="1"/>
                <c:pt idx="0">
                  <c:v>1253.3357446225587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B-4EF0-8ED2-CA28247F94D2}"/>
            </c:ext>
          </c:extLst>
        </c:ser>
        <c:ser>
          <c:idx val="2"/>
          <c:order val="2"/>
          <c:tx>
            <c:strRef>
              <c:f>grouped!$B$86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grouped!$C$83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grouped!$C$86</c:f>
              <c:numCache>
                <c:formatCode>0.0</c:formatCode>
                <c:ptCount val="1"/>
                <c:pt idx="0">
                  <c:v>4604.1995709404609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B-4EF0-8ED2-CA28247F94D2}"/>
            </c:ext>
          </c:extLst>
        </c:ser>
        <c:ser>
          <c:idx val="3"/>
          <c:order val="3"/>
          <c:tx>
            <c:strRef>
              <c:f>grouped!$B$87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grouped!$C$83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grouped!$C$87</c:f>
              <c:numCache>
                <c:formatCode>0.0</c:formatCode>
                <c:ptCount val="1"/>
                <c:pt idx="0">
                  <c:v>4611.6884448897654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B-4EF0-8ED2-CA28247F94D2}"/>
            </c:ext>
          </c:extLst>
        </c:ser>
        <c:ser>
          <c:idx val="4"/>
          <c:order val="4"/>
          <c:tx>
            <c:strRef>
              <c:f>grouped!$B$88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grouped!$C$83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grouped!$C$88</c:f>
              <c:numCache>
                <c:formatCode>0.0</c:formatCode>
                <c:ptCount val="1"/>
                <c:pt idx="0">
                  <c:v>2574.4052281207119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B-4EF0-8ED2-CA28247F94D2}"/>
            </c:ext>
          </c:extLst>
        </c:ser>
        <c:ser>
          <c:idx val="5"/>
          <c:order val="5"/>
          <c:tx>
            <c:strRef>
              <c:f>grouped!$B$89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grouped!$C$83</c:f>
              <c:strCache>
                <c:ptCount val="1"/>
                <c:pt idx="0">
                  <c:v>0&lt;Ø&lt;=1.0</c:v>
                </c:pt>
              </c:strCache>
            </c:strRef>
          </c:cat>
          <c:val>
            <c:numRef>
              <c:f>grouped!$C$89</c:f>
              <c:numCache>
                <c:formatCode>0.0</c:formatCode>
                <c:ptCount val="1"/>
                <c:pt idx="0">
                  <c:v>3717.659838104034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B-4A02-8E77-A46BE172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grouped!$C$64</c:f>
              <c:strCache>
                <c:ptCount val="1"/>
                <c:pt idx="0">
                  <c:v>0&lt;Ø&lt;=1.0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grouped!$B$65:$B$71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grouped!$C$65:$C$71</c:f>
              <c:numCache>
                <c:formatCode>0.0</c:formatCode>
                <c:ptCount val="7"/>
                <c:pt idx="0">
                  <c:v>12919.740324220549</c:v>
                </c:pt>
                <c:pt idx="1">
                  <c:v>1253.3357446225587</c:v>
                </c:pt>
                <c:pt idx="2">
                  <c:v>12841.640144327986</c:v>
                </c:pt>
                <c:pt idx="3">
                  <c:v>1431.5559680320234</c:v>
                </c:pt>
                <c:pt idx="4">
                  <c:v>5715.0336091320614</c:v>
                </c:pt>
                <c:pt idx="5">
                  <c:v>1076.8911742789144</c:v>
                </c:pt>
                <c:pt idx="6">
                  <c:v>1993.3213286778403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F-4997-8A6B-01EA9E15FF9C}"/>
            </c:ext>
          </c:extLst>
        </c:ser>
        <c:ser>
          <c:idx val="1"/>
          <c:order val="1"/>
          <c:tx>
            <c:strRef>
              <c:f>grouped!$D$64</c:f>
              <c:strCache>
                <c:ptCount val="1"/>
                <c:pt idx="0">
                  <c:v>1.0&lt;Ø&lt;=2.0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grouped!$B$65:$B$71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grouped!$D$65:$D$71</c:f>
              <c:numCache>
                <c:formatCode>0.0</c:formatCode>
                <c:ptCount val="7"/>
                <c:pt idx="0">
                  <c:v>69.013199347258464</c:v>
                </c:pt>
                <c:pt idx="1">
                  <c:v>0.21868929369474399</c:v>
                </c:pt>
                <c:pt idx="2">
                  <c:v>103.14216570819033</c:v>
                </c:pt>
                <c:pt idx="3">
                  <c:v>192.69535484081175</c:v>
                </c:pt>
                <c:pt idx="4">
                  <c:v>96.568515548120473</c:v>
                </c:pt>
                <c:pt idx="5">
                  <c:v>53.911044721561154</c:v>
                </c:pt>
                <c:pt idx="6">
                  <c:v>202.83928375232779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F-4997-8A6B-01EA9E15FF9C}"/>
            </c:ext>
          </c:extLst>
        </c:ser>
        <c:ser>
          <c:idx val="2"/>
          <c:order val="2"/>
          <c:tx>
            <c:strRef>
              <c:f>grouped!$E$64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grouped!$B$65:$B$71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grouped!$E$65:$E$71</c:f>
              <c:numCache>
                <c:formatCode>0.0</c:formatCode>
                <c:ptCount val="7"/>
                <c:pt idx="0">
                  <c:v>1.4700153586238669E-2</c:v>
                </c:pt>
                <c:pt idx="1">
                  <c:v>0</c:v>
                </c:pt>
                <c:pt idx="2">
                  <c:v>4.7913134217605048E-2</c:v>
                </c:pt>
                <c:pt idx="3">
                  <c:v>114.85395879724445</c:v>
                </c:pt>
                <c:pt idx="4">
                  <c:v>115.11797672702225</c:v>
                </c:pt>
                <c:pt idx="5">
                  <c:v>59.364232470252247</c:v>
                </c:pt>
                <c:pt idx="6">
                  <c:v>22.692033016759783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F-4997-8A6B-01EA9E15F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70016"/>
        <c:axId val="799266656"/>
      </c:barChart>
      <c:catAx>
        <c:axId val="7992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66656"/>
        <c:crosses val="autoZero"/>
        <c:auto val="1"/>
        <c:lblAlgn val="ctr"/>
        <c:lblOffset val="100"/>
        <c:noMultiLvlLbl val="0"/>
      </c:catAx>
      <c:valAx>
        <c:axId val="7992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density per age (cm/dm3) at 1m distance. Only L&lt;=2.0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grouped!$D$34</c:f>
              <c:strCache>
                <c:ptCount val="1"/>
                <c:pt idx="0">
                  <c:v>0.5&lt;Ø&lt;=1.0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grouped!$D$35:$D$41</c:f>
              <c:numCache>
                <c:formatCode>0.0</c:formatCode>
                <c:ptCount val="7"/>
                <c:pt idx="0">
                  <c:v>875.18349008600796</c:v>
                </c:pt>
                <c:pt idx="1">
                  <c:v>47.619284319440389</c:v>
                </c:pt>
                <c:pt idx="2">
                  <c:v>792.58919297838804</c:v>
                </c:pt>
                <c:pt idx="3">
                  <c:v>205.11515758704149</c:v>
                </c:pt>
                <c:pt idx="4">
                  <c:v>791.13626476087381</c:v>
                </c:pt>
                <c:pt idx="5">
                  <c:v>224.27702855782957</c:v>
                </c:pt>
                <c:pt idx="6">
                  <c:v>559.21539465549358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2-45CD-B841-AF8C6B5C1200}"/>
            </c:ext>
          </c:extLst>
        </c:ser>
        <c:ser>
          <c:idx val="1"/>
          <c:order val="1"/>
          <c:tx>
            <c:strRef>
              <c:f>grouped!$E$34</c:f>
              <c:strCache>
                <c:ptCount val="1"/>
                <c:pt idx="0">
                  <c:v>1.0&lt;Ø&lt;=1.5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grouped!$E$35:$E$41</c:f>
              <c:numCache>
                <c:formatCode>0.0</c:formatCode>
                <c:ptCount val="7"/>
                <c:pt idx="0">
                  <c:v>64.093917762248481</c:v>
                </c:pt>
                <c:pt idx="1">
                  <c:v>0.21868929369474399</c:v>
                </c:pt>
                <c:pt idx="2">
                  <c:v>92.939388739449029</c:v>
                </c:pt>
                <c:pt idx="3">
                  <c:v>129.82925155464531</c:v>
                </c:pt>
                <c:pt idx="4">
                  <c:v>80.213607114741208</c:v>
                </c:pt>
                <c:pt idx="5">
                  <c:v>28.968222132317937</c:v>
                </c:pt>
                <c:pt idx="6">
                  <c:v>159.91789127560526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2-45CD-B841-AF8C6B5C1200}"/>
            </c:ext>
          </c:extLst>
        </c:ser>
        <c:ser>
          <c:idx val="2"/>
          <c:order val="2"/>
          <c:tx>
            <c:strRef>
              <c:f>grouped!$F$34</c:f>
              <c:strCache>
                <c:ptCount val="1"/>
                <c:pt idx="0">
                  <c:v>1.5&lt;Ø&lt;=2.0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grouped!$F$35:$F$41</c:f>
              <c:numCache>
                <c:formatCode>0.0</c:formatCode>
                <c:ptCount val="7"/>
                <c:pt idx="0">
                  <c:v>4.9192815850099816</c:v>
                </c:pt>
                <c:pt idx="1">
                  <c:v>0</c:v>
                </c:pt>
                <c:pt idx="2">
                  <c:v>10.202776968741306</c:v>
                </c:pt>
                <c:pt idx="3">
                  <c:v>62.866103286166442</c:v>
                </c:pt>
                <c:pt idx="4">
                  <c:v>16.354908433379258</c:v>
                </c:pt>
                <c:pt idx="5">
                  <c:v>24.942822589243214</c:v>
                </c:pt>
                <c:pt idx="6">
                  <c:v>42.921392476722545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2-45CD-B841-AF8C6B5C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50480"/>
        <c:axId val="728949520"/>
      </c:barChart>
      <c:catAx>
        <c:axId val="72895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Hege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49520"/>
        <c:crosses val="autoZero"/>
        <c:auto val="1"/>
        <c:lblAlgn val="ctr"/>
        <c:lblOffset val="100"/>
        <c:noMultiLvlLbl val="0"/>
      </c:catAx>
      <c:valAx>
        <c:axId val="728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(cm/dm3)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grouped!$C$74</c:f>
              <c:strCache>
                <c:ptCount val="1"/>
                <c:pt idx="0">
                  <c:v>0&lt;Ø&lt;=0.5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grouped!$C$75:$C$80</c:f>
              <c:numCache>
                <c:formatCode>0.0</c:formatCode>
                <c:ptCount val="6"/>
                <c:pt idx="0">
                  <c:v>12044.556834134541</c:v>
                </c:pt>
                <c:pt idx="1">
                  <c:v>1205.7164603031183</c:v>
                </c:pt>
                <c:pt idx="2">
                  <c:v>4099.8782798240327</c:v>
                </c:pt>
                <c:pt idx="3">
                  <c:v>4097.2218371818399</c:v>
                </c:pt>
                <c:pt idx="4">
                  <c:v>2217.2977652218815</c:v>
                </c:pt>
                <c:pt idx="5">
                  <c:v>3179.209587500382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A-4F38-A704-A1244BAE74E5}"/>
            </c:ext>
          </c:extLst>
        </c:ser>
        <c:ser>
          <c:idx val="1"/>
          <c:order val="1"/>
          <c:tx>
            <c:strRef>
              <c:f>grouped!$D$74</c:f>
              <c:strCache>
                <c:ptCount val="1"/>
                <c:pt idx="0">
                  <c:v>0.5&lt;Ø&lt;=1.0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grouped!$D$75:$D$80</c:f>
              <c:numCache>
                <c:formatCode>0.0</c:formatCode>
                <c:ptCount val="6"/>
                <c:pt idx="0">
                  <c:v>875.18349008600796</c:v>
                </c:pt>
                <c:pt idx="1">
                  <c:v>47.619284319440389</c:v>
                </c:pt>
                <c:pt idx="2">
                  <c:v>504.32129111642809</c:v>
                </c:pt>
                <c:pt idx="3">
                  <c:v>514.46660770792528</c:v>
                </c:pt>
                <c:pt idx="4">
                  <c:v>357.10746289883019</c:v>
                </c:pt>
                <c:pt idx="5">
                  <c:v>538.45025060365197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A-4F38-A704-A1244BAE74E5}"/>
            </c:ext>
          </c:extLst>
        </c:ser>
        <c:ser>
          <c:idx val="2"/>
          <c:order val="2"/>
          <c:tx>
            <c:strRef>
              <c:f>grouped!$E$74</c:f>
              <c:strCache>
                <c:ptCount val="1"/>
                <c:pt idx="0">
                  <c:v>1.0&lt;Ø&lt;=1.5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grouped!$E$75:$E$80</c:f>
              <c:numCache>
                <c:formatCode>0.0</c:formatCode>
                <c:ptCount val="6"/>
                <c:pt idx="0">
                  <c:v>64.093917762248481</c:v>
                </c:pt>
                <c:pt idx="1">
                  <c:v>0.21868929369474399</c:v>
                </c:pt>
                <c:pt idx="2">
                  <c:v>102.99001447230039</c:v>
                </c:pt>
                <c:pt idx="3">
                  <c:v>98.373672163351742</c:v>
                </c:pt>
                <c:pt idx="4">
                  <c:v>116.26622960506084</c:v>
                </c:pt>
                <c:pt idx="5">
                  <c:v>111.25815682485576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A-4F38-A704-A1244BAE74E5}"/>
            </c:ext>
          </c:extLst>
        </c:ser>
        <c:ser>
          <c:idx val="3"/>
          <c:order val="3"/>
          <c:tx>
            <c:strRef>
              <c:f>grouped!$F$74</c:f>
              <c:strCache>
                <c:ptCount val="1"/>
                <c:pt idx="0">
                  <c:v>1.5&lt;Ø&lt;=2.0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grouped!$F$75:$F$80</c:f>
              <c:numCache>
                <c:formatCode>0.0</c:formatCode>
                <c:ptCount val="6"/>
                <c:pt idx="0">
                  <c:v>4.9192815850099816</c:v>
                </c:pt>
                <c:pt idx="1">
                  <c:v>0</c:v>
                </c:pt>
                <c:pt idx="2">
                  <c:v>41.410608891487819</c:v>
                </c:pt>
                <c:pt idx="3">
                  <c:v>31.457600750850553</c:v>
                </c:pt>
                <c:pt idx="4">
                  <c:v>48.998684363676944</c:v>
                </c:pt>
                <c:pt idx="5">
                  <c:v>49.730439372855038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A-4F38-A704-A1244BAE74E5}"/>
            </c:ext>
          </c:extLst>
        </c:ser>
        <c:ser>
          <c:idx val="4"/>
          <c:order val="4"/>
          <c:tx>
            <c:strRef>
              <c:f>grouped!$G$74</c:f>
              <c:strCache>
                <c:ptCount val="1"/>
                <c:pt idx="0">
                  <c:v>2.0&lt;Ø&lt;=2.5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grouped!$G$75:$G$80</c:f>
              <c:numCache>
                <c:formatCode>0.0</c:formatCode>
                <c:ptCount val="6"/>
                <c:pt idx="0">
                  <c:v>0.17099329596068188</c:v>
                </c:pt>
                <c:pt idx="1">
                  <c:v>0</c:v>
                </c:pt>
                <c:pt idx="2">
                  <c:v>49.715645766031408</c:v>
                </c:pt>
                <c:pt idx="3">
                  <c:v>23.578808236727252</c:v>
                </c:pt>
                <c:pt idx="4">
                  <c:v>31.735909590717824</c:v>
                </c:pt>
                <c:pt idx="5">
                  <c:v>25.238993305377051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CA-4F38-A704-A1244BAE74E5}"/>
            </c:ext>
          </c:extLst>
        </c:ser>
        <c:ser>
          <c:idx val="5"/>
          <c:order val="5"/>
          <c:tx>
            <c:strRef>
              <c:f>grouped!$H$74</c:f>
              <c:strCache>
                <c:ptCount val="1"/>
                <c:pt idx="0">
                  <c:v>2.5&lt;Ø&lt;=3.0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grouped!$H$75:$H$80</c:f>
              <c:numCache>
                <c:formatCode>0.0</c:formatCode>
                <c:ptCount val="6"/>
                <c:pt idx="0">
                  <c:v>1.4700153586238669E-2</c:v>
                </c:pt>
                <c:pt idx="1">
                  <c:v>0</c:v>
                </c:pt>
                <c:pt idx="2">
                  <c:v>26.869013416818518</c:v>
                </c:pt>
                <c:pt idx="3">
                  <c:v>8.6369319092518442</c:v>
                </c:pt>
                <c:pt idx="4">
                  <c:v>17.778318519871881</c:v>
                </c:pt>
                <c:pt idx="5">
                  <c:v>4.5098206150839824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CA-4F38-A704-A1244BAE74E5}"/>
            </c:ext>
          </c:extLst>
        </c:ser>
        <c:ser>
          <c:idx val="6"/>
          <c:order val="6"/>
          <c:tx>
            <c:strRef>
              <c:f>grouped!$I$74</c:f>
              <c:strCache>
                <c:ptCount val="1"/>
                <c:pt idx="0">
                  <c:v>3.0&lt;Ø&lt;=3.5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grouped!$I$75:$I$80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15.10459320124089</c:v>
                </c:pt>
                <c:pt idx="3">
                  <c:v>6.2713033359356753</c:v>
                </c:pt>
                <c:pt idx="4">
                  <c:v>10.793632177994439</c:v>
                </c:pt>
                <c:pt idx="5">
                  <c:v>3.0385001506917386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CA-4F38-A704-A1244BAE74E5}"/>
            </c:ext>
          </c:extLst>
        </c:ser>
        <c:ser>
          <c:idx val="7"/>
          <c:order val="7"/>
          <c:tx>
            <c:strRef>
              <c:f>grouped!$J$74</c:f>
              <c:strCache>
                <c:ptCount val="1"/>
                <c:pt idx="0">
                  <c:v>3.5&lt;Ø&lt;=4.0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grouped!$J$75:$J$80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6.1794920822849333</c:v>
                </c:pt>
                <c:pt idx="3">
                  <c:v>17.133815878587587</c:v>
                </c:pt>
                <c:pt idx="4">
                  <c:v>18.629292819831495</c:v>
                </c:pt>
                <c:pt idx="5">
                  <c:v>1.1593280340178016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CA-4F38-A704-A1244BAE74E5}"/>
            </c:ext>
          </c:extLst>
        </c:ser>
        <c:ser>
          <c:idx val="8"/>
          <c:order val="8"/>
          <c:tx>
            <c:strRef>
              <c:f>grouped!$K$74</c:f>
              <c:strCache>
                <c:ptCount val="1"/>
                <c:pt idx="0">
                  <c:v>4.0&lt;Ø&lt;=4.5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grouped!$K$75:$K$80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1.9800825924989269</c:v>
                </c:pt>
                <c:pt idx="3">
                  <c:v>10.047598718810185</c:v>
                </c:pt>
                <c:pt idx="4">
                  <c:v>2.68516767157992</c:v>
                </c:pt>
                <c:pt idx="5">
                  <c:v>0.87604967743343032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CA-4F38-A704-A1244BAE74E5}"/>
            </c:ext>
          </c:extLst>
        </c:ser>
        <c:ser>
          <c:idx val="9"/>
          <c:order val="9"/>
          <c:tx>
            <c:strRef>
              <c:f>grouped!$L$74</c:f>
              <c:strCache>
                <c:ptCount val="1"/>
                <c:pt idx="0">
                  <c:v>Ø&gt;4.5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grouped!$B$75:$B$80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strCache>
            </c:strRef>
          </c:cat>
          <c:val>
            <c:numRef>
              <c:f>grouped!$L$75:$L$80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20.152499405487877</c:v>
                </c:pt>
                <c:pt idx="3">
                  <c:v>20.325572986513972</c:v>
                </c:pt>
                <c:pt idx="4">
                  <c:v>9.0517495424384027</c:v>
                </c:pt>
                <c:pt idx="5">
                  <c:v>12.822960293156569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CA-4F38-A704-A1244BA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81264"/>
        <c:axId val="113384624"/>
      </c:barChart>
      <c:catAx>
        <c:axId val="11338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624"/>
        <c:crosses val="autoZero"/>
        <c:auto val="1"/>
        <c:lblAlgn val="ctr"/>
        <c:lblOffset val="100"/>
        <c:noMultiLvlLbl val="0"/>
      </c:catAx>
      <c:valAx>
        <c:axId val="11338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density per age (cm/dm3) at 2m distance. Only L&gt;2.0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grouped!$G$45</c:f>
              <c:strCache>
                <c:ptCount val="1"/>
                <c:pt idx="0">
                  <c:v>2.0&lt;Ø&lt;=2.5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grouped!$G$46:$G$51</c:f>
              <c:numCache>
                <c:formatCode>0.0</c:formatCode>
                <c:ptCount val="6"/>
                <c:pt idx="0">
                  <c:v>0.17099329596068188</c:v>
                </c:pt>
                <c:pt idx="1">
                  <c:v>0</c:v>
                </c:pt>
                <c:pt idx="2">
                  <c:v>11.295295705521472</c:v>
                </c:pt>
                <c:pt idx="3">
                  <c:v>24.79133022161918</c:v>
                </c:pt>
                <c:pt idx="4">
                  <c:v>38.124981512448905</c:v>
                </c:pt>
                <c:pt idx="5">
                  <c:v>26.296702698160772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2-4021-B741-6E910B3B7448}"/>
            </c:ext>
          </c:extLst>
        </c:ser>
        <c:ser>
          <c:idx val="1"/>
          <c:order val="1"/>
          <c:tx>
            <c:strRef>
              <c:f>grouped!$H$45</c:f>
              <c:strCache>
                <c:ptCount val="1"/>
                <c:pt idx="0">
                  <c:v>2.5&lt;Ø&lt;=3.0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grouped!$H$46:$H$51</c:f>
              <c:numCache>
                <c:formatCode>0.0</c:formatCode>
                <c:ptCount val="6"/>
                <c:pt idx="0">
                  <c:v>1.4700153586238669E-2</c:v>
                </c:pt>
                <c:pt idx="1">
                  <c:v>0</c:v>
                </c:pt>
                <c:pt idx="2">
                  <c:v>1.5086920245398772</c:v>
                </c:pt>
                <c:pt idx="3">
                  <c:v>4.526773405698779</c:v>
                </c:pt>
                <c:pt idx="4">
                  <c:v>9.6747556670382764</c:v>
                </c:pt>
                <c:pt idx="5">
                  <c:v>2.3460141536737935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2-4021-B741-6E910B3B7448}"/>
            </c:ext>
          </c:extLst>
        </c:ser>
        <c:ser>
          <c:idx val="2"/>
          <c:order val="2"/>
          <c:tx>
            <c:strRef>
              <c:f>grouped!$I$45</c:f>
              <c:strCache>
                <c:ptCount val="1"/>
                <c:pt idx="0">
                  <c:v>3.0&lt;Ø&lt;=3.5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grouped!$I$46:$I$51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1.7086702125734963</c:v>
                </c:pt>
                <c:pt idx="4">
                  <c:v>3.0101124117428468</c:v>
                </c:pt>
                <c:pt idx="5">
                  <c:v>6.105388040332369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2-4021-B741-6E910B3B7448}"/>
            </c:ext>
          </c:extLst>
        </c:ser>
        <c:ser>
          <c:idx val="3"/>
          <c:order val="3"/>
          <c:tx>
            <c:strRef>
              <c:f>grouped!$J$45</c:f>
              <c:strCache>
                <c:ptCount val="1"/>
                <c:pt idx="0">
                  <c:v>3.5&lt;Ø&lt;=4.0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grouped!$J$46:$J$51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0.18435770239710539</c:v>
                </c:pt>
                <c:pt idx="4">
                  <c:v>0.85809401709401711</c:v>
                </c:pt>
                <c:pt idx="5">
                  <c:v>2.6198900849593878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2-4021-B741-6E910B3B7448}"/>
            </c:ext>
          </c:extLst>
        </c:ser>
        <c:ser>
          <c:idx val="4"/>
          <c:order val="4"/>
          <c:tx>
            <c:strRef>
              <c:f>grouped!$K$45</c:f>
              <c:strCache>
                <c:ptCount val="1"/>
                <c:pt idx="0">
                  <c:v>4.0&lt;Ø&lt;=4.5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grouped!$K$46:$K$51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4.9009717577108876E-2</c:v>
                </c:pt>
                <c:pt idx="5">
                  <c:v>2.5791393147231823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2-4021-B741-6E910B3B7448}"/>
            </c:ext>
          </c:extLst>
        </c:ser>
        <c:ser>
          <c:idx val="5"/>
          <c:order val="5"/>
          <c:tx>
            <c:strRef>
              <c:f>grouped!$L$45</c:f>
              <c:strCache>
                <c:ptCount val="1"/>
                <c:pt idx="0">
                  <c:v>Ø&gt;4.5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grouped!$L$46:$L$51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38.468880879469708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E2-4021-B741-6E910B3B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50480"/>
        <c:axId val="728949520"/>
      </c:barChart>
      <c:catAx>
        <c:axId val="72895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Hege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49520"/>
        <c:crosses val="autoZero"/>
        <c:auto val="1"/>
        <c:lblAlgn val="ctr"/>
        <c:lblOffset val="100"/>
        <c:noMultiLvlLbl val="0"/>
      </c:catAx>
      <c:valAx>
        <c:axId val="728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Root density (cm/dm3)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density per age (cm/dm3) at 2m distance. Only L&lt;=2.0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grouped!$D$45</c:f>
              <c:strCache>
                <c:ptCount val="1"/>
                <c:pt idx="0">
                  <c:v>0.5&lt;Ø&lt;=1.0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grouped!$D$46:$D$51</c:f>
              <c:numCache>
                <c:formatCode>0.0</c:formatCode>
                <c:ptCount val="6"/>
                <c:pt idx="0">
                  <c:v>875.18349008600796</c:v>
                </c:pt>
                <c:pt idx="1">
                  <c:v>47.619284319440389</c:v>
                </c:pt>
                <c:pt idx="2">
                  <c:v>123.09387975460122</c:v>
                </c:pt>
                <c:pt idx="3">
                  <c:v>358.63952430574403</c:v>
                </c:pt>
                <c:pt idx="4">
                  <c:v>1404.1474019695281</c:v>
                </c:pt>
                <c:pt idx="5">
                  <c:v>88.109470086826633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8-4336-8D99-1E9B1137742D}"/>
            </c:ext>
          </c:extLst>
        </c:ser>
        <c:ser>
          <c:idx val="1"/>
          <c:order val="1"/>
          <c:tx>
            <c:strRef>
              <c:f>grouped!$E$45</c:f>
              <c:strCache>
                <c:ptCount val="1"/>
                <c:pt idx="0">
                  <c:v>1.0&lt;Ø&lt;=1.5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grouped!$E$46:$E$51</c:f>
              <c:numCache>
                <c:formatCode>0.0</c:formatCode>
                <c:ptCount val="6"/>
                <c:pt idx="0">
                  <c:v>64.093917762248481</c:v>
                </c:pt>
                <c:pt idx="1">
                  <c:v>0.21868929369474399</c:v>
                </c:pt>
                <c:pt idx="2">
                  <c:v>7.7387877300613495</c:v>
                </c:pt>
                <c:pt idx="3">
                  <c:v>56.756475802804168</c:v>
                </c:pt>
                <c:pt idx="4">
                  <c:v>293.08184195466373</c:v>
                </c:pt>
                <c:pt idx="5">
                  <c:v>32.953840789842225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8-4336-8D99-1E9B1137742D}"/>
            </c:ext>
          </c:extLst>
        </c:ser>
        <c:ser>
          <c:idx val="2"/>
          <c:order val="2"/>
          <c:tx>
            <c:strRef>
              <c:f>grouped!$F$45</c:f>
              <c:strCache>
                <c:ptCount val="1"/>
                <c:pt idx="0">
                  <c:v>1.5&lt;Ø&lt;=2.0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grouped!$B$46:$B$51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200</c:v>
                </c:pt>
              </c:strCache>
            </c:strRef>
          </c:cat>
          <c:val>
            <c:numRef>
              <c:f>grouped!$F$46:$F$51</c:f>
              <c:numCache>
                <c:formatCode>0.0</c:formatCode>
                <c:ptCount val="6"/>
                <c:pt idx="0">
                  <c:v>4.9192815850099816</c:v>
                </c:pt>
                <c:pt idx="1">
                  <c:v>0</c:v>
                </c:pt>
                <c:pt idx="2">
                  <c:v>12.197946012269938</c:v>
                </c:pt>
                <c:pt idx="3">
                  <c:v>38.402575920398014</c:v>
                </c:pt>
                <c:pt idx="4">
                  <c:v>110.98699942400593</c:v>
                </c:pt>
                <c:pt idx="5">
                  <c:v>26.006372682289239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8-4336-8D99-1E9B11377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50480"/>
        <c:axId val="728949520"/>
      </c:barChart>
      <c:catAx>
        <c:axId val="72895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Hege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49520"/>
        <c:crosses val="autoZero"/>
        <c:auto val="1"/>
        <c:lblAlgn val="ctr"/>
        <c:lblOffset val="100"/>
        <c:noMultiLvlLbl val="0"/>
      </c:catAx>
      <c:valAx>
        <c:axId val="728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(cm/dm3)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'!$C$7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7DC-4167-B8FF-5B501EE3FE29}"/>
              </c:ext>
            </c:extLst>
          </c:dPt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'!$P$7:$Q$7</c:f>
              <c:numCache>
                <c:formatCode>0.0</c:formatCode>
                <c:ptCount val="2"/>
                <c:pt idx="0">
                  <c:v>10299.66459501859</c:v>
                </c:pt>
                <c:pt idx="1">
                  <c:v>1.2272477323420077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DC-4167-B8FF-5B501EE3FE29}"/>
            </c:ext>
          </c:extLst>
        </c:ser>
        <c:ser>
          <c:idx val="1"/>
          <c:order val="1"/>
          <c:tx>
            <c:strRef>
              <c:f>'per age + per distance '!$C$8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DE752D"/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'!$P$8:$Q$8</c:f>
              <c:numCache>
                <c:formatCode>0.0</c:formatCode>
                <c:ptCount val="2"/>
                <c:pt idx="0">
                  <c:v>12944.782310036177</c:v>
                </c:pt>
                <c:pt idx="1">
                  <c:v>0.83946229477785006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DC-4167-B8FF-5B501EE3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LengthToHisto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Length +diam'!$A$106</c:f>
              <c:strCache>
                <c:ptCount val="1"/>
                <c:pt idx="0">
                  <c:v>H3_dt0.5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+diam'!$K$106:$S$106</c:f>
              <c:numCache>
                <c:formatCode>General</c:formatCode>
                <c:ptCount val="9"/>
                <c:pt idx="0">
                  <c:v>162.96809999999999</c:v>
                </c:pt>
                <c:pt idx="1">
                  <c:v>82.750500000000002</c:v>
                </c:pt>
                <c:pt idx="2">
                  <c:v>35.247</c:v>
                </c:pt>
                <c:pt idx="3">
                  <c:v>66.805999999999997</c:v>
                </c:pt>
                <c:pt idx="4">
                  <c:v>21.631500000000003</c:v>
                </c:pt>
                <c:pt idx="5">
                  <c:v>8.3773</c:v>
                </c:pt>
                <c:pt idx="6">
                  <c:v>5.4938000000000002</c:v>
                </c:pt>
                <c:pt idx="7">
                  <c:v>1.6879999999999999</c:v>
                </c:pt>
                <c:pt idx="8">
                  <c:v>21.823399999999999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9-420B-9830-6C94151CB287}"/>
            </c:ext>
          </c:extLst>
        </c:ser>
        <c:ser>
          <c:idx val="1"/>
          <c:order val="1"/>
          <c:tx>
            <c:strRef>
              <c:f>'(x) Length +diam'!$A$107</c:f>
              <c:strCache>
                <c:ptCount val="1"/>
                <c:pt idx="0">
                  <c:v>H3_dt1.0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+diam'!$K$107:$S$107</c:f>
              <c:numCache>
                <c:formatCode>General</c:formatCode>
                <c:ptCount val="9"/>
                <c:pt idx="0">
                  <c:v>141.10500000000002</c:v>
                </c:pt>
                <c:pt idx="1">
                  <c:v>18.2255</c:v>
                </c:pt>
                <c:pt idx="2">
                  <c:v>15.692900000000002</c:v>
                </c:pt>
                <c:pt idx="3">
                  <c:v>28.573499999999999</c:v>
                </c:pt>
                <c:pt idx="4">
                  <c:v>6.6530000000000005</c:v>
                </c:pt>
                <c:pt idx="5">
                  <c:v>8.8349000000000011</c:v>
                </c:pt>
                <c:pt idx="6">
                  <c:v>8.0869999999999997</c:v>
                </c:pt>
                <c:pt idx="7">
                  <c:v>11.5558</c:v>
                </c:pt>
                <c:pt idx="8">
                  <c:v>2.2185999999999999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9-420B-9830-6C94151CB287}"/>
            </c:ext>
          </c:extLst>
        </c:ser>
        <c:ser>
          <c:idx val="2"/>
          <c:order val="2"/>
          <c:tx>
            <c:strRef>
              <c:f>'(x) Length +diam'!$A$108</c:f>
              <c:strCache>
                <c:ptCount val="1"/>
                <c:pt idx="0">
                  <c:v>H3_dt1.5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+diam'!$K$108:$S$108</c:f>
              <c:numCache>
                <c:formatCode>General</c:formatCode>
                <c:ptCount val="9"/>
                <c:pt idx="0">
                  <c:v>88.539299999999997</c:v>
                </c:pt>
                <c:pt idx="1">
                  <c:v>29.582000000000001</c:v>
                </c:pt>
                <c:pt idx="2">
                  <c:v>10.4482</c:v>
                </c:pt>
                <c:pt idx="3">
                  <c:v>15.109400000000001</c:v>
                </c:pt>
                <c:pt idx="4">
                  <c:v>3.0790999999999999</c:v>
                </c:pt>
                <c:pt idx="5">
                  <c:v>8.2003000000000004</c:v>
                </c:pt>
                <c:pt idx="6">
                  <c:v>22.1053</c:v>
                </c:pt>
                <c:pt idx="7">
                  <c:v>1.4240999999999999</c:v>
                </c:pt>
                <c:pt idx="8">
                  <c:v>0.64370000000000005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9-420B-9830-6C94151CB287}"/>
            </c:ext>
          </c:extLst>
        </c:ser>
        <c:ser>
          <c:idx val="3"/>
          <c:order val="3"/>
          <c:tx>
            <c:strRef>
              <c:f>'(x) Length +diam'!$A$109</c:f>
              <c:strCache>
                <c:ptCount val="1"/>
                <c:pt idx="0">
                  <c:v>H3_dt2.0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+diam'!$K$109:$S$109</c:f>
              <c:numCache>
                <c:formatCode>General</c:formatCode>
                <c:ptCount val="9"/>
                <c:pt idx="0">
                  <c:v>827.99620000000004</c:v>
                </c:pt>
                <c:pt idx="1">
                  <c:v>172.82420000000002</c:v>
                </c:pt>
                <c:pt idx="2">
                  <c:v>65.446699999999993</c:v>
                </c:pt>
                <c:pt idx="3">
                  <c:v>22.4815</c:v>
                </c:pt>
                <c:pt idx="4">
                  <c:v>5.7050000000000001</c:v>
                </c:pt>
                <c:pt idx="5">
                  <c:v>1.7750000000000001</c:v>
                </c:pt>
                <c:pt idx="6">
                  <c:v>0.50600000000000001</c:v>
                </c:pt>
                <c:pt idx="7">
                  <c:v>2.8899999999999999E-2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9-420B-9830-6C94151CB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777056"/>
        <c:axId val="1265770816"/>
      </c:barChart>
      <c:catAx>
        <c:axId val="12657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0816"/>
        <c:crosses val="autoZero"/>
        <c:auto val="1"/>
        <c:lblAlgn val="ctr"/>
        <c:lblOffset val="100"/>
        <c:noMultiLvlLbl val="0"/>
      </c:catAx>
      <c:valAx>
        <c:axId val="1265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'!$C$9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DE752D"/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'!$P$9:$Q$9</c:f>
              <c:numCache>
                <c:formatCode>0.0</c:formatCode>
                <c:ptCount val="2"/>
                <c:pt idx="0">
                  <c:v>1624.2513228728351</c:v>
                </c:pt>
                <c:pt idx="1">
                  <c:v>140.30412168125116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4-4FEC-84A5-02CC3CC654AA}"/>
            </c:ext>
          </c:extLst>
        </c:ser>
        <c:ser>
          <c:idx val="1"/>
          <c:order val="1"/>
          <c:tx>
            <c:strRef>
              <c:f>'per age + per distance '!$C$10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'!$P$10:$Q$10</c:f>
              <c:numCache>
                <c:formatCode>0.0</c:formatCode>
                <c:ptCount val="2"/>
                <c:pt idx="0">
                  <c:v>1875.6363955195961</c:v>
                </c:pt>
                <c:pt idx="1">
                  <c:v>136.46912884669348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4-4FEC-84A5-02CC3CC654AA}"/>
            </c:ext>
          </c:extLst>
        </c:ser>
        <c:ser>
          <c:idx val="2"/>
          <c:order val="2"/>
          <c:tx>
            <c:strRef>
              <c:f>'per age + per distance '!$C$11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'!$P$11:$Q$11</c:f>
              <c:numCache>
                <c:formatCode>0.0</c:formatCode>
                <c:ptCount val="2"/>
                <c:pt idx="0">
                  <c:v>931.35146257668703</c:v>
                </c:pt>
                <c:pt idx="1">
                  <c:v>12.803987730061349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4-4FEC-84A5-02CC3CC6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'!$C$12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'!$P$12:$Q$12</c:f>
              <c:numCache>
                <c:formatCode>0.0</c:formatCode>
                <c:ptCount val="2"/>
                <c:pt idx="0">
                  <c:v>5811.602124680182</c:v>
                </c:pt>
                <c:pt idx="1">
                  <c:v>145.88727794725449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B-4CF5-9B68-F6C4114ED3D5}"/>
            </c:ext>
          </c:extLst>
        </c:ser>
        <c:ser>
          <c:idx val="1"/>
          <c:order val="1"/>
          <c:tx>
            <c:strRef>
              <c:f>'per age + per distance 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'!$P$13:$Q$13</c:f>
              <c:numCache>
                <c:formatCode>0.0</c:formatCode>
                <c:ptCount val="2"/>
                <c:pt idx="0">
                  <c:v>3036.0159395386704</c:v>
                </c:pt>
                <c:pt idx="1">
                  <c:v>31.211131542288559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B-4CF5-9B68-F6C4114ED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'!$C$14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'!$P$14:$Q$14</c:f>
              <c:numCache>
                <c:formatCode>0.0</c:formatCode>
                <c:ptCount val="2"/>
                <c:pt idx="0">
                  <c:v>1093.9939662458473</c:v>
                </c:pt>
                <c:pt idx="1">
                  <c:v>205.63538300901757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4E53-AA06-C2EC004EFBEC}"/>
            </c:ext>
          </c:extLst>
        </c:ser>
        <c:ser>
          <c:idx val="1"/>
          <c:order val="1"/>
          <c:tx>
            <c:strRef>
              <c:f>'per age + per distance '!$C$15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'!$P$15:$Q$15</c:f>
              <c:numCache>
                <c:formatCode>0.0</c:formatCode>
                <c:ptCount val="2"/>
                <c:pt idx="0">
                  <c:v>1130.8022190004756</c:v>
                </c:pt>
                <c:pt idx="1">
                  <c:v>104.77991352689192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1-4E53-AA06-C2EC004EFBEC}"/>
            </c:ext>
          </c:extLst>
        </c:ser>
        <c:ser>
          <c:idx val="2"/>
          <c:order val="2"/>
          <c:tx>
            <c:strRef>
              <c:f>'per age + per distance '!$C$16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'!$P$16:$Q$16</c:f>
              <c:numCache>
                <c:formatCode>0.0</c:formatCode>
                <c:ptCount val="2"/>
                <c:pt idx="0">
                  <c:v>1167.9800043730397</c:v>
                </c:pt>
                <c:pt idx="1">
                  <c:v>86.304678629147276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1-4E53-AA06-C2EC004EFBEC}"/>
            </c:ext>
          </c:extLst>
        </c:ser>
        <c:ser>
          <c:idx val="3"/>
          <c:order val="3"/>
          <c:tx>
            <c:strRef>
              <c:f>'per age + per distance '!$C$17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'!$P$17:$Q$17</c:f>
              <c:numCache>
                <c:formatCode>0.0</c:formatCode>
                <c:ptCount val="2"/>
                <c:pt idx="0">
                  <c:v>8677.1170781308065</c:v>
                </c:pt>
                <c:pt idx="1">
                  <c:v>51.716953325901152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1-4E53-AA06-C2EC004E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'!$C$18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'!$P$18:$Q$18</c:f>
              <c:numCache>
                <c:formatCode>0.0</c:formatCode>
                <c:ptCount val="2"/>
                <c:pt idx="0">
                  <c:v>2852.1420216483098</c:v>
                </c:pt>
                <c:pt idx="1">
                  <c:v>153.14134865172807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A-4847-A255-8FCED19AFA5C}"/>
            </c:ext>
          </c:extLst>
        </c:ser>
        <c:ser>
          <c:idx val="1"/>
          <c:order val="1"/>
          <c:tx>
            <c:strRef>
              <c:f>'per age + per distance '!$C$19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DE752D"/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'!$P$19:$Q$19</c:f>
              <c:numCache>
                <c:formatCode>0.0</c:formatCode>
                <c:ptCount val="2"/>
                <c:pt idx="0">
                  <c:v>2196.1606124301684</c:v>
                </c:pt>
                <c:pt idx="1">
                  <c:v>38.159379878957182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847-A255-8FCED19AFA5C}"/>
            </c:ext>
          </c:extLst>
        </c:ser>
        <c:ser>
          <c:idx val="2"/>
          <c:order val="2"/>
          <c:tx>
            <c:strRef>
              <c:f>'per age + per distance '!$C$20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'!$P$20:$Q$20</c:f>
              <c:numCache>
                <c:formatCode>0.0</c:formatCode>
                <c:ptCount val="2"/>
                <c:pt idx="0">
                  <c:v>5175.3940263757131</c:v>
                </c:pt>
                <c:pt idx="1">
                  <c:v>49.248403491461119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A-4847-A255-8FCED19AFA5C}"/>
            </c:ext>
          </c:extLst>
        </c:ser>
        <c:ser>
          <c:idx val="3"/>
          <c:order val="3"/>
          <c:tx>
            <c:strRef>
              <c:f>'per age + per distance '!$C$21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'!$P$21:$Q$21</c:f>
              <c:numCache>
                <c:formatCode>0.0</c:formatCode>
                <c:ptCount val="2"/>
                <c:pt idx="0">
                  <c:v>2027.476762197741</c:v>
                </c:pt>
                <c:pt idx="1">
                  <c:v>78.416015171319216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9A-4847-A255-8FCED19A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'!$B$61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A3-481A-BB6C-D79D295FD748}"/>
              </c:ext>
            </c:extLst>
          </c:dPt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'!$Q$61:$S$61</c:f>
              <c:numCache>
                <c:formatCode>0.0</c:formatCode>
                <c:ptCount val="3"/>
                <c:pt idx="0">
                  <c:v>474.57475985130122</c:v>
                </c:pt>
                <c:pt idx="1">
                  <c:v>42.535255762081796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3-481A-BB6C-D79D295FD748}"/>
            </c:ext>
          </c:extLst>
        </c:ser>
        <c:ser>
          <c:idx val="1"/>
          <c:order val="1"/>
          <c:tx>
            <c:strRef>
              <c:f>'per age + per distance '!$B$62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'!$Q$62:$S$62</c:f>
              <c:numCache>
                <c:formatCode>0.0</c:formatCode>
                <c:ptCount val="3"/>
                <c:pt idx="0">
                  <c:v>266.34881308020886</c:v>
                </c:pt>
                <c:pt idx="1">
                  <c:v>337.38944755576659</c:v>
                </c:pt>
                <c:pt idx="2">
                  <c:v>61.096524442335088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3-481A-BB6C-D79D295FD748}"/>
            </c:ext>
          </c:extLst>
        </c:ser>
        <c:ser>
          <c:idx val="2"/>
          <c:order val="2"/>
          <c:tx>
            <c:strRef>
              <c:f>'per age + per distance '!$B$63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'!$Q$63:$S$63</c:f>
              <c:numCache>
                <c:formatCode>0.0</c:formatCode>
                <c:ptCount val="3"/>
                <c:pt idx="0">
                  <c:v>772.04030041777435</c:v>
                </c:pt>
                <c:pt idx="1">
                  <c:v>283.03114432206604</c:v>
                </c:pt>
                <c:pt idx="2">
                  <c:v>69.153477402202796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3-481A-BB6C-D79D295F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'!$C$5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A-4C92-B16E-E79EF92352B1}"/>
              </c:ext>
            </c:extLst>
          </c:dPt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'!$P$5:$Q$5</c:f>
              <c:numCache>
                <c:formatCode>0.0</c:formatCode>
                <c:ptCount val="2"/>
                <c:pt idx="0">
                  <c:v>12988.753523567806</c:v>
                </c:pt>
                <c:pt idx="1">
                  <c:v>0.18569344954692055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A-4C92-B16E-E79EF92352B1}"/>
            </c:ext>
          </c:extLst>
        </c:ser>
        <c:ser>
          <c:idx val="1"/>
          <c:order val="1"/>
          <c:tx>
            <c:strRef>
              <c:f>'per age + per distance '!$C$6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rgbClr val="DE752D"/>
            </a:solidFill>
            <a:ln>
              <a:noFill/>
            </a:ln>
            <a:effectLst/>
          </c:spPr>
          <c:invertIfNegative val="0"/>
          <c:cat>
            <c:strRef>
              <c:f>'per age + per distance '!$P$4:$Q$4</c:f>
              <c:strCache>
                <c:ptCount val="2"/>
                <c:pt idx="0">
                  <c:v>Ø&lt;=2.0</c:v>
                </c:pt>
                <c:pt idx="1">
                  <c:v>Ø&gt;2.0</c:v>
                </c:pt>
              </c:strCache>
            </c:strRef>
          </c:cat>
          <c:val>
            <c:numRef>
              <c:f>'per age + per distance '!$P$6:$Q$6</c:f>
              <c:numCache>
                <c:formatCode>0.0</c:formatCode>
                <c:ptCount val="2"/>
                <c:pt idx="0">
                  <c:v>1253.5544339162534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A-4C92-B16E-E79EF923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'!$B$59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3D-458F-8E97-67C10F44914D}"/>
              </c:ext>
            </c:extLst>
          </c:dPt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'!$Q$59:$S$59</c:f>
              <c:numCache>
                <c:formatCode>0.0</c:formatCode>
                <c:ptCount val="3"/>
                <c:pt idx="0">
                  <c:v>875.18349008600796</c:v>
                </c:pt>
                <c:pt idx="1">
                  <c:v>69.198892796805382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D-458F-8E97-67C10F44914D}"/>
            </c:ext>
          </c:extLst>
        </c:ser>
        <c:ser>
          <c:idx val="1"/>
          <c:order val="1"/>
          <c:tx>
            <c:strRef>
              <c:f>'per age + per distance '!$B$60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'!$Q$60:$S$60</c:f>
              <c:numCache>
                <c:formatCode>0.0</c:formatCode>
                <c:ptCount val="3"/>
                <c:pt idx="0">
                  <c:v>47.619284319440389</c:v>
                </c:pt>
                <c:pt idx="1">
                  <c:v>0.21868929369474399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D-458F-8E97-67C10F44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'!$B$64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1A-466F-A8A0-9E108945EEF7}"/>
              </c:ext>
            </c:extLst>
          </c:dPt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'!$Q$64:$S$64</c:f>
              <c:numCache>
                <c:formatCode>0.0</c:formatCode>
                <c:ptCount val="3"/>
                <c:pt idx="0">
                  <c:v>792.58919297838804</c:v>
                </c:pt>
                <c:pt idx="1">
                  <c:v>103.98162800296819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1A-466F-A8A0-9E108945EEF7}"/>
            </c:ext>
          </c:extLst>
        </c:ser>
        <c:ser>
          <c:idx val="1"/>
          <c:order val="1"/>
          <c:tx>
            <c:strRef>
              <c:f>'per age + per distance '!$B$65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'!$Q$65:$S$65</c:f>
              <c:numCache>
                <c:formatCode>0.0</c:formatCode>
                <c:ptCount val="3"/>
                <c:pt idx="0">
                  <c:v>205.11515758704149</c:v>
                </c:pt>
                <c:pt idx="1">
                  <c:v>242.11231298640845</c:v>
                </c:pt>
                <c:pt idx="2">
                  <c:v>90.887163535654437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1A-466F-A8A0-9E108945EEF7}"/>
            </c:ext>
          </c:extLst>
        </c:ser>
        <c:ser>
          <c:idx val="2"/>
          <c:order val="2"/>
          <c:tx>
            <c:strRef>
              <c:f>'per age + per distance '!$B$66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'!$Q$66:$S$66</c:f>
              <c:numCache>
                <c:formatCode>0.0</c:formatCode>
                <c:ptCount val="3"/>
                <c:pt idx="0">
                  <c:v>791.13626476087381</c:v>
                </c:pt>
                <c:pt idx="1">
                  <c:v>131.97899261956312</c:v>
                </c:pt>
                <c:pt idx="2">
                  <c:v>110.47680087581186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1A-466F-A8A0-9E108945EEF7}"/>
            </c:ext>
          </c:extLst>
        </c:ser>
        <c:ser>
          <c:idx val="3"/>
          <c:order val="3"/>
          <c:tx>
            <c:strRef>
              <c:f>'per age + per distance '!$B$67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'!$Q$67:$S$67</c:f>
              <c:numCache>
                <c:formatCode>0.0</c:formatCode>
                <c:ptCount val="3"/>
                <c:pt idx="0">
                  <c:v>224.27702855782957</c:v>
                </c:pt>
                <c:pt idx="1">
                  <c:v>109.901227539267</c:v>
                </c:pt>
                <c:pt idx="2">
                  <c:v>48.789730709186088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1A-466F-A8A0-9E108945EEF7}"/>
            </c:ext>
          </c:extLst>
        </c:ser>
        <c:ser>
          <c:idx val="4"/>
          <c:order val="4"/>
          <c:tx>
            <c:strRef>
              <c:f>'per age + per distance '!$B$68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'!$Q$68:$S$68</c:f>
              <c:numCache>
                <c:formatCode>0.0</c:formatCode>
                <c:ptCount val="3"/>
                <c:pt idx="0">
                  <c:v>559.21539465549358</c:v>
                </c:pt>
                <c:pt idx="1">
                  <c:v>222.26090415270022</c:v>
                </c:pt>
                <c:pt idx="2">
                  <c:v>18.737759478584735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1A-466F-A8A0-9E108945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1.5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'!$B$69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2F-44B0-8B4A-61A6990BD054}"/>
              </c:ext>
            </c:extLst>
          </c:dPt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'!$Q$69:$S$69</c:f>
              <c:numCache>
                <c:formatCode>0.0</c:formatCode>
                <c:ptCount val="3"/>
                <c:pt idx="0">
                  <c:v>320.93909741838934</c:v>
                </c:pt>
                <c:pt idx="1">
                  <c:v>240.4005533158732</c:v>
                </c:pt>
                <c:pt idx="2">
                  <c:v>55.099101534000567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F-44B0-8B4A-61A6990BD054}"/>
            </c:ext>
          </c:extLst>
        </c:ser>
        <c:ser>
          <c:idx val="1"/>
          <c:order val="1"/>
          <c:tx>
            <c:strRef>
              <c:f>'per age + per distance '!$B$70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'!$Q$70:$S$70</c:f>
              <c:numCache>
                <c:formatCode>0.0</c:formatCode>
                <c:ptCount val="3"/>
                <c:pt idx="0">
                  <c:v>151.12873196121308</c:v>
                </c:pt>
                <c:pt idx="1">
                  <c:v>99.374157096682211</c:v>
                </c:pt>
                <c:pt idx="2">
                  <c:v>55.258522388059717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F-44B0-8B4A-61A6990BD054}"/>
            </c:ext>
          </c:extLst>
        </c:ser>
        <c:ser>
          <c:idx val="2"/>
          <c:order val="2"/>
          <c:tx>
            <c:strRef>
              <c:f>'per age + per distance '!$B$71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'!$Q$71:$S$71</c:f>
              <c:numCache>
                <c:formatCode>0.0</c:formatCode>
                <c:ptCount val="3"/>
                <c:pt idx="0">
                  <c:v>599.25455931688816</c:v>
                </c:pt>
                <c:pt idx="1">
                  <c:v>304.56271582542706</c:v>
                </c:pt>
                <c:pt idx="2">
                  <c:v>13.12190271347249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2F-44B0-8B4A-61A6990B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'!$B$72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A61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67-4457-B7DF-DADBACCF3E98}"/>
              </c:ext>
            </c:extLst>
          </c:dPt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'!$Q$72:$S$72</c:f>
              <c:numCache>
                <c:formatCode>0.0</c:formatCode>
                <c:ptCount val="3"/>
                <c:pt idx="0">
                  <c:v>123.09387975460122</c:v>
                </c:pt>
                <c:pt idx="1">
                  <c:v>32.740721472392636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7-4457-B7DF-DADBACCF3E98}"/>
            </c:ext>
          </c:extLst>
        </c:ser>
        <c:ser>
          <c:idx val="1"/>
          <c:order val="1"/>
          <c:tx>
            <c:strRef>
              <c:f>'per age + per distance '!$B$73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'!$Q$73:$S$73</c:f>
              <c:numCache>
                <c:formatCode>0.0</c:formatCode>
                <c:ptCount val="3"/>
                <c:pt idx="0">
                  <c:v>358.63952430574403</c:v>
                </c:pt>
                <c:pt idx="1">
                  <c:v>124.47715535052014</c:v>
                </c:pt>
                <c:pt idx="2">
                  <c:v>1.8930279149706017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7-4457-B7DF-DADBACCF3E98}"/>
            </c:ext>
          </c:extLst>
        </c:ser>
        <c:ser>
          <c:idx val="2"/>
          <c:order val="2"/>
          <c:tx>
            <c:strRef>
              <c:f>'per age + per distance '!$B$74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'!$Q$74:$S$74</c:f>
              <c:numCache>
                <c:formatCode>0.0</c:formatCode>
                <c:ptCount val="3"/>
                <c:pt idx="0">
                  <c:v>1404.1474019695281</c:v>
                </c:pt>
                <c:pt idx="1">
                  <c:v>451.86857855815686</c:v>
                </c:pt>
                <c:pt idx="2">
                  <c:v>3.9172161464139728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67-4457-B7DF-DADBACCF3E98}"/>
            </c:ext>
          </c:extLst>
        </c:ser>
        <c:ser>
          <c:idx val="3"/>
          <c:order val="3"/>
          <c:tx>
            <c:strRef>
              <c:f>'per age + per distance '!$B$75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'!$Q$4:$R$4</c:f>
              <c:strCache>
                <c:ptCount val="1"/>
                <c:pt idx="0">
                  <c:v>Ø&gt;2.0</c:v>
                </c:pt>
              </c:strCache>
            </c:strRef>
          </c:cat>
          <c:val>
            <c:numRef>
              <c:f>'per age + per distance '!$Q$75:$S$75</c:f>
              <c:numCache>
                <c:formatCode>0.0</c:formatCode>
                <c:ptCount val="3"/>
                <c:pt idx="0">
                  <c:v>88.109470086826633</c:v>
                </c:pt>
                <c:pt idx="1">
                  <c:v>87.602930323966035</c:v>
                </c:pt>
                <c:pt idx="2">
                  <c:v>49.773298319484645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7-4457-B7DF-DADBACCF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LengthToHisto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Length +diam'!$A$101</c:f>
              <c:strCache>
                <c:ptCount val="1"/>
                <c:pt idx="0">
                  <c:v>H1_dt1.0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+diam'!$K$101:$S$101</c:f>
              <c:numCache>
                <c:formatCode>General</c:formatCode>
                <c:ptCount val="9"/>
                <c:pt idx="0">
                  <c:v>125.1404</c:v>
                </c:pt>
                <c:pt idx="1">
                  <c:v>79.208600000000004</c:v>
                </c:pt>
                <c:pt idx="2">
                  <c:v>38.354500000000002</c:v>
                </c:pt>
                <c:pt idx="3">
                  <c:v>15.527100000000001</c:v>
                </c:pt>
                <c:pt idx="4">
                  <c:v>14.6221</c:v>
                </c:pt>
                <c:pt idx="5">
                  <c:v>8.2196999999999996</c:v>
                </c:pt>
                <c:pt idx="6">
                  <c:v>29.984000000000002</c:v>
                </c:pt>
                <c:pt idx="7">
                  <c:v>16.339300000000001</c:v>
                </c:pt>
                <c:pt idx="8">
                  <c:v>0.90710000000000002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B-4FF0-A287-C66B05BB9BAE}"/>
            </c:ext>
          </c:extLst>
        </c:ser>
        <c:ser>
          <c:idx val="1"/>
          <c:order val="1"/>
          <c:tx>
            <c:strRef>
              <c:f>'(x) Length +diam'!$A$102</c:f>
              <c:strCache>
                <c:ptCount val="1"/>
                <c:pt idx="0">
                  <c:v>H1_dt1.5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+diam'!$K$102:$S$102</c:f>
              <c:numCache>
                <c:formatCode>General</c:formatCode>
                <c:ptCount val="9"/>
                <c:pt idx="0">
                  <c:v>193.6867</c:v>
                </c:pt>
                <c:pt idx="1">
                  <c:v>60.050800000000002</c:v>
                </c:pt>
                <c:pt idx="2">
                  <c:v>35.924099999999996</c:v>
                </c:pt>
                <c:pt idx="3">
                  <c:v>28.762699999999999</c:v>
                </c:pt>
                <c:pt idx="4">
                  <c:v>20.344100000000001</c:v>
                </c:pt>
                <c:pt idx="5">
                  <c:v>3.3565</c:v>
                </c:pt>
                <c:pt idx="6">
                  <c:v>10.776200000000001</c:v>
                </c:pt>
                <c:pt idx="7">
                  <c:v>3.3944999999999999</c:v>
                </c:pt>
                <c:pt idx="8">
                  <c:v>15.725099999999999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B-4FF0-A287-C66B05BB9BAE}"/>
            </c:ext>
          </c:extLst>
        </c:ser>
        <c:ser>
          <c:idx val="2"/>
          <c:order val="2"/>
          <c:tx>
            <c:strRef>
              <c:f>'(x) Length +diam'!$A$103</c:f>
              <c:strCache>
                <c:ptCount val="1"/>
                <c:pt idx="0">
                  <c:v>H1_dt2.0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+diam'!$K$103:$S$103</c:f>
              <c:numCache>
                <c:formatCode>General</c:formatCode>
                <c:ptCount val="9"/>
                <c:pt idx="0">
                  <c:v>74.866799999999998</c:v>
                </c:pt>
                <c:pt idx="1">
                  <c:v>4.7068000000000003</c:v>
                </c:pt>
                <c:pt idx="2">
                  <c:v>7.4188999999999998</c:v>
                </c:pt>
                <c:pt idx="3">
                  <c:v>6.8699000000000003</c:v>
                </c:pt>
                <c:pt idx="4">
                  <c:v>0.91759999999999997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B-4FF0-A287-C66B05BB9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777056"/>
        <c:axId val="1265770816"/>
      </c:barChart>
      <c:catAx>
        <c:axId val="12657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0816"/>
        <c:crosses val="autoZero"/>
        <c:auto val="1"/>
        <c:lblAlgn val="ctr"/>
        <c:lblOffset val="100"/>
        <c:noMultiLvlLbl val="0"/>
      </c:catAx>
      <c:valAx>
        <c:axId val="1265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years .L.&gt;2.0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'!$U$4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40-445F-A854-5AB3243A2F81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'per age + per distance '!$C$5:$C$6</c:f>
              <c:strCache>
                <c:ptCount val="2"/>
                <c:pt idx="0">
                  <c:v>c1</c:v>
                </c:pt>
                <c:pt idx="1">
                  <c:v>c2</c:v>
                </c:pt>
              </c:strCache>
            </c:strRef>
          </c:cat>
          <c:val>
            <c:numRef>
              <c:f>'per age + per distance '!$U$5:$U$6</c:f>
              <c:numCache>
                <c:formatCode>0.0</c:formatCode>
                <c:ptCount val="2"/>
                <c:pt idx="0">
                  <c:v>0.18569344954692055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40-445F-A854-5AB3243A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.L.&gt;2.0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'!$U$4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5A-4E2E-9EAF-DF19D8534D34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'!$C$7:$C$8</c:f>
              <c:numCache>
                <c:formatCode>@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'per age + per distance '!$U$7:$U$8</c:f>
              <c:numCache>
                <c:formatCode>0.0</c:formatCode>
                <c:ptCount val="2"/>
                <c:pt idx="0">
                  <c:v>1.2272477323420077</c:v>
                </c:pt>
                <c:pt idx="1">
                  <c:v>0.83946229477785006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A-4E2E-9EAF-DF19D853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years .L.&gt;2.0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'!$U$4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7F-4C84-A32D-463D306FFB71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'!$C$9:$C$11</c:f>
              <c:numCache>
                <c:formatCode>@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cat>
          <c:val>
            <c:numRef>
              <c:f>'per age + per distance '!$U$9:$U$11</c:f>
              <c:numCache>
                <c:formatCode>0.0</c:formatCode>
                <c:ptCount val="3"/>
                <c:pt idx="0">
                  <c:v>140.30412168125116</c:v>
                </c:pt>
                <c:pt idx="1">
                  <c:v>136.46912884669348</c:v>
                </c:pt>
                <c:pt idx="2">
                  <c:v>12.803987730061349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F-4C84-A32D-463D306F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 years .L.&gt;2.0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'!$U$4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86-4CE0-82A2-A344E290B4D9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'!$C$12:$C$13</c:f>
              <c:numCache>
                <c:formatCode>@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'per age + per distance '!$U$12:$U$13</c:f>
              <c:numCache>
                <c:formatCode>0.0</c:formatCode>
                <c:ptCount val="2"/>
                <c:pt idx="0">
                  <c:v>145.88727794725449</c:v>
                </c:pt>
                <c:pt idx="1">
                  <c:v>31.211131542288559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6-4CE0-82A2-A344E290B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 years .L.&gt;2.0</a:t>
            </a:r>
          </a:p>
        </c:rich>
      </c:tx>
      <c:layout>
        <c:manualLayout>
          <c:xMode val="edge"/>
          <c:yMode val="edge"/>
          <c:x val="0.37672285067049316"/>
          <c:y val="3.687315634218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'!$U$4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A-4823-9F50-5964653C9585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'!$C$14:$C$17</c:f>
              <c:numCache>
                <c:formatCode>@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'per age + per distance '!$U$14:$U$17</c:f>
              <c:numCache>
                <c:formatCode>0.0</c:formatCode>
                <c:ptCount val="4"/>
                <c:pt idx="0">
                  <c:v>205.63538300901757</c:v>
                </c:pt>
                <c:pt idx="1">
                  <c:v>104.77991352689192</c:v>
                </c:pt>
                <c:pt idx="2">
                  <c:v>86.304678629147276</c:v>
                </c:pt>
                <c:pt idx="3">
                  <c:v>51.716953325901152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4A-4823-9F50-5964653C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years .L.&gt;2.0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'!$U$4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3-4A51-8F30-FF0572CAD50B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'!$C$18:$C$21</c:f>
              <c:numCache>
                <c:formatCode>@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'per age + per distance '!$U$18:$U$21</c:f>
              <c:numCache>
                <c:formatCode>0.0</c:formatCode>
                <c:ptCount val="4"/>
                <c:pt idx="0">
                  <c:v>153.14134865172807</c:v>
                </c:pt>
                <c:pt idx="1">
                  <c:v>38.159379878957182</c:v>
                </c:pt>
                <c:pt idx="2">
                  <c:v>49.248403491461119</c:v>
                </c:pt>
                <c:pt idx="3">
                  <c:v>78.416015171319216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3-4A51-8F30-FF0572CA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years .L.&lt;=2.0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'!$P$4</c:f>
              <c:strCache>
                <c:ptCount val="1"/>
                <c:pt idx="0">
                  <c:v>Ø&lt;=2.0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E-489D-B183-E021E6B02747}"/>
              </c:ext>
            </c:extLst>
          </c:dPt>
          <c:trendline>
            <c:spPr>
              <a:ln w="19050" cap="rnd">
                <a:solidFill>
                  <a:schemeClr val="accent4">
                    <a:tint val="77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'per age + per distance '!$C$5:$C$6</c:f>
              <c:strCache>
                <c:ptCount val="2"/>
                <c:pt idx="0">
                  <c:v>c1</c:v>
                </c:pt>
                <c:pt idx="1">
                  <c:v>c2</c:v>
                </c:pt>
              </c:strCache>
            </c:strRef>
          </c:cat>
          <c:val>
            <c:numRef>
              <c:f>'per age + per distance '!$P$5:$P$6</c:f>
              <c:numCache>
                <c:formatCode>0.0</c:formatCode>
                <c:ptCount val="2"/>
                <c:pt idx="0">
                  <c:v>12988.753523567806</c:v>
                </c:pt>
                <c:pt idx="1">
                  <c:v>1253.5544339162534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E-489D-B183-E021E6B02747}"/>
            </c:ext>
          </c:extLst>
        </c:ser>
        <c:ser>
          <c:idx val="1"/>
          <c:order val="1"/>
          <c:tx>
            <c:strRef>
              <c:f>'per age + per distance '!$Q$4</c:f>
              <c:strCache>
                <c:ptCount val="1"/>
                <c:pt idx="0">
                  <c:v>Ø&gt;2.0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age + per distance '!$C$5:$C$6</c:f>
              <c:strCache>
                <c:ptCount val="2"/>
                <c:pt idx="0">
                  <c:v>c1</c:v>
                </c:pt>
                <c:pt idx="1">
                  <c:v>c2</c:v>
                </c:pt>
              </c:strCache>
            </c:strRef>
          </c:cat>
          <c:val>
            <c:numRef>
              <c:f>'per age + per distance '!$Q$5:$Q$6</c:f>
              <c:numCache>
                <c:formatCode>0.0</c:formatCode>
                <c:ptCount val="2"/>
                <c:pt idx="0">
                  <c:v>0.18569344954692055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E-489D-B183-E021E6B0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.L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.&lt;=2.0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'!$P$4</c:f>
              <c:strCache>
                <c:ptCount val="1"/>
                <c:pt idx="0">
                  <c:v>Ø&lt;=2.0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21-4E50-89B5-594B147E7876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'!$C$7:$C$8</c:f>
              <c:numCache>
                <c:formatCode>@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cat>
          <c:val>
            <c:numRef>
              <c:f>'per age + per distance '!$P$7:$P$8</c:f>
              <c:numCache>
                <c:formatCode>0.0</c:formatCode>
                <c:ptCount val="2"/>
                <c:pt idx="0">
                  <c:v>10299.66459501859</c:v>
                </c:pt>
                <c:pt idx="1">
                  <c:v>12944.782310036177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1-4E50-89B5-594B147E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years .L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.&lt;=2.0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'!$P$4</c:f>
              <c:strCache>
                <c:ptCount val="1"/>
                <c:pt idx="0">
                  <c:v>Ø&lt;=2.0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8-4350-9B68-E6986987804D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'!$C$9:$C$11</c:f>
              <c:numCache>
                <c:formatCode>@</c:formatCode>
                <c:ptCount val="3"/>
                <c:pt idx="0">
                  <c:v>1</c:v>
                </c:pt>
                <c:pt idx="1">
                  <c:v>1.5</c:v>
                </c:pt>
                <c:pt idx="2">
                  <c:v>2</c:v>
                </c:pt>
              </c:numCache>
            </c:numRef>
          </c:cat>
          <c:val>
            <c:numRef>
              <c:f>'per age + per distance '!$P$9:$P$11</c:f>
              <c:numCache>
                <c:formatCode>0.0</c:formatCode>
                <c:ptCount val="3"/>
                <c:pt idx="0">
                  <c:v>1624.2513228728351</c:v>
                </c:pt>
                <c:pt idx="1">
                  <c:v>1875.6363955195961</c:v>
                </c:pt>
                <c:pt idx="2">
                  <c:v>931.35146257668703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28-4350-9B68-E6986987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 years .L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.&lt;=2.0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'!$P$4</c:f>
              <c:strCache>
                <c:ptCount val="1"/>
                <c:pt idx="0">
                  <c:v>Ø&lt;=2.0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7-49E0-817F-95AB7DEF7762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'!$C$12:$C$13</c:f>
              <c:numCache>
                <c:formatCode>@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'per age + per distance '!$P$12:$P$13</c:f>
              <c:numCache>
                <c:formatCode>0.0</c:formatCode>
                <c:ptCount val="2"/>
                <c:pt idx="0">
                  <c:v>5811.602124680182</c:v>
                </c:pt>
                <c:pt idx="1">
                  <c:v>3036.0159395386704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7-49E0-817F-95AB7DEF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LengthToHisto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Length +diam'!$A$99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+diam'!$K$99:$S$99</c:f>
              <c:numCache>
                <c:formatCode>General</c:formatCode>
                <c:ptCount val="9"/>
                <c:pt idx="0">
                  <c:v>631.07809999999995</c:v>
                </c:pt>
                <c:pt idx="1">
                  <c:v>46.216899999999995</c:v>
                </c:pt>
                <c:pt idx="2">
                  <c:v>3.5471999999999997</c:v>
                </c:pt>
                <c:pt idx="3">
                  <c:v>0.12330000000000001</c:v>
                </c:pt>
                <c:pt idx="4">
                  <c:v>1.06E-2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C-4614-BF1D-FE10ADAB40A1}"/>
            </c:ext>
          </c:extLst>
        </c:ser>
        <c:ser>
          <c:idx val="1"/>
          <c:order val="1"/>
          <c:tx>
            <c:strRef>
              <c:f>'(x) Length +diam'!$A$100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Length +diam'!$K$98:$S$98</c:f>
              <c:strCache>
                <c:ptCount val="9"/>
                <c:pt idx="0">
                  <c:v>0.5000000&lt;.L.&lt;=1.0000000</c:v>
                </c:pt>
                <c:pt idx="1">
                  <c:v>1.0000000&lt;.L.&lt;=1.5000000</c:v>
                </c:pt>
                <c:pt idx="2">
                  <c:v>1.5000000&lt;.L.&lt;=2.0000000</c:v>
                </c:pt>
                <c:pt idx="3">
                  <c:v>2.0000000&lt;.L.&lt;=2.5000000</c:v>
                </c:pt>
                <c:pt idx="4">
                  <c:v>2.5000000&lt;.L.&lt;=3.0000000</c:v>
                </c:pt>
                <c:pt idx="5">
                  <c:v>3.0000000&lt;.L.&lt;=3.5000000</c:v>
                </c:pt>
                <c:pt idx="6">
                  <c:v>3.5000000&lt;.L.&lt;=4.0000000</c:v>
                </c:pt>
                <c:pt idx="7">
                  <c:v>4.0000000&lt;.L.&lt;=4.5000000</c:v>
                </c:pt>
                <c:pt idx="8">
                  <c:v>.L.&gt;4.5000000</c:v>
                </c:pt>
              </c:strCache>
            </c:strRef>
          </c:cat>
          <c:val>
            <c:numRef>
              <c:f>'(x) Length +diam'!$K$100:$S$100</c:f>
              <c:numCache>
                <c:formatCode>General</c:formatCode>
                <c:ptCount val="9"/>
                <c:pt idx="0">
                  <c:v>26.935500000000001</c:v>
                </c:pt>
                <c:pt idx="1">
                  <c:v>0.1237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C-4614-BF1D-FE10ADAB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777056"/>
        <c:axId val="1265770816"/>
      </c:barChart>
      <c:catAx>
        <c:axId val="12657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0816"/>
        <c:crosses val="autoZero"/>
        <c:auto val="1"/>
        <c:lblAlgn val="ctr"/>
        <c:lblOffset val="100"/>
        <c:noMultiLvlLbl val="0"/>
      </c:catAx>
      <c:valAx>
        <c:axId val="12657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 years .L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.&lt;=2.0</a:t>
            </a:r>
            <a:endParaRPr lang="en-US"/>
          </a:p>
        </c:rich>
      </c:tx>
      <c:layout>
        <c:manualLayout>
          <c:xMode val="edge"/>
          <c:yMode val="edge"/>
          <c:x val="0.37672285067049316"/>
          <c:y val="3.687315634218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'!$P$4</c:f>
              <c:strCache>
                <c:ptCount val="1"/>
                <c:pt idx="0">
                  <c:v>Ø&lt;=2.0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83-422D-9C78-3A25CAB0CE3B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'!$C$14:$C$17</c:f>
              <c:numCache>
                <c:formatCode>@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'per age + per distance '!$P$14:$P$17</c:f>
              <c:numCache>
                <c:formatCode>0.0</c:formatCode>
                <c:ptCount val="4"/>
                <c:pt idx="0">
                  <c:v>1093.9939662458473</c:v>
                </c:pt>
                <c:pt idx="1">
                  <c:v>1130.8022190004756</c:v>
                </c:pt>
                <c:pt idx="2">
                  <c:v>1167.9800043730397</c:v>
                </c:pt>
                <c:pt idx="3">
                  <c:v>8677.1170781308065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3-422D-9C78-3A25CAB0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years .L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.&lt;=2.0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age + per distance '!$P$4</c:f>
              <c:strCache>
                <c:ptCount val="1"/>
                <c:pt idx="0">
                  <c:v>Ø&lt;=2.0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F-4E04-BEE3-2CB42542E76A}"/>
              </c:ext>
            </c:extLst>
          </c:dPt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 age + per distance '!$C$18:$C$21</c:f>
              <c:numCache>
                <c:formatCode>@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'per age + per distance '!$P$18:$P$21</c:f>
              <c:numCache>
                <c:formatCode>0.0</c:formatCode>
                <c:ptCount val="4"/>
                <c:pt idx="0">
                  <c:v>2852.1420216483098</c:v>
                </c:pt>
                <c:pt idx="1">
                  <c:v>2196.1606124301684</c:v>
                </c:pt>
                <c:pt idx="2">
                  <c:v>5175.3940263757131</c:v>
                </c:pt>
                <c:pt idx="3">
                  <c:v>2027.476762197741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F-4E04-BEE3-2CB42542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221840"/>
        <c:axId val="795222320"/>
      </c:barChart>
      <c:catAx>
        <c:axId val="79522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Distance from hedge base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2320"/>
        <c:crosses val="autoZero"/>
        <c:auto val="1"/>
        <c:lblAlgn val="ctr"/>
        <c:lblOffset val="100"/>
        <c:noMultiLvlLbl val="0"/>
      </c:catAx>
      <c:valAx>
        <c:axId val="79522232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root length per soil volume (cm/cm3)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2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LengthToHisto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Calc per soilvolumer'!$A$25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soilvolumer'!$B$25:$K$25</c:f>
              <c:numCache>
                <c:formatCode>0.0</c:formatCode>
                <c:ptCount val="10"/>
                <c:pt idx="0">
                  <c:v>12044.556834134541</c:v>
                </c:pt>
                <c:pt idx="1">
                  <c:v>875.18349008600796</c:v>
                </c:pt>
                <c:pt idx="2">
                  <c:v>64.093917762248481</c:v>
                </c:pt>
                <c:pt idx="3">
                  <c:v>4.9192815850099816</c:v>
                </c:pt>
                <c:pt idx="4">
                  <c:v>0.17099329596068188</c:v>
                </c:pt>
                <c:pt idx="5">
                  <c:v>1.4700153586238669E-2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A-453D-BF65-FE06FE80D717}"/>
            </c:ext>
          </c:extLst>
        </c:ser>
        <c:ser>
          <c:idx val="1"/>
          <c:order val="1"/>
          <c:tx>
            <c:strRef>
              <c:f>'(x) Calc per soilvolumer'!$A$26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soilvolumer'!$B$26:$K$26</c:f>
              <c:numCache>
                <c:formatCode>0.0</c:formatCode>
                <c:ptCount val="10"/>
                <c:pt idx="0">
                  <c:v>1205.7164603031183</c:v>
                </c:pt>
                <c:pt idx="1">
                  <c:v>47.619284319440389</c:v>
                </c:pt>
                <c:pt idx="2">
                  <c:v>0.21868929369474399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A-453D-BF65-FE06FE80D717}"/>
            </c:ext>
          </c:extLst>
        </c:ser>
        <c:ser>
          <c:idx val="2"/>
          <c:order val="2"/>
          <c:tx>
            <c:strRef>
              <c:f>'(x) Calc per soilvolumer'!$A$27</c:f>
              <c:strCache>
                <c:ptCount val="1"/>
                <c:pt idx="0">
                  <c:v>A003_dt0.5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soilvolumer'!$B$27:$K$27</c:f>
              <c:numCache>
                <c:formatCode>0.0</c:formatCode>
                <c:ptCount val="10"/>
                <c:pt idx="0">
                  <c:v>9783.781827137549</c:v>
                </c:pt>
                <c:pt idx="1">
                  <c:v>474.57475985130122</c:v>
                </c:pt>
                <c:pt idx="2">
                  <c:v>34.602448252788115</c:v>
                </c:pt>
                <c:pt idx="3">
                  <c:v>6.7055597769516746</c:v>
                </c:pt>
                <c:pt idx="4">
                  <c:v>1.2272477323420077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A-453D-BF65-FE06FE80D717}"/>
            </c:ext>
          </c:extLst>
        </c:ser>
        <c:ser>
          <c:idx val="3"/>
          <c:order val="3"/>
          <c:tx>
            <c:strRef>
              <c:f>'(x) Calc per soilvolumer'!$A$28</c:f>
              <c:strCache>
                <c:ptCount val="1"/>
                <c:pt idx="0">
                  <c:v>A003_dt1.0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soilvolumer'!$B$28:$K$28</c:f>
              <c:numCache>
                <c:formatCode>0.0</c:formatCode>
                <c:ptCount val="10"/>
                <c:pt idx="0">
                  <c:v>12049.050951349598</c:v>
                </c:pt>
                <c:pt idx="1">
                  <c:v>792.58919297838804</c:v>
                </c:pt>
                <c:pt idx="2">
                  <c:v>92.939388739449029</c:v>
                </c:pt>
                <c:pt idx="3">
                  <c:v>10.202776968741306</c:v>
                </c:pt>
                <c:pt idx="4">
                  <c:v>0.79154916056024505</c:v>
                </c:pt>
                <c:pt idx="5">
                  <c:v>4.7913134217605048E-2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A-453D-BF65-FE06FE80D717}"/>
            </c:ext>
          </c:extLst>
        </c:ser>
        <c:ser>
          <c:idx val="4"/>
          <c:order val="4"/>
          <c:tx>
            <c:strRef>
              <c:f>'(x) Calc per soilvolumer'!$A$29</c:f>
              <c:strCache>
                <c:ptCount val="1"/>
                <c:pt idx="0">
                  <c:v>A010_dt1.0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soilvolumer'!$B$29:$K$29</c:f>
              <c:numCache>
                <c:formatCode>0.0</c:formatCode>
                <c:ptCount val="10"/>
                <c:pt idx="0">
                  <c:v>1226.4408104449819</c:v>
                </c:pt>
                <c:pt idx="1">
                  <c:v>205.11515758704149</c:v>
                </c:pt>
                <c:pt idx="2">
                  <c:v>129.82925155464531</c:v>
                </c:pt>
                <c:pt idx="3">
                  <c:v>62.866103286166442</c:v>
                </c:pt>
                <c:pt idx="4">
                  <c:v>25.450162884006701</c:v>
                </c:pt>
                <c:pt idx="5">
                  <c:v>23.966795261590018</c:v>
                </c:pt>
                <c:pt idx="6">
                  <c:v>13.47274789610873</c:v>
                </c:pt>
                <c:pt idx="7">
                  <c:v>49.146182088996461</c:v>
                </c:pt>
                <c:pt idx="8">
                  <c:v>26.781423859616456</c:v>
                </c:pt>
                <c:pt idx="9">
                  <c:v>1.486809690932787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A-453D-BF65-FE06FE80D717}"/>
            </c:ext>
          </c:extLst>
        </c:ser>
        <c:ser>
          <c:idx val="5"/>
          <c:order val="5"/>
          <c:tx>
            <c:strRef>
              <c:f>'(x) Calc per soilvolumer'!$A$30</c:f>
              <c:strCache>
                <c:ptCount val="1"/>
                <c:pt idx="0">
                  <c:v>A010_dt1.5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soilvolumer'!$B$30:$K$30</c:f>
              <c:numCache>
                <c:formatCode>0.0</c:formatCode>
                <c:ptCount val="10"/>
                <c:pt idx="0">
                  <c:v>1395.6667720980265</c:v>
                </c:pt>
                <c:pt idx="1">
                  <c:v>320.93909741838934</c:v>
                </c:pt>
                <c:pt idx="2">
                  <c:v>99.504248620334877</c:v>
                </c:pt>
                <c:pt idx="3">
                  <c:v>59.526277382845386</c:v>
                </c:pt>
                <c:pt idx="4">
                  <c:v>47.659828874754467</c:v>
                </c:pt>
                <c:pt idx="5">
                  <c:v>33.710198437938459</c:v>
                </c:pt>
                <c:pt idx="6">
                  <c:v>5.5617245814236282</c:v>
                </c:pt>
                <c:pt idx="7">
                  <c:v>17.856176503601162</c:v>
                </c:pt>
                <c:pt idx="8">
                  <c:v>5.6246906276307174</c:v>
                </c:pt>
                <c:pt idx="9">
                  <c:v>26.05650982134506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A-453D-BF65-FE06FE80D717}"/>
            </c:ext>
          </c:extLst>
        </c:ser>
        <c:ser>
          <c:idx val="6"/>
          <c:order val="6"/>
          <c:tx>
            <c:strRef>
              <c:f>'(x) Calc per soilvolumer'!$A$31</c:f>
              <c:strCache>
                <c:ptCount val="1"/>
                <c:pt idx="0">
                  <c:v>A010_dt2.0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soilvolumer'!$B$31:$K$31</c:f>
              <c:numCache>
                <c:formatCode>0.0</c:formatCode>
                <c:ptCount val="10"/>
                <c:pt idx="0">
                  <c:v>788.32084907975457</c:v>
                </c:pt>
                <c:pt idx="1">
                  <c:v>123.09387975460122</c:v>
                </c:pt>
                <c:pt idx="2">
                  <c:v>7.7387877300613495</c:v>
                </c:pt>
                <c:pt idx="3">
                  <c:v>12.197946012269938</c:v>
                </c:pt>
                <c:pt idx="4">
                  <c:v>11.295295705521472</c:v>
                </c:pt>
                <c:pt idx="5">
                  <c:v>1.5086920245398772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BA-453D-BF65-FE06FE80D717}"/>
            </c:ext>
          </c:extLst>
        </c:ser>
        <c:ser>
          <c:idx val="7"/>
          <c:order val="7"/>
          <c:tx>
            <c:strRef>
              <c:f>'(x) Calc per soilvolumer'!$A$32</c:f>
              <c:strCache>
                <c:ptCount val="1"/>
                <c:pt idx="0">
                  <c:v>A017_dt1.0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soilvolumer'!$B$32:$K$32</c:f>
              <c:numCache>
                <c:formatCode>0.0</c:formatCode>
                <c:ptCount val="10"/>
                <c:pt idx="0">
                  <c:v>4923.8973443711875</c:v>
                </c:pt>
                <c:pt idx="1">
                  <c:v>791.13626476087381</c:v>
                </c:pt>
                <c:pt idx="2">
                  <c:v>80.213607114741208</c:v>
                </c:pt>
                <c:pt idx="3">
                  <c:v>16.354908433379258</c:v>
                </c:pt>
                <c:pt idx="4">
                  <c:v>30.769301220232244</c:v>
                </c:pt>
                <c:pt idx="5">
                  <c:v>4.6411758512103916</c:v>
                </c:pt>
                <c:pt idx="6">
                  <c:v>2.9864929147805555</c:v>
                </c:pt>
                <c:pt idx="7">
                  <c:v>23.343223184412519</c:v>
                </c:pt>
                <c:pt idx="8">
                  <c:v>4.9524122712064562</c:v>
                </c:pt>
                <c:pt idx="9">
                  <c:v>79.194672505412328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BA-453D-BF65-FE06FE80D717}"/>
            </c:ext>
          </c:extLst>
        </c:ser>
        <c:ser>
          <c:idx val="8"/>
          <c:order val="8"/>
          <c:tx>
            <c:strRef>
              <c:f>'(x) Calc per soilvolumer'!$A$33</c:f>
              <c:strCache>
                <c:ptCount val="1"/>
                <c:pt idx="0">
                  <c:v>A017_dt2.0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soilvolumer'!$B$33:$K$33</c:f>
              <c:numCache>
                <c:formatCode>0.0</c:formatCode>
                <c:ptCount val="10"/>
                <c:pt idx="0">
                  <c:v>2582.2173635097242</c:v>
                </c:pt>
                <c:pt idx="1">
                  <c:v>358.63952430574403</c:v>
                </c:pt>
                <c:pt idx="2">
                  <c:v>56.756475802804168</c:v>
                </c:pt>
                <c:pt idx="3">
                  <c:v>38.402575920398014</c:v>
                </c:pt>
                <c:pt idx="4">
                  <c:v>24.79133022161918</c:v>
                </c:pt>
                <c:pt idx="5">
                  <c:v>4.526773405698779</c:v>
                </c:pt>
                <c:pt idx="6">
                  <c:v>1.7086702125734963</c:v>
                </c:pt>
                <c:pt idx="7">
                  <c:v>0.18435770239710539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BA-453D-BF65-FE06FE80D717}"/>
            </c:ext>
          </c:extLst>
        </c:ser>
        <c:ser>
          <c:idx val="9"/>
          <c:order val="9"/>
          <c:tx>
            <c:strRef>
              <c:f>'(x) Calc per soilvolumer'!$A$34</c:f>
              <c:strCache>
                <c:ptCount val="1"/>
                <c:pt idx="0">
                  <c:v>A028_dt0.5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soilvolumer'!$B$34:$K$34</c:f>
              <c:numCache>
                <c:formatCode>0.0</c:formatCode>
                <c:ptCount val="10"/>
                <c:pt idx="0">
                  <c:v>634.79456417655445</c:v>
                </c:pt>
                <c:pt idx="1">
                  <c:v>266.34881308020886</c:v>
                </c:pt>
                <c:pt idx="2">
                  <c:v>135.24424385382062</c:v>
                </c:pt>
                <c:pt idx="3">
                  <c:v>57.606345135263417</c:v>
                </c:pt>
                <c:pt idx="4">
                  <c:v>109.18516449928811</c:v>
                </c:pt>
                <c:pt idx="5">
                  <c:v>35.353694067394407</c:v>
                </c:pt>
                <c:pt idx="6">
                  <c:v>13.691537864261987</c:v>
                </c:pt>
                <c:pt idx="7">
                  <c:v>8.9788560417655461</c:v>
                </c:pt>
                <c:pt idx="8">
                  <c:v>2.75880246796393</c:v>
                </c:pt>
                <c:pt idx="9">
                  <c:v>35.667328068343622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BA-453D-BF65-FE06FE80D717}"/>
            </c:ext>
          </c:extLst>
        </c:ser>
        <c:ser>
          <c:idx val="10"/>
          <c:order val="10"/>
          <c:tx>
            <c:strRef>
              <c:f>'(x) Calc per soilvolumer'!$A$35</c:f>
              <c:strCache>
                <c:ptCount val="1"/>
                <c:pt idx="0">
                  <c:v>A028_dt1.0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soilvolumer'!$B$35:$K$35</c:f>
              <c:numCache>
                <c:formatCode>0.0</c:formatCode>
                <c:ptCount val="10"/>
                <c:pt idx="0">
                  <c:v>852.61414572108481</c:v>
                </c:pt>
                <c:pt idx="1">
                  <c:v>224.27702855782957</c:v>
                </c:pt>
                <c:pt idx="2">
                  <c:v>28.968222132317937</c:v>
                </c:pt>
                <c:pt idx="3">
                  <c:v>24.942822589243214</c:v>
                </c:pt>
                <c:pt idx="4">
                  <c:v>45.415681056639684</c:v>
                </c:pt>
                <c:pt idx="5">
                  <c:v>10.574501761066157</c:v>
                </c:pt>
                <c:pt idx="6">
                  <c:v>14.042486939552592</c:v>
                </c:pt>
                <c:pt idx="7">
                  <c:v>12.85374954783436</c:v>
                </c:pt>
                <c:pt idx="8">
                  <c:v>18.367176830080908</c:v>
                </c:pt>
                <c:pt idx="9">
                  <c:v>3.5263173917182282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A-453D-BF65-FE06FE80D717}"/>
            </c:ext>
          </c:extLst>
        </c:ser>
        <c:ser>
          <c:idx val="11"/>
          <c:order val="11"/>
          <c:tx>
            <c:strRef>
              <c:f>'(x) Calc per soilvolumer'!$A$36</c:f>
              <c:strCache>
                <c:ptCount val="1"/>
                <c:pt idx="0">
                  <c:v>A028_dt1.5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soilvolumer'!$B$36:$K$36</c:f>
              <c:numCache>
                <c:formatCode>0.0</c:formatCode>
                <c:ptCount val="10"/>
                <c:pt idx="0">
                  <c:v>948.52327155623198</c:v>
                </c:pt>
                <c:pt idx="1">
                  <c:v>151.12873196121308</c:v>
                </c:pt>
                <c:pt idx="2">
                  <c:v>50.49385017587224</c:v>
                </c:pt>
                <c:pt idx="3">
                  <c:v>17.834150679722409</c:v>
                </c:pt>
                <c:pt idx="4">
                  <c:v>25.790405646924619</c:v>
                </c:pt>
                <c:pt idx="5">
                  <c:v>5.2557505941629445</c:v>
                </c:pt>
                <c:pt idx="6">
                  <c:v>13.997184760908835</c:v>
                </c:pt>
                <c:pt idx="7">
                  <c:v>37.731786434071687</c:v>
                </c:pt>
                <c:pt idx="8">
                  <c:v>2.4308123871090412</c:v>
                </c:pt>
                <c:pt idx="9">
                  <c:v>1.0987388059701495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BA-453D-BF65-FE06FE80D717}"/>
            </c:ext>
          </c:extLst>
        </c:ser>
        <c:ser>
          <c:idx val="12"/>
          <c:order val="12"/>
          <c:tx>
            <c:strRef>
              <c:f>'(x) Calc per soilvolumer'!$A$37</c:f>
              <c:strCache>
                <c:ptCount val="1"/>
                <c:pt idx="0">
                  <c:v>A028_dt2.0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soilvolumer'!$B$37:$K$37</c:f>
              <c:numCache>
                <c:formatCode>0.0</c:formatCode>
                <c:ptCount val="10"/>
                <c:pt idx="0">
                  <c:v>6868.9008347826093</c:v>
                </c:pt>
                <c:pt idx="1">
                  <c:v>1404.1474019695281</c:v>
                </c:pt>
                <c:pt idx="2">
                  <c:v>293.08184195466373</c:v>
                </c:pt>
                <c:pt idx="3">
                  <c:v>110.98699942400593</c:v>
                </c:pt>
                <c:pt idx="4">
                  <c:v>38.124981512448905</c:v>
                </c:pt>
                <c:pt idx="5">
                  <c:v>9.6747556670382764</c:v>
                </c:pt>
                <c:pt idx="6">
                  <c:v>3.0101124117428468</c:v>
                </c:pt>
                <c:pt idx="7">
                  <c:v>0.85809401709401711</c:v>
                </c:pt>
                <c:pt idx="8">
                  <c:v>4.9009717577108876E-2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9BA-453D-BF65-FE06FE80D717}"/>
            </c:ext>
          </c:extLst>
        </c:ser>
        <c:ser>
          <c:idx val="13"/>
          <c:order val="13"/>
          <c:tx>
            <c:strRef>
              <c:f>'(x) Calc per soilvolumer'!$A$38</c:f>
              <c:strCache>
                <c:ptCount val="1"/>
                <c:pt idx="0">
                  <c:v>A200_dt0.5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soilvolumer'!$B$38:$K$38</c:f>
              <c:numCache>
                <c:formatCode>0.0</c:formatCode>
                <c:ptCount val="10"/>
                <c:pt idx="0">
                  <c:v>1881.0584481579945</c:v>
                </c:pt>
                <c:pt idx="1">
                  <c:v>772.04030041777435</c:v>
                </c:pt>
                <c:pt idx="2">
                  <c:v>139.12335131029243</c:v>
                </c:pt>
                <c:pt idx="3">
                  <c:v>59.919921762248372</c:v>
                </c:pt>
                <c:pt idx="4">
                  <c:v>38.734525066464109</c:v>
                </c:pt>
                <c:pt idx="5">
                  <c:v>45.25334618306114</c:v>
                </c:pt>
                <c:pt idx="6">
                  <c:v>31.622241739460687</c:v>
                </c:pt>
                <c:pt idx="7">
                  <c:v>9.5596202050892511</c:v>
                </c:pt>
                <c:pt idx="8">
                  <c:v>3.1814453095328514</c:v>
                </c:pt>
                <c:pt idx="9">
                  <c:v>24.790170148120009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9BA-453D-BF65-FE06FE80D717}"/>
            </c:ext>
          </c:extLst>
        </c:ser>
        <c:ser>
          <c:idx val="14"/>
          <c:order val="14"/>
          <c:tx>
            <c:strRef>
              <c:f>'(x) Calc per soilvolumer'!$A$39</c:f>
              <c:strCache>
                <c:ptCount val="1"/>
                <c:pt idx="0">
                  <c:v>A200_dt1.0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soilvolumer'!$B$39:$K$39</c:f>
              <c:numCache>
                <c:formatCode>0.0</c:formatCode>
                <c:ptCount val="10"/>
                <c:pt idx="0">
                  <c:v>1434.1059340223467</c:v>
                </c:pt>
                <c:pt idx="1">
                  <c:v>559.21539465549358</c:v>
                </c:pt>
                <c:pt idx="2">
                  <c:v>159.91789127560526</c:v>
                </c:pt>
                <c:pt idx="3">
                  <c:v>42.921392476722545</c:v>
                </c:pt>
                <c:pt idx="4">
                  <c:v>15.467346862197395</c:v>
                </c:pt>
                <c:pt idx="5">
                  <c:v>3.9542735381750478</c:v>
                </c:pt>
                <c:pt idx="6">
                  <c:v>0.85478892923649941</c:v>
                </c:pt>
                <c:pt idx="7">
                  <c:v>0.32592457169459976</c:v>
                </c:pt>
                <c:pt idx="8">
                  <c:v>0.13698063314711362</c:v>
                </c:pt>
                <c:pt idx="9">
                  <c:v>17.420065344506522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9BA-453D-BF65-FE06FE80D717}"/>
            </c:ext>
          </c:extLst>
        </c:ser>
        <c:ser>
          <c:idx val="15"/>
          <c:order val="15"/>
          <c:tx>
            <c:strRef>
              <c:f>'(x) Calc per soilvolumer'!$A$40</c:f>
              <c:strCache>
                <c:ptCount val="1"/>
                <c:pt idx="0">
                  <c:v>A200_dt1.5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soilvolumer'!$B$40:$K$40</c:f>
              <c:numCache>
                <c:formatCode>0.0</c:formatCode>
                <c:ptCount val="10"/>
                <c:pt idx="0">
                  <c:v>4307.7032520113862</c:v>
                </c:pt>
                <c:pt idx="1">
                  <c:v>599.25455931688816</c:v>
                </c:pt>
                <c:pt idx="2">
                  <c:v>198.80059001897541</c:v>
                </c:pt>
                <c:pt idx="3">
                  <c:v>69.635625028463025</c:v>
                </c:pt>
                <c:pt idx="4">
                  <c:v>21.757494250474387</c:v>
                </c:pt>
                <c:pt idx="5">
                  <c:v>14.369006527514236</c:v>
                </c:pt>
                <c:pt idx="6">
                  <c:v>12.821987191650859</c:v>
                </c:pt>
                <c:pt idx="7">
                  <c:v>0.29991552182163195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BA-453D-BF65-FE06FE80D717}"/>
            </c:ext>
          </c:extLst>
        </c:ser>
        <c:ser>
          <c:idx val="16"/>
          <c:order val="16"/>
          <c:tx>
            <c:strRef>
              <c:f>'(x) Calc per soilvolumer'!$A$41</c:f>
              <c:strCache>
                <c:ptCount val="1"/>
                <c:pt idx="0">
                  <c:v>A200_dt2.0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soilvolumer'!$B$24:$K$24</c:f>
              <c:strCache>
                <c:ptCount val="10"/>
                <c:pt idx="0">
                  <c:v>0&lt;.L.&lt;=0.5000000</c:v>
                </c:pt>
                <c:pt idx="1">
                  <c:v>0.5000000&lt;.L.&lt;=1.0000000</c:v>
                </c:pt>
                <c:pt idx="2">
                  <c:v>1.0000000&lt;.L.&lt;=1.5000000</c:v>
                </c:pt>
                <c:pt idx="3">
                  <c:v>1.5000000&lt;.L.&lt;=2.0000000</c:v>
                </c:pt>
                <c:pt idx="4">
                  <c:v>2.0000000&lt;.L.&lt;=2.5000000</c:v>
                </c:pt>
                <c:pt idx="5">
                  <c:v>2.5000000&lt;.L.&lt;=3.0000000</c:v>
                </c:pt>
                <c:pt idx="6">
                  <c:v>3.0000000&lt;.L.&lt;=3.5000000</c:v>
                </c:pt>
                <c:pt idx="7">
                  <c:v>3.5000000&lt;.L.&lt;=4.0000000</c:v>
                </c:pt>
                <c:pt idx="8">
                  <c:v>4.0000000&lt;.L.&lt;=4.5000000</c:v>
                </c:pt>
                <c:pt idx="9">
                  <c:v>.L.&gt;4.5000000</c:v>
                </c:pt>
              </c:strCache>
            </c:strRef>
          </c:cat>
          <c:val>
            <c:numRef>
              <c:f>'(x) Calc per soilvolumer'!$B$41:$K$41</c:f>
              <c:numCache>
                <c:formatCode>0.0</c:formatCode>
                <c:ptCount val="10"/>
                <c:pt idx="0">
                  <c:v>1880.4070786387829</c:v>
                </c:pt>
                <c:pt idx="1">
                  <c:v>88.109470086826633</c:v>
                </c:pt>
                <c:pt idx="2">
                  <c:v>32.953840789842225</c:v>
                </c:pt>
                <c:pt idx="3">
                  <c:v>26.006372682289239</c:v>
                </c:pt>
                <c:pt idx="4">
                  <c:v>26.296702698160772</c:v>
                </c:pt>
                <c:pt idx="5">
                  <c:v>2.3460141536737935</c:v>
                </c:pt>
                <c:pt idx="6">
                  <c:v>6.105388040332369</c:v>
                </c:pt>
                <c:pt idx="7">
                  <c:v>2.6198900849593878</c:v>
                </c:pt>
                <c:pt idx="8">
                  <c:v>2.5791393147231823</c:v>
                </c:pt>
                <c:pt idx="9">
                  <c:v>38.468880879469708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9BA-453D-BF65-FE06FE80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20815"/>
        <c:axId val="514540495"/>
      </c:barChart>
      <c:catAx>
        <c:axId val="5145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0495"/>
        <c:crosses val="autoZero"/>
        <c:auto val="1"/>
        <c:lblAlgn val="ctr"/>
        <c:lblOffset val="100"/>
        <c:noMultiLvlLbl val="0"/>
      </c:catAx>
      <c:valAx>
        <c:axId val="5145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Calc per soilvolumer'!$A$25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soilvolumer'!$E$25:$K$25</c:f>
              <c:numCache>
                <c:formatCode>0.0</c:formatCode>
                <c:ptCount val="7"/>
                <c:pt idx="0">
                  <c:v>4.9192815850099816</c:v>
                </c:pt>
                <c:pt idx="1">
                  <c:v>0.17099329596068188</c:v>
                </c:pt>
                <c:pt idx="2">
                  <c:v>1.4700153586238669E-2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E-4DBC-B5AE-FB58F8513F52}"/>
            </c:ext>
          </c:extLst>
        </c:ser>
        <c:ser>
          <c:idx val="1"/>
          <c:order val="1"/>
          <c:tx>
            <c:strRef>
              <c:f>'(x) Calc per soilvolumer'!$A$26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soilvolumer'!$E$26:$K$26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E-4DBC-B5AE-FB58F8513F52}"/>
            </c:ext>
          </c:extLst>
        </c:ser>
        <c:ser>
          <c:idx val="3"/>
          <c:order val="3"/>
          <c:tx>
            <c:strRef>
              <c:f>'(x) Calc per soilvolumer'!$A$28</c:f>
              <c:strCache>
                <c:ptCount val="1"/>
                <c:pt idx="0">
                  <c:v>A003_dt1.0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soilvolumer'!$E$28:$K$28</c:f>
              <c:numCache>
                <c:formatCode>0.0</c:formatCode>
                <c:ptCount val="7"/>
                <c:pt idx="0">
                  <c:v>10.202776968741306</c:v>
                </c:pt>
                <c:pt idx="1">
                  <c:v>0.79154916056024505</c:v>
                </c:pt>
                <c:pt idx="2">
                  <c:v>4.7913134217605048E-2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E-4DBC-B5AE-FB58F8513F52}"/>
            </c:ext>
          </c:extLst>
        </c:ser>
        <c:ser>
          <c:idx val="4"/>
          <c:order val="4"/>
          <c:tx>
            <c:strRef>
              <c:f>'(x) Calc per soilvolumer'!$A$29</c:f>
              <c:strCache>
                <c:ptCount val="1"/>
                <c:pt idx="0">
                  <c:v>A010_dt1.0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soilvolumer'!$E$29:$K$29</c:f>
              <c:numCache>
                <c:formatCode>0.0</c:formatCode>
                <c:ptCount val="7"/>
                <c:pt idx="0">
                  <c:v>62.866103286166442</c:v>
                </c:pt>
                <c:pt idx="1">
                  <c:v>25.450162884006701</c:v>
                </c:pt>
                <c:pt idx="2">
                  <c:v>23.966795261590018</c:v>
                </c:pt>
                <c:pt idx="3">
                  <c:v>13.47274789610873</c:v>
                </c:pt>
                <c:pt idx="4">
                  <c:v>49.146182088996461</c:v>
                </c:pt>
                <c:pt idx="5">
                  <c:v>26.781423859616456</c:v>
                </c:pt>
                <c:pt idx="6">
                  <c:v>1.486809690932787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E-4DBC-B5AE-FB58F8513F52}"/>
            </c:ext>
          </c:extLst>
        </c:ser>
        <c:ser>
          <c:idx val="7"/>
          <c:order val="7"/>
          <c:tx>
            <c:strRef>
              <c:f>'(x) Calc per soilvolumer'!$A$32</c:f>
              <c:strCache>
                <c:ptCount val="1"/>
                <c:pt idx="0">
                  <c:v>A017_dt1.0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soilvolumer'!$E$32:$K$32</c:f>
              <c:numCache>
                <c:formatCode>0.0</c:formatCode>
                <c:ptCount val="7"/>
                <c:pt idx="0">
                  <c:v>16.354908433379258</c:v>
                </c:pt>
                <c:pt idx="1">
                  <c:v>30.769301220232244</c:v>
                </c:pt>
                <c:pt idx="2">
                  <c:v>4.6411758512103916</c:v>
                </c:pt>
                <c:pt idx="3">
                  <c:v>2.9864929147805555</c:v>
                </c:pt>
                <c:pt idx="4">
                  <c:v>23.343223184412519</c:v>
                </c:pt>
                <c:pt idx="5">
                  <c:v>4.9524122712064562</c:v>
                </c:pt>
                <c:pt idx="6">
                  <c:v>79.194672505412328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E-4DBC-B5AE-FB58F8513F52}"/>
            </c:ext>
          </c:extLst>
        </c:ser>
        <c:ser>
          <c:idx val="10"/>
          <c:order val="10"/>
          <c:tx>
            <c:strRef>
              <c:f>'(x) Calc per soilvolumer'!$A$35</c:f>
              <c:strCache>
                <c:ptCount val="1"/>
                <c:pt idx="0">
                  <c:v>A028_dt1.0</c:v>
                </c:pt>
              </c:strCache>
            </c:strRef>
          </c:tx>
          <c:spPr>
            <a:solidFill>
              <a:schemeClr val="accent2">
                <a:tint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soilvolumer'!$E$35:$K$35</c:f>
              <c:numCache>
                <c:formatCode>0.0</c:formatCode>
                <c:ptCount val="7"/>
                <c:pt idx="0">
                  <c:v>24.942822589243214</c:v>
                </c:pt>
                <c:pt idx="1">
                  <c:v>45.415681056639684</c:v>
                </c:pt>
                <c:pt idx="2">
                  <c:v>10.574501761066157</c:v>
                </c:pt>
                <c:pt idx="3">
                  <c:v>14.042486939552592</c:v>
                </c:pt>
                <c:pt idx="4">
                  <c:v>12.85374954783436</c:v>
                </c:pt>
                <c:pt idx="5">
                  <c:v>18.367176830080908</c:v>
                </c:pt>
                <c:pt idx="6">
                  <c:v>3.5263173917182282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E-4DBC-B5AE-FB58F8513F52}"/>
            </c:ext>
          </c:extLst>
        </c:ser>
        <c:ser>
          <c:idx val="14"/>
          <c:order val="14"/>
          <c:tx>
            <c:strRef>
              <c:f>'(x) Calc per soilvolumer'!$A$39</c:f>
              <c:strCache>
                <c:ptCount val="1"/>
                <c:pt idx="0">
                  <c:v>A200_dt1.0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soilvolumer'!$E$24:$K$24</c:f>
              <c:strCache>
                <c:ptCount val="7"/>
                <c:pt idx="0">
                  <c:v>1.5000000&lt;.L.&lt;=2.0000000</c:v>
                </c:pt>
                <c:pt idx="1">
                  <c:v>2.0000000&lt;.L.&lt;=2.5000000</c:v>
                </c:pt>
                <c:pt idx="2">
                  <c:v>2.5000000&lt;.L.&lt;=3.0000000</c:v>
                </c:pt>
                <c:pt idx="3">
                  <c:v>3.0000000&lt;.L.&lt;=3.5000000</c:v>
                </c:pt>
                <c:pt idx="4">
                  <c:v>3.5000000&lt;.L.&lt;=4.0000000</c:v>
                </c:pt>
                <c:pt idx="5">
                  <c:v>4.0000000&lt;.L.&lt;=4.5000000</c:v>
                </c:pt>
                <c:pt idx="6">
                  <c:v>.L.&gt;4.5000000</c:v>
                </c:pt>
              </c:strCache>
            </c:strRef>
          </c:cat>
          <c:val>
            <c:numRef>
              <c:f>'(x) Calc per soilvolumer'!$E$39:$K$39</c:f>
              <c:numCache>
                <c:formatCode>0.0</c:formatCode>
                <c:ptCount val="7"/>
                <c:pt idx="0">
                  <c:v>42.921392476722545</c:v>
                </c:pt>
                <c:pt idx="1">
                  <c:v>15.467346862197395</c:v>
                </c:pt>
                <c:pt idx="2">
                  <c:v>3.9542735381750478</c:v>
                </c:pt>
                <c:pt idx="3">
                  <c:v>0.85478892923649941</c:v>
                </c:pt>
                <c:pt idx="4">
                  <c:v>0.32592457169459976</c:v>
                </c:pt>
                <c:pt idx="5">
                  <c:v>0.13698063314711362</c:v>
                </c:pt>
                <c:pt idx="6">
                  <c:v>17.420065344506522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9E-4DBC-B5AE-FB58F851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20815"/>
        <c:axId val="5145404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'(x) Calc per soilvolumer'!$A$27</c15:sqref>
                        </c15:formulaRef>
                      </c:ext>
                    </c:extLst>
                    <c:strCache>
                      <c:ptCount val="1"/>
                      <c:pt idx="0">
                        <c:v>A003_dt0.5</c:v>
                      </c:pt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'(x) Calc per soilvolumer'!$E$27:$K$27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6.7055597769516746</c:v>
                      </c:pt>
                      <c:pt idx="1">
                        <c:v>1.2272477323420077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9E-4DBC-B5AE-FB58F8513F5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soilvolumer'!$A$30</c15:sqref>
                        </c15:formulaRef>
                      </c:ext>
                    </c:extLst>
                    <c:strCache>
                      <c:ptCount val="1"/>
                      <c:pt idx="0">
                        <c:v>A010_dt1.5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soilvolumer'!$E$30:$K$30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59.526277382845386</c:v>
                      </c:pt>
                      <c:pt idx="1">
                        <c:v>47.659828874754467</c:v>
                      </c:pt>
                      <c:pt idx="2">
                        <c:v>33.710198437938459</c:v>
                      </c:pt>
                      <c:pt idx="3">
                        <c:v>5.5617245814236282</c:v>
                      </c:pt>
                      <c:pt idx="4">
                        <c:v>17.856176503601162</c:v>
                      </c:pt>
                      <c:pt idx="5">
                        <c:v>5.6246906276307174</c:v>
                      </c:pt>
                      <c:pt idx="6">
                        <c:v>26.05650982134506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9E-4DBC-B5AE-FB58F8513F5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soilvolumer'!$A$31</c15:sqref>
                        </c15:formulaRef>
                      </c:ext>
                    </c:extLst>
                    <c:strCache>
                      <c:ptCount val="1"/>
                      <c:pt idx="0">
                        <c:v>A010_dt2.0</c:v>
                      </c:pt>
                    </c:strCache>
                  </c:strRef>
                </c:tx>
                <c:spPr>
                  <a:solidFill>
                    <a:schemeClr val="accent2">
                      <a:shade val="8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soilvolumer'!$E$31:$K$31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12.197946012269938</c:v>
                      </c:pt>
                      <c:pt idx="1">
                        <c:v>11.295295705521472</c:v>
                      </c:pt>
                      <c:pt idx="2">
                        <c:v>1.5086920245398772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9E-4DBC-B5AE-FB58F8513F5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soilvolumer'!$A$33</c15:sqref>
                        </c15:formulaRef>
                      </c:ext>
                    </c:extLst>
                    <c:strCache>
                      <c:ptCount val="1"/>
                      <c:pt idx="0">
                        <c:v>A017_dt2.0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soilvolumer'!$E$33:$K$33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38.402575920398014</c:v>
                      </c:pt>
                      <c:pt idx="1">
                        <c:v>24.79133022161918</c:v>
                      </c:pt>
                      <c:pt idx="2">
                        <c:v>4.526773405698779</c:v>
                      </c:pt>
                      <c:pt idx="3">
                        <c:v>1.7086702125734963</c:v>
                      </c:pt>
                      <c:pt idx="4">
                        <c:v>0.18435770239710539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9E-4DBC-B5AE-FB58F8513F5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soilvolumer'!$A$34</c15:sqref>
                        </c15:formulaRef>
                      </c:ext>
                    </c:extLst>
                    <c:strCache>
                      <c:ptCount val="1"/>
                      <c:pt idx="0">
                        <c:v>A028_dt0.5</c:v>
                      </c:pt>
                    </c:strCache>
                  </c:strRef>
                </c:tx>
                <c:spPr>
                  <a:solidFill>
                    <a:schemeClr val="accent2">
                      <a:tint val="9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soilvolumer'!$E$34:$K$34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57.606345135263417</c:v>
                      </c:pt>
                      <c:pt idx="1">
                        <c:v>109.18516449928811</c:v>
                      </c:pt>
                      <c:pt idx="2">
                        <c:v>35.353694067394407</c:v>
                      </c:pt>
                      <c:pt idx="3">
                        <c:v>13.691537864261987</c:v>
                      </c:pt>
                      <c:pt idx="4">
                        <c:v>8.9788560417655461</c:v>
                      </c:pt>
                      <c:pt idx="5">
                        <c:v>2.75880246796393</c:v>
                      </c:pt>
                      <c:pt idx="6">
                        <c:v>35.667328068343622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9E-4DBC-B5AE-FB58F8513F5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soilvolumer'!$A$36</c15:sqref>
                        </c15:formulaRef>
                      </c:ext>
                    </c:extLst>
                    <c:strCache>
                      <c:ptCount val="1"/>
                      <c:pt idx="0">
                        <c:v>A028_dt1.5</c:v>
                      </c:pt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soilvolumer'!$E$36:$K$36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17.834150679722409</c:v>
                      </c:pt>
                      <c:pt idx="1">
                        <c:v>25.790405646924619</c:v>
                      </c:pt>
                      <c:pt idx="2">
                        <c:v>5.2557505941629445</c:v>
                      </c:pt>
                      <c:pt idx="3">
                        <c:v>13.997184760908835</c:v>
                      </c:pt>
                      <c:pt idx="4">
                        <c:v>37.731786434071687</c:v>
                      </c:pt>
                      <c:pt idx="5">
                        <c:v>2.4308123871090412</c:v>
                      </c:pt>
                      <c:pt idx="6">
                        <c:v>1.0987388059701495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9E-4DBC-B5AE-FB58F8513F5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soilvolumer'!$A$37</c15:sqref>
                        </c15:formulaRef>
                      </c:ext>
                    </c:extLst>
                    <c:strCache>
                      <c:ptCount val="1"/>
                      <c:pt idx="0">
                        <c:v>A028_dt2.0</c:v>
                      </c:pt>
                    </c:strCache>
                  </c:strRef>
                </c:tx>
                <c:spPr>
                  <a:solidFill>
                    <a:schemeClr val="accent2">
                      <a:tint val="6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soilvolumer'!$E$37:$K$37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110.98699942400593</c:v>
                      </c:pt>
                      <c:pt idx="1">
                        <c:v>38.124981512448905</c:v>
                      </c:pt>
                      <c:pt idx="2">
                        <c:v>9.6747556670382764</c:v>
                      </c:pt>
                      <c:pt idx="3">
                        <c:v>3.0101124117428468</c:v>
                      </c:pt>
                      <c:pt idx="4">
                        <c:v>0.85809401709401711</c:v>
                      </c:pt>
                      <c:pt idx="5">
                        <c:v>4.9009717577108876E-2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9E-4DBC-B5AE-FB58F8513F5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soilvolumer'!$A$38</c15:sqref>
                        </c15:formulaRef>
                      </c:ext>
                    </c:extLst>
                    <c:strCache>
                      <c:ptCount val="1"/>
                      <c:pt idx="0">
                        <c:v>A200_dt0.5</c:v>
                      </c:pt>
                    </c:strCache>
                  </c:strRef>
                </c:tx>
                <c:spPr>
                  <a:solidFill>
                    <a:schemeClr val="accent2">
                      <a:tint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soilvolumer'!$E$38:$K$38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59.919921762248372</c:v>
                      </c:pt>
                      <c:pt idx="1">
                        <c:v>38.734525066464109</c:v>
                      </c:pt>
                      <c:pt idx="2">
                        <c:v>45.25334618306114</c:v>
                      </c:pt>
                      <c:pt idx="3">
                        <c:v>31.622241739460687</c:v>
                      </c:pt>
                      <c:pt idx="4">
                        <c:v>9.5596202050892511</c:v>
                      </c:pt>
                      <c:pt idx="5">
                        <c:v>3.1814453095328514</c:v>
                      </c:pt>
                      <c:pt idx="6">
                        <c:v>24.790170148120009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9E-4DBC-B5AE-FB58F8513F5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soilvolumer'!$A$40</c15:sqref>
                        </c15:formulaRef>
                      </c:ext>
                    </c:extLst>
                    <c:strCache>
                      <c:ptCount val="1"/>
                      <c:pt idx="0">
                        <c:v>A200_dt1.5</c:v>
                      </c:pt>
                    </c:strCache>
                  </c:strRef>
                </c:tx>
                <c:spPr>
                  <a:solidFill>
                    <a:schemeClr val="accent2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soilvolumer'!$E$40:$K$40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69.635625028463025</c:v>
                      </c:pt>
                      <c:pt idx="1">
                        <c:v>21.757494250474387</c:v>
                      </c:pt>
                      <c:pt idx="2">
                        <c:v>14.369006527514236</c:v>
                      </c:pt>
                      <c:pt idx="3">
                        <c:v>12.821987191650859</c:v>
                      </c:pt>
                      <c:pt idx="4">
                        <c:v>0.29991552182163195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9E-4DBC-B5AE-FB58F8513F5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soilvolumer'!$A$41</c15:sqref>
                        </c15:formulaRef>
                      </c:ext>
                    </c:extLst>
                    <c:strCache>
                      <c:ptCount val="1"/>
                      <c:pt idx="0">
                        <c:v>A200_dt2.0</c:v>
                      </c:pt>
                    </c:strCache>
                  </c:strRef>
                </c:tx>
                <c:spPr>
                  <a:solidFill>
                    <a:schemeClr val="accent2">
                      <a:tint val="3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soilvolumer'!$E$24:$K$24</c15:sqref>
                        </c15:formulaRef>
                      </c:ext>
                    </c:extLst>
                    <c:strCache>
                      <c:ptCount val="7"/>
                      <c:pt idx="0">
                        <c:v>1.5000000&lt;.L.&lt;=2.0000000</c:v>
                      </c:pt>
                      <c:pt idx="1">
                        <c:v>2.0000000&lt;.L.&lt;=2.5000000</c:v>
                      </c:pt>
                      <c:pt idx="2">
                        <c:v>2.5000000&lt;.L.&lt;=3.0000000</c:v>
                      </c:pt>
                      <c:pt idx="3">
                        <c:v>3.0000000&lt;.L.&lt;=3.5000000</c:v>
                      </c:pt>
                      <c:pt idx="4">
                        <c:v>3.5000000&lt;.L.&lt;=4.0000000</c:v>
                      </c:pt>
                      <c:pt idx="5">
                        <c:v>4.0000000&lt;.L.&lt;=4.5000000</c:v>
                      </c:pt>
                      <c:pt idx="6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soilvolumer'!$E$41:$K$41</c15:sqref>
                        </c15:formulaRef>
                      </c:ext>
                    </c:extLst>
                    <c:numCache>
                      <c:formatCode>0.0</c:formatCode>
                      <c:ptCount val="7"/>
                      <c:pt idx="0">
                        <c:v>26.006372682289239</c:v>
                      </c:pt>
                      <c:pt idx="1">
                        <c:v>26.296702698160772</c:v>
                      </c:pt>
                      <c:pt idx="2">
                        <c:v>2.3460141536737935</c:v>
                      </c:pt>
                      <c:pt idx="3">
                        <c:v>6.105388040332369</c:v>
                      </c:pt>
                      <c:pt idx="4">
                        <c:v>2.6198900849593878</c:v>
                      </c:pt>
                      <c:pt idx="5">
                        <c:v>2.5791393147231823</c:v>
                      </c:pt>
                      <c:pt idx="6">
                        <c:v>38.468880879469708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19E-4DBC-B5AE-FB58F8513F52}"/>
                  </c:ext>
                </c:extLst>
              </c15:ser>
            </c15:filteredBarSeries>
          </c:ext>
        </c:extLst>
      </c:barChart>
      <c:catAx>
        <c:axId val="5145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0495"/>
        <c:crosses val="autoZero"/>
        <c:auto val="1"/>
        <c:lblAlgn val="ctr"/>
        <c:lblOffset val="100"/>
        <c:noMultiLvlLbl val="0"/>
      </c:catAx>
      <c:valAx>
        <c:axId val="5145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'(x) Calc per soilvolumer'!$A$25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A9-44C7-BCD7-9AE2B34BD1BA}"/>
              </c:ext>
            </c:extLst>
          </c:dPt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soilvolumer'!$F$25:$K$25</c:f>
              <c:numCache>
                <c:formatCode>0.0</c:formatCode>
                <c:ptCount val="6"/>
                <c:pt idx="0">
                  <c:v>0.17099329596068188</c:v>
                </c:pt>
                <c:pt idx="1">
                  <c:v>1.4700153586238669E-2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9-44C7-BCD7-9AE2B34BD1BA}"/>
            </c:ext>
          </c:extLst>
        </c:ser>
        <c:ser>
          <c:idx val="1"/>
          <c:order val="1"/>
          <c:tx>
            <c:strRef>
              <c:f>'(x) Calc per soilvolumer'!$A$26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soilvolumer'!$F$26:$K$26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9-44C7-BCD7-9AE2B34BD1BA}"/>
            </c:ext>
          </c:extLst>
        </c:ser>
        <c:ser>
          <c:idx val="3"/>
          <c:order val="3"/>
          <c:tx>
            <c:strRef>
              <c:f>'(x) Calc per soilvolumer'!$A$28</c:f>
              <c:strCache>
                <c:ptCount val="1"/>
                <c:pt idx="0">
                  <c:v>A003_dt1.0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soilvolumer'!$F$28:$K$28</c:f>
              <c:numCache>
                <c:formatCode>0.0</c:formatCode>
                <c:ptCount val="6"/>
                <c:pt idx="0">
                  <c:v>0.79154916056024505</c:v>
                </c:pt>
                <c:pt idx="1">
                  <c:v>4.7913134217605048E-2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9-44C7-BCD7-9AE2B34BD1BA}"/>
            </c:ext>
          </c:extLst>
        </c:ser>
        <c:ser>
          <c:idx val="4"/>
          <c:order val="4"/>
          <c:tx>
            <c:strRef>
              <c:f>'(x) Calc per soilvolumer'!$A$29</c:f>
              <c:strCache>
                <c:ptCount val="1"/>
                <c:pt idx="0">
                  <c:v>A010_dt1.0</c:v>
                </c:pt>
              </c:strCache>
            </c:strRef>
          </c:tx>
          <c:spPr>
            <a:solidFill>
              <a:schemeClr val="accent2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soilvolumer'!$F$29:$K$29</c:f>
              <c:numCache>
                <c:formatCode>0.0</c:formatCode>
                <c:ptCount val="6"/>
                <c:pt idx="0">
                  <c:v>25.450162884006701</c:v>
                </c:pt>
                <c:pt idx="1">
                  <c:v>23.966795261590018</c:v>
                </c:pt>
                <c:pt idx="2">
                  <c:v>13.47274789610873</c:v>
                </c:pt>
                <c:pt idx="3">
                  <c:v>49.146182088996461</c:v>
                </c:pt>
                <c:pt idx="4">
                  <c:v>26.781423859616456</c:v>
                </c:pt>
                <c:pt idx="5">
                  <c:v>1.486809690932787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9-44C7-BCD7-9AE2B34BD1BA}"/>
            </c:ext>
          </c:extLst>
        </c:ser>
        <c:ser>
          <c:idx val="7"/>
          <c:order val="7"/>
          <c:tx>
            <c:strRef>
              <c:f>'(x) Calc per soilvolumer'!$A$32</c:f>
              <c:strCache>
                <c:ptCount val="1"/>
                <c:pt idx="0">
                  <c:v>A017_dt1.0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soilvolumer'!$F$32:$K$32</c:f>
              <c:numCache>
                <c:formatCode>0.0</c:formatCode>
                <c:ptCount val="6"/>
                <c:pt idx="0">
                  <c:v>30.769301220232244</c:v>
                </c:pt>
                <c:pt idx="1">
                  <c:v>4.6411758512103916</c:v>
                </c:pt>
                <c:pt idx="2">
                  <c:v>2.9864929147805555</c:v>
                </c:pt>
                <c:pt idx="3">
                  <c:v>23.343223184412519</c:v>
                </c:pt>
                <c:pt idx="4">
                  <c:v>4.9524122712064562</c:v>
                </c:pt>
                <c:pt idx="5">
                  <c:v>79.194672505412328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9-44C7-BCD7-9AE2B34BD1BA}"/>
            </c:ext>
          </c:extLst>
        </c:ser>
        <c:ser>
          <c:idx val="10"/>
          <c:order val="10"/>
          <c:tx>
            <c:strRef>
              <c:f>'(x) Calc per soilvolumer'!$A$35</c:f>
              <c:strCache>
                <c:ptCount val="1"/>
                <c:pt idx="0">
                  <c:v>A028_dt1.0</c:v>
                </c:pt>
              </c:strCache>
            </c:strRef>
          </c:tx>
          <c:spPr>
            <a:solidFill>
              <a:schemeClr val="accent2">
                <a:tint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soilvolumer'!$F$35:$K$35</c:f>
              <c:numCache>
                <c:formatCode>0.0</c:formatCode>
                <c:ptCount val="6"/>
                <c:pt idx="0">
                  <c:v>45.415681056639684</c:v>
                </c:pt>
                <c:pt idx="1">
                  <c:v>10.574501761066157</c:v>
                </c:pt>
                <c:pt idx="2">
                  <c:v>14.042486939552592</c:v>
                </c:pt>
                <c:pt idx="3">
                  <c:v>12.85374954783436</c:v>
                </c:pt>
                <c:pt idx="4">
                  <c:v>18.367176830080908</c:v>
                </c:pt>
                <c:pt idx="5">
                  <c:v>3.5263173917182282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9-44C7-BCD7-9AE2B34BD1BA}"/>
            </c:ext>
          </c:extLst>
        </c:ser>
        <c:ser>
          <c:idx val="14"/>
          <c:order val="14"/>
          <c:tx>
            <c:strRef>
              <c:f>'(x) Calc per soilvolumer'!$A$39</c:f>
              <c:strCache>
                <c:ptCount val="1"/>
                <c:pt idx="0">
                  <c:v>A200_dt1.0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soilvolumer'!$F$39:$K$39</c:f>
              <c:numCache>
                <c:formatCode>0.0</c:formatCode>
                <c:ptCount val="6"/>
                <c:pt idx="0">
                  <c:v>15.467346862197395</c:v>
                </c:pt>
                <c:pt idx="1">
                  <c:v>3.9542735381750478</c:v>
                </c:pt>
                <c:pt idx="2">
                  <c:v>0.85478892923649941</c:v>
                </c:pt>
                <c:pt idx="3">
                  <c:v>0.32592457169459976</c:v>
                </c:pt>
                <c:pt idx="4">
                  <c:v>0.13698063314711362</c:v>
                </c:pt>
                <c:pt idx="5">
                  <c:v>17.420065344506522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9-44C7-BCD7-9AE2B34BD1BA}"/>
            </c:ext>
          </c:extLst>
        </c:ser>
        <c:ser>
          <c:idx val="16"/>
          <c:order val="16"/>
          <c:tx>
            <c:strRef>
              <c:f>'(x) Calc per soilvolumer'!$A$41</c:f>
              <c:strCache>
                <c:ptCount val="1"/>
                <c:pt idx="0">
                  <c:v>A200_dt2.0</c:v>
                </c:pt>
              </c:strCache>
            </c:strRef>
          </c:tx>
          <c:spPr>
            <a:solidFill>
              <a:schemeClr val="accent2">
                <a:tint val="38000"/>
              </a:schemeClr>
            </a:solidFill>
            <a:ln>
              <a:noFill/>
            </a:ln>
            <a:effectLst/>
          </c:spPr>
          <c:invertIfNegative val="0"/>
          <c:cat>
            <c:strRef>
              <c:f>'(x) Calc per soilvolumer'!$F$24:$K$24</c:f>
              <c:strCache>
                <c:ptCount val="6"/>
                <c:pt idx="0">
                  <c:v>2.0000000&lt;.L.&lt;=2.5000000</c:v>
                </c:pt>
                <c:pt idx="1">
                  <c:v>2.5000000&lt;.L.&lt;=3.0000000</c:v>
                </c:pt>
                <c:pt idx="2">
                  <c:v>3.0000000&lt;.L.&lt;=3.5000000</c:v>
                </c:pt>
                <c:pt idx="3">
                  <c:v>3.5000000&lt;.L.&lt;=4.0000000</c:v>
                </c:pt>
                <c:pt idx="4">
                  <c:v>4.0000000&lt;.L.&lt;=4.5000000</c:v>
                </c:pt>
                <c:pt idx="5">
                  <c:v>.L.&gt;4.5000000</c:v>
                </c:pt>
              </c:strCache>
            </c:strRef>
          </c:cat>
          <c:val>
            <c:numRef>
              <c:f>'(x) Calc per soilvolumer'!$F$41:$K$41</c:f>
              <c:numCache>
                <c:formatCode>0.0</c:formatCode>
                <c:ptCount val="6"/>
                <c:pt idx="0">
                  <c:v>26.296702698160772</c:v>
                </c:pt>
                <c:pt idx="1">
                  <c:v>2.3460141536737935</c:v>
                </c:pt>
                <c:pt idx="2">
                  <c:v>6.105388040332369</c:v>
                </c:pt>
                <c:pt idx="3">
                  <c:v>2.6198900849593878</c:v>
                </c:pt>
                <c:pt idx="4">
                  <c:v>2.5791393147231823</c:v>
                </c:pt>
                <c:pt idx="5">
                  <c:v>38.468880879469708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A9-44C7-BCD7-9AE2B34B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20815"/>
        <c:axId val="51454049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'(x) Calc per soilvolumer'!$A$27</c15:sqref>
                        </c15:formulaRef>
                      </c:ext>
                    </c:extLst>
                    <c:strCache>
                      <c:ptCount val="1"/>
                      <c:pt idx="0">
                        <c:v>A003_dt0.5</c:v>
                      </c:pt>
                    </c:strCache>
                  </c:strRef>
                </c:tx>
                <c:spPr>
                  <a:solidFill>
                    <a:schemeClr val="accent2">
                      <a:shade val="5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'(x) Calc per soilvolumer'!$F$27:$K$27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1.2272477323420077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8A9-44C7-BCD7-9AE2B34BD1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soilvolumer'!$A$30</c15:sqref>
                        </c15:formulaRef>
                      </c:ext>
                    </c:extLst>
                    <c:strCache>
                      <c:ptCount val="1"/>
                      <c:pt idx="0">
                        <c:v>A010_dt1.5</c:v>
                      </c:pt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soilvolumer'!$F$30:$K$30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47.659828874754467</c:v>
                      </c:pt>
                      <c:pt idx="1">
                        <c:v>33.710198437938459</c:v>
                      </c:pt>
                      <c:pt idx="2">
                        <c:v>5.5617245814236282</c:v>
                      </c:pt>
                      <c:pt idx="3">
                        <c:v>17.856176503601162</c:v>
                      </c:pt>
                      <c:pt idx="4">
                        <c:v>5.6246906276307174</c:v>
                      </c:pt>
                      <c:pt idx="5">
                        <c:v>26.05650982134506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8A9-44C7-BCD7-9AE2B34BD1B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soilvolumer'!$A$31</c15:sqref>
                        </c15:formulaRef>
                      </c:ext>
                    </c:extLst>
                    <c:strCache>
                      <c:ptCount val="1"/>
                      <c:pt idx="0">
                        <c:v>A010_dt2.0</c:v>
                      </c:pt>
                    </c:strCache>
                  </c:strRef>
                </c:tx>
                <c:spPr>
                  <a:solidFill>
                    <a:schemeClr val="accent2">
                      <a:shade val="8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soilvolumer'!$F$31:$K$31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11.295295705521472</c:v>
                      </c:pt>
                      <c:pt idx="1">
                        <c:v>1.5086920245398772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8A9-44C7-BCD7-9AE2B34BD1B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soilvolumer'!$A$33</c15:sqref>
                        </c15:formulaRef>
                      </c:ext>
                    </c:extLst>
                    <c:strCache>
                      <c:ptCount val="1"/>
                      <c:pt idx="0">
                        <c:v>A017_dt2.0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soilvolumer'!$F$33:$K$33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24.79133022161918</c:v>
                      </c:pt>
                      <c:pt idx="1">
                        <c:v>4.526773405698779</c:v>
                      </c:pt>
                      <c:pt idx="2">
                        <c:v>1.7086702125734963</c:v>
                      </c:pt>
                      <c:pt idx="3">
                        <c:v>0.18435770239710539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A9-44C7-BCD7-9AE2B34BD1B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soilvolumer'!$A$34</c15:sqref>
                        </c15:formulaRef>
                      </c:ext>
                    </c:extLst>
                    <c:strCache>
                      <c:ptCount val="1"/>
                      <c:pt idx="0">
                        <c:v>A028_dt0.5</c:v>
                      </c:pt>
                    </c:strCache>
                  </c:strRef>
                </c:tx>
                <c:spPr>
                  <a:solidFill>
                    <a:schemeClr val="accent2">
                      <a:tint val="9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soilvolumer'!$F$34:$K$34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109.18516449928811</c:v>
                      </c:pt>
                      <c:pt idx="1">
                        <c:v>35.353694067394407</c:v>
                      </c:pt>
                      <c:pt idx="2">
                        <c:v>13.691537864261987</c:v>
                      </c:pt>
                      <c:pt idx="3">
                        <c:v>8.9788560417655461</c:v>
                      </c:pt>
                      <c:pt idx="4">
                        <c:v>2.75880246796393</c:v>
                      </c:pt>
                      <c:pt idx="5">
                        <c:v>35.667328068343622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8A9-44C7-BCD7-9AE2B34BD1B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soilvolumer'!$A$36</c15:sqref>
                        </c15:formulaRef>
                      </c:ext>
                    </c:extLst>
                    <c:strCache>
                      <c:ptCount val="1"/>
                      <c:pt idx="0">
                        <c:v>A028_dt1.5</c:v>
                      </c:pt>
                    </c:strCache>
                  </c:strRef>
                </c:tx>
                <c:spPr>
                  <a:solidFill>
                    <a:schemeClr val="accent2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soilvolumer'!$F$36:$K$36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25.790405646924619</c:v>
                      </c:pt>
                      <c:pt idx="1">
                        <c:v>5.2557505941629445</c:v>
                      </c:pt>
                      <c:pt idx="2">
                        <c:v>13.997184760908835</c:v>
                      </c:pt>
                      <c:pt idx="3">
                        <c:v>37.731786434071687</c:v>
                      </c:pt>
                      <c:pt idx="4">
                        <c:v>2.4308123871090412</c:v>
                      </c:pt>
                      <c:pt idx="5">
                        <c:v>1.0987388059701495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A9-44C7-BCD7-9AE2B34BD1B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soilvolumer'!$A$37</c15:sqref>
                        </c15:formulaRef>
                      </c:ext>
                    </c:extLst>
                    <c:strCache>
                      <c:ptCount val="1"/>
                      <c:pt idx="0">
                        <c:v>A028_dt2.0</c:v>
                      </c:pt>
                    </c:strCache>
                  </c:strRef>
                </c:tx>
                <c:spPr>
                  <a:solidFill>
                    <a:schemeClr val="accent2">
                      <a:tint val="69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soilvolumer'!$F$37:$K$37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38.124981512448905</c:v>
                      </c:pt>
                      <c:pt idx="1">
                        <c:v>9.6747556670382764</c:v>
                      </c:pt>
                      <c:pt idx="2">
                        <c:v>3.0101124117428468</c:v>
                      </c:pt>
                      <c:pt idx="3">
                        <c:v>0.85809401709401711</c:v>
                      </c:pt>
                      <c:pt idx="4">
                        <c:v>4.9009717577108876E-2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A9-44C7-BCD7-9AE2B34BD1B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soilvolumer'!$A$38</c15:sqref>
                        </c15:formulaRef>
                      </c:ext>
                    </c:extLst>
                    <c:strCache>
                      <c:ptCount val="1"/>
                      <c:pt idx="0">
                        <c:v>A200_dt0.5</c:v>
                      </c:pt>
                    </c:strCache>
                  </c:strRef>
                </c:tx>
                <c:spPr>
                  <a:solidFill>
                    <a:schemeClr val="accent2">
                      <a:tint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soilvolumer'!$F$38:$K$38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38.734525066464109</c:v>
                      </c:pt>
                      <c:pt idx="1">
                        <c:v>45.25334618306114</c:v>
                      </c:pt>
                      <c:pt idx="2">
                        <c:v>31.622241739460687</c:v>
                      </c:pt>
                      <c:pt idx="3">
                        <c:v>9.5596202050892511</c:v>
                      </c:pt>
                      <c:pt idx="4">
                        <c:v>3.1814453095328514</c:v>
                      </c:pt>
                      <c:pt idx="5">
                        <c:v>24.790170148120009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8A9-44C7-BCD7-9AE2B34BD1B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soilvolumer'!$A$40</c15:sqref>
                        </c15:formulaRef>
                      </c:ext>
                    </c:extLst>
                    <c:strCache>
                      <c:ptCount val="1"/>
                      <c:pt idx="0">
                        <c:v>A200_dt1.5</c:v>
                      </c:pt>
                    </c:strCache>
                  </c:strRef>
                </c:tx>
                <c:spPr>
                  <a:solidFill>
                    <a:schemeClr val="accent2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soilvolumer'!$F$24:$K$24</c15:sqref>
                        </c15:formulaRef>
                      </c:ext>
                    </c:extLst>
                    <c:strCache>
                      <c:ptCount val="6"/>
                      <c:pt idx="0">
                        <c:v>2.0000000&lt;.L.&lt;=2.5000000</c:v>
                      </c:pt>
                      <c:pt idx="1">
                        <c:v>2.5000000&lt;.L.&lt;=3.0000000</c:v>
                      </c:pt>
                      <c:pt idx="2">
                        <c:v>3.0000000&lt;.L.&lt;=3.5000000</c:v>
                      </c:pt>
                      <c:pt idx="3">
                        <c:v>3.5000000&lt;.L.&lt;=4.0000000</c:v>
                      </c:pt>
                      <c:pt idx="4">
                        <c:v>4.0000000&lt;.L.&lt;=4.5000000</c:v>
                      </c:pt>
                      <c:pt idx="5">
                        <c:v>.L.&gt;4.5000000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'(x) Calc per soilvolumer'!$F$40:$K$40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21.757494250474387</c:v>
                      </c:pt>
                      <c:pt idx="1">
                        <c:v>14.369006527514236</c:v>
                      </c:pt>
                      <c:pt idx="2">
                        <c:v>12.821987191650859</c:v>
                      </c:pt>
                      <c:pt idx="3">
                        <c:v>0.29991552182163195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8A9-44C7-BCD7-9AE2B34BD1BA}"/>
                  </c:ext>
                </c:extLst>
              </c15:ser>
            </c15:filteredBarSeries>
          </c:ext>
        </c:extLst>
      </c:barChart>
      <c:catAx>
        <c:axId val="5145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40495"/>
        <c:crosses val="autoZero"/>
        <c:auto val="1"/>
        <c:lblAlgn val="ctr"/>
        <c:lblOffset val="100"/>
        <c:noMultiLvlLbl val="0"/>
      </c:catAx>
      <c:valAx>
        <c:axId val="5145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Root density (cm/dm3) per age at 1m distance. Only L&gt;2.0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grouped!$G$34</c:f>
              <c:strCache>
                <c:ptCount val="1"/>
                <c:pt idx="0">
                  <c:v>2.0&lt;Ø&lt;=2.5</c:v>
                </c:pt>
              </c:strCache>
            </c:strRef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grouped!$G$35:$G$41</c:f>
              <c:numCache>
                <c:formatCode>0.0</c:formatCode>
                <c:ptCount val="7"/>
                <c:pt idx="0">
                  <c:v>0.17099329596068188</c:v>
                </c:pt>
                <c:pt idx="1">
                  <c:v>0</c:v>
                </c:pt>
                <c:pt idx="2">
                  <c:v>0.79154916056024505</c:v>
                </c:pt>
                <c:pt idx="3">
                  <c:v>25.450162884006701</c:v>
                </c:pt>
                <c:pt idx="4">
                  <c:v>30.769301220232244</c:v>
                </c:pt>
                <c:pt idx="5">
                  <c:v>45.415681056639684</c:v>
                </c:pt>
                <c:pt idx="6">
                  <c:v>15.467346862197395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D-43C7-9DB9-A4CBDE1ED0F9}"/>
            </c:ext>
          </c:extLst>
        </c:ser>
        <c:ser>
          <c:idx val="1"/>
          <c:order val="1"/>
          <c:tx>
            <c:strRef>
              <c:f>grouped!$H$34</c:f>
              <c:strCache>
                <c:ptCount val="1"/>
                <c:pt idx="0">
                  <c:v>2.5&lt;Ø&lt;=3.0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grouped!$H$35:$H$41</c:f>
              <c:numCache>
                <c:formatCode>0.0</c:formatCode>
                <c:ptCount val="7"/>
                <c:pt idx="0">
                  <c:v>1.4700153586238669E-2</c:v>
                </c:pt>
                <c:pt idx="1">
                  <c:v>0</c:v>
                </c:pt>
                <c:pt idx="2">
                  <c:v>4.7913134217605048E-2</c:v>
                </c:pt>
                <c:pt idx="3">
                  <c:v>23.966795261590018</c:v>
                </c:pt>
                <c:pt idx="4">
                  <c:v>4.6411758512103916</c:v>
                </c:pt>
                <c:pt idx="5">
                  <c:v>10.574501761066157</c:v>
                </c:pt>
                <c:pt idx="6">
                  <c:v>3.9542735381750478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D-43C7-9DB9-A4CBDE1ED0F9}"/>
            </c:ext>
          </c:extLst>
        </c:ser>
        <c:ser>
          <c:idx val="2"/>
          <c:order val="2"/>
          <c:tx>
            <c:strRef>
              <c:f>grouped!$I$34</c:f>
              <c:strCache>
                <c:ptCount val="1"/>
                <c:pt idx="0">
                  <c:v>3.0&lt;Ø&lt;=3.5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grouped!$I$35:$I$41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13.47274789610873</c:v>
                </c:pt>
                <c:pt idx="4">
                  <c:v>2.9864929147805555</c:v>
                </c:pt>
                <c:pt idx="5">
                  <c:v>14.042486939552592</c:v>
                </c:pt>
                <c:pt idx="6">
                  <c:v>0.85478892923649941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D-43C7-9DB9-A4CBDE1ED0F9}"/>
            </c:ext>
          </c:extLst>
        </c:ser>
        <c:ser>
          <c:idx val="3"/>
          <c:order val="3"/>
          <c:tx>
            <c:strRef>
              <c:f>grouped!$J$34</c:f>
              <c:strCache>
                <c:ptCount val="1"/>
                <c:pt idx="0">
                  <c:v>3.5&lt;Ø&lt;=4.0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grouped!$J$35:$J$41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49.146182088996461</c:v>
                </c:pt>
                <c:pt idx="4">
                  <c:v>23.343223184412519</c:v>
                </c:pt>
                <c:pt idx="5">
                  <c:v>12.85374954783436</c:v>
                </c:pt>
                <c:pt idx="6">
                  <c:v>0.32592457169459976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D-43C7-9DB9-A4CBDE1ED0F9}"/>
            </c:ext>
          </c:extLst>
        </c:ser>
        <c:ser>
          <c:idx val="4"/>
          <c:order val="4"/>
          <c:tx>
            <c:strRef>
              <c:f>grouped!$K$34</c:f>
              <c:strCache>
                <c:ptCount val="1"/>
                <c:pt idx="0">
                  <c:v>4.0&lt;Ø&lt;=4.5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grouped!$K$35:$K$41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26.781423859616456</c:v>
                </c:pt>
                <c:pt idx="4">
                  <c:v>4.9524122712064562</c:v>
                </c:pt>
                <c:pt idx="5">
                  <c:v>18.367176830080908</c:v>
                </c:pt>
                <c:pt idx="6">
                  <c:v>0.13698063314711362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D-43C7-9DB9-A4CBDE1ED0F9}"/>
            </c:ext>
          </c:extLst>
        </c:ser>
        <c:ser>
          <c:idx val="5"/>
          <c:order val="5"/>
          <c:tx>
            <c:strRef>
              <c:f>grouped!$L$34</c:f>
              <c:strCache>
                <c:ptCount val="1"/>
                <c:pt idx="0">
                  <c:v>Ø&gt;4.5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grouped!$B$35:$B$41</c:f>
              <c:strCache>
                <c:ptCount val="7"/>
                <c:pt idx="0">
                  <c:v>c1</c:v>
                </c:pt>
                <c:pt idx="1">
                  <c:v>c2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28</c:v>
                </c:pt>
                <c:pt idx="6">
                  <c:v>200</c:v>
                </c:pt>
              </c:strCache>
            </c:strRef>
          </c:cat>
          <c:val>
            <c:numRef>
              <c:f>grouped!$L$35:$L$41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1.486809690932787</c:v>
                </c:pt>
                <c:pt idx="4">
                  <c:v>79.194672505412328</c:v>
                </c:pt>
                <c:pt idx="5">
                  <c:v>3.5263173917182282</c:v>
                </c:pt>
                <c:pt idx="6">
                  <c:v>17.420065344506522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D-43C7-9DB9-A4CBDE1ED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950480"/>
        <c:axId val="728949520"/>
      </c:barChart>
      <c:catAx>
        <c:axId val="72895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Hege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49520"/>
        <c:crosses val="autoZero"/>
        <c:auto val="1"/>
        <c:lblAlgn val="ctr"/>
        <c:lblOffset val="100"/>
        <c:noMultiLvlLbl val="0"/>
      </c:catAx>
      <c:valAx>
        <c:axId val="72894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root length per soil volume (cm/dm3)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grouped!$B$65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grouped!$D$65:$E$65</c:f>
              <c:numCache>
                <c:formatCode>0.0</c:formatCode>
                <c:ptCount val="2"/>
                <c:pt idx="0">
                  <c:v>69.013199347258464</c:v>
                </c:pt>
                <c:pt idx="1">
                  <c:v>1.4700153586238669E-2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D-4ABE-9D07-B6DF0DE8941D}"/>
            </c:ext>
          </c:extLst>
        </c:ser>
        <c:ser>
          <c:idx val="1"/>
          <c:order val="1"/>
          <c:tx>
            <c:strRef>
              <c:f>grouped!$B$66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grouped!$D$66:$E$66</c:f>
              <c:numCache>
                <c:formatCode>0.0</c:formatCode>
                <c:ptCount val="2"/>
                <c:pt idx="0">
                  <c:v>0.21868929369474399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D-4ABE-9D07-B6DF0DE8941D}"/>
            </c:ext>
          </c:extLst>
        </c:ser>
        <c:ser>
          <c:idx val="2"/>
          <c:order val="2"/>
          <c:tx>
            <c:strRef>
              <c:f>grouped!$B$67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grouped!$D$67:$E$67</c:f>
              <c:numCache>
                <c:formatCode>0.0</c:formatCode>
                <c:ptCount val="2"/>
                <c:pt idx="0">
                  <c:v>103.14216570819033</c:v>
                </c:pt>
                <c:pt idx="1">
                  <c:v>4.7913134217605048E-2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D-4ABE-9D07-B6DF0DE8941D}"/>
            </c:ext>
          </c:extLst>
        </c:ser>
        <c:ser>
          <c:idx val="3"/>
          <c:order val="3"/>
          <c:tx>
            <c:strRef>
              <c:f>grouped!$B$68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grouped!$D$68:$E$68</c:f>
              <c:numCache>
                <c:formatCode>0.0</c:formatCode>
                <c:ptCount val="2"/>
                <c:pt idx="0">
                  <c:v>192.69535484081175</c:v>
                </c:pt>
                <c:pt idx="1">
                  <c:v>114.85395879724445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D-4ABE-9D07-B6DF0DE8941D}"/>
            </c:ext>
          </c:extLst>
        </c:ser>
        <c:ser>
          <c:idx val="4"/>
          <c:order val="4"/>
          <c:tx>
            <c:strRef>
              <c:f>grouped!$B$69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4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grouped!$D$69:$E$69</c:f>
              <c:numCache>
                <c:formatCode>0.0</c:formatCode>
                <c:ptCount val="2"/>
                <c:pt idx="0">
                  <c:v>96.568515548120473</c:v>
                </c:pt>
                <c:pt idx="1">
                  <c:v>115.11797672702225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D-4ABE-9D07-B6DF0DE8941D}"/>
            </c:ext>
          </c:extLst>
        </c:ser>
        <c:ser>
          <c:idx val="5"/>
          <c:order val="5"/>
          <c:tx>
            <c:strRef>
              <c:f>grouped!$B$70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grouped!$D$70:$E$70</c:f>
              <c:numCache>
                <c:formatCode>0.0</c:formatCode>
                <c:ptCount val="2"/>
                <c:pt idx="0">
                  <c:v>53.911044721561154</c:v>
                </c:pt>
                <c:pt idx="1">
                  <c:v>59.364232470252247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D-4ABE-9D07-B6DF0DE8941D}"/>
            </c:ext>
          </c:extLst>
        </c:ser>
        <c:ser>
          <c:idx val="6"/>
          <c:order val="6"/>
          <c:tx>
            <c:strRef>
              <c:f>grouped!$B$71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4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grouped!$D$64:$E$64</c:f>
              <c:strCache>
                <c:ptCount val="2"/>
                <c:pt idx="0">
                  <c:v>1.0&lt;Ø&lt;=2.0</c:v>
                </c:pt>
                <c:pt idx="1">
                  <c:v>Ø&gt;2.0</c:v>
                </c:pt>
              </c:strCache>
            </c:strRef>
          </c:cat>
          <c:val>
            <c:numRef>
              <c:f>grouped!$D$71:$E$71</c:f>
              <c:numCache>
                <c:formatCode>0.0</c:formatCode>
                <c:ptCount val="2"/>
                <c:pt idx="0">
                  <c:v>202.83928375232779</c:v>
                </c:pt>
                <c:pt idx="1">
                  <c:v>22.692033016759783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1-408E-AFC4-6DEC4DC13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9270016"/>
        <c:axId val="799266656"/>
      </c:barChart>
      <c:catAx>
        <c:axId val="79927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66656"/>
        <c:crosses val="autoZero"/>
        <c:auto val="1"/>
        <c:lblAlgn val="ctr"/>
        <c:lblOffset val="100"/>
        <c:noMultiLvlLbl val="0"/>
      </c:catAx>
      <c:valAx>
        <c:axId val="7992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116</xdr:row>
      <xdr:rowOff>181834</xdr:rowOff>
    </xdr:from>
    <xdr:to>
      <xdr:col>5</xdr:col>
      <xdr:colOff>345351</xdr:colOff>
      <xdr:row>132</xdr:row>
      <xdr:rowOff>133685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D034128-688E-151D-7379-44E1F622F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350609</xdr:colOff>
      <xdr:row>116</xdr:row>
      <xdr:rowOff>108930</xdr:rowOff>
    </xdr:from>
    <xdr:to>
      <xdr:col>16</xdr:col>
      <xdr:colOff>568158</xdr:colOff>
      <xdr:row>132</xdr:row>
      <xdr:rowOff>133685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9557743-9119-4EC0-9D67-736ABF5C6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127668</xdr:colOff>
      <xdr:row>137</xdr:row>
      <xdr:rowOff>111984</xdr:rowOff>
    </xdr:from>
    <xdr:to>
      <xdr:col>7</xdr:col>
      <xdr:colOff>233947</xdr:colOff>
      <xdr:row>155</xdr:row>
      <xdr:rowOff>100264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F826406B-796F-457C-83D3-96AF2517E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154</xdr:row>
      <xdr:rowOff>93289</xdr:rowOff>
    </xdr:from>
    <xdr:to>
      <xdr:col>8</xdr:col>
      <xdr:colOff>626957</xdr:colOff>
      <xdr:row>178</xdr:row>
      <xdr:rowOff>76779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656AAF50-8691-4CEC-8B35-E8E7E1F9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323060</xdr:colOff>
      <xdr:row>23</xdr:row>
      <xdr:rowOff>12885</xdr:rowOff>
    </xdr:from>
    <xdr:to>
      <xdr:col>30</xdr:col>
      <xdr:colOff>44156</xdr:colOff>
      <xdr:row>48</xdr:row>
      <xdr:rowOff>62689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73B8E182-4AFA-15E9-88B7-613FD596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236503</xdr:colOff>
      <xdr:row>6</xdr:row>
      <xdr:rowOff>72794</xdr:rowOff>
    </xdr:from>
    <xdr:to>
      <xdr:col>32</xdr:col>
      <xdr:colOff>379662</xdr:colOff>
      <xdr:row>34</xdr:row>
      <xdr:rowOff>57802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71672259-2C54-4DDF-A731-A8533ACCE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336177</xdr:colOff>
      <xdr:row>47</xdr:row>
      <xdr:rowOff>24902</xdr:rowOff>
    </xdr:from>
    <xdr:to>
      <xdr:col>28</xdr:col>
      <xdr:colOff>480607</xdr:colOff>
      <xdr:row>77</xdr:row>
      <xdr:rowOff>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FDD15C99-BB47-4477-9028-E66A7D07A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329507</xdr:colOff>
      <xdr:row>21</xdr:row>
      <xdr:rowOff>153670</xdr:rowOff>
    </xdr:from>
    <xdr:to>
      <xdr:col>25</xdr:col>
      <xdr:colOff>329853</xdr:colOff>
      <xdr:row>35</xdr:row>
      <xdr:rowOff>114300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77ACF44-4753-4A44-18C0-C32D3471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295910</xdr:colOff>
      <xdr:row>56</xdr:row>
      <xdr:rowOff>138431</xdr:rowOff>
    </xdr:from>
    <xdr:to>
      <xdr:col>24</xdr:col>
      <xdr:colOff>26670</xdr:colOff>
      <xdr:row>69</xdr:row>
      <xdr:rowOff>114301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BC119B42-ED5A-4D2C-B3DC-EBC77783F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563879</xdr:colOff>
      <xdr:row>70</xdr:row>
      <xdr:rowOff>16048</xdr:rowOff>
    </xdr:from>
    <xdr:to>
      <xdr:col>25</xdr:col>
      <xdr:colOff>449002</xdr:colOff>
      <xdr:row>79</xdr:row>
      <xdr:rowOff>88786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52C5D70-6A6F-6DAD-97E0-5128D0978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11545</xdr:colOff>
      <xdr:row>90</xdr:row>
      <xdr:rowOff>110375</xdr:rowOff>
    </xdr:from>
    <xdr:to>
      <xdr:col>15</xdr:col>
      <xdr:colOff>287366</xdr:colOff>
      <xdr:row>105</xdr:row>
      <xdr:rowOff>106565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84B22584-A985-78E9-D21F-5D57AECD8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623570</xdr:colOff>
      <xdr:row>63</xdr:row>
      <xdr:rowOff>109538</xdr:rowOff>
    </xdr:from>
    <xdr:to>
      <xdr:col>16</xdr:col>
      <xdr:colOff>320993</xdr:colOff>
      <xdr:row>76</xdr:row>
      <xdr:rowOff>51753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E5057A89-928A-492D-A17A-13BDB6E38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100908</xdr:colOff>
      <xdr:row>90</xdr:row>
      <xdr:rowOff>90516</xdr:rowOff>
    </xdr:from>
    <xdr:to>
      <xdr:col>7</xdr:col>
      <xdr:colOff>562610</xdr:colOff>
      <xdr:row>105</xdr:row>
      <xdr:rowOff>82896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65686021-DEF4-4B89-9F5D-8A6B32C12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416560</xdr:colOff>
      <xdr:row>61</xdr:row>
      <xdr:rowOff>12066</xdr:rowOff>
    </xdr:from>
    <xdr:to>
      <xdr:col>34</xdr:col>
      <xdr:colOff>152400</xdr:colOff>
      <xdr:row>73</xdr:row>
      <xdr:rowOff>289157</xdr:rowOff>
    </xdr:to>
    <xdr:graphicFrame macro="">
      <xdr:nvGraphicFramePr>
        <xdr:cNvPr id="5" name="Grafiek 21">
          <a:extLst>
            <a:ext uri="{FF2B5EF4-FFF2-40B4-BE49-F238E27FC236}">
              <a16:creationId xmlns:a16="http://schemas.microsoft.com/office/drawing/2014/main" id="{50692158-0842-47A1-AAE4-4643D1131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475558</xdr:colOff>
      <xdr:row>22</xdr:row>
      <xdr:rowOff>175260</xdr:rowOff>
    </xdr:from>
    <xdr:to>
      <xdr:col>37</xdr:col>
      <xdr:colOff>479714</xdr:colOff>
      <xdr:row>34</xdr:row>
      <xdr:rowOff>52706</xdr:rowOff>
    </xdr:to>
    <xdr:graphicFrame macro="">
      <xdr:nvGraphicFramePr>
        <xdr:cNvPr id="8" name="Grafiek 6">
          <a:extLst>
            <a:ext uri="{FF2B5EF4-FFF2-40B4-BE49-F238E27FC236}">
              <a16:creationId xmlns:a16="http://schemas.microsoft.com/office/drawing/2014/main" id="{A703F01A-26AA-40C4-B695-1D8677BF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20205</xdr:colOff>
      <xdr:row>79</xdr:row>
      <xdr:rowOff>120998</xdr:rowOff>
    </xdr:from>
    <xdr:to>
      <xdr:col>25</xdr:col>
      <xdr:colOff>440804</xdr:colOff>
      <xdr:row>90</xdr:row>
      <xdr:rowOff>13855</xdr:rowOff>
    </xdr:to>
    <xdr:graphicFrame macro="">
      <xdr:nvGraphicFramePr>
        <xdr:cNvPr id="9" name="Grafiek 17">
          <a:extLst>
            <a:ext uri="{FF2B5EF4-FFF2-40B4-BE49-F238E27FC236}">
              <a16:creationId xmlns:a16="http://schemas.microsoft.com/office/drawing/2014/main" id="{9D8B34D2-5019-4EE9-AD4A-EEB47FE9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513080</xdr:colOff>
      <xdr:row>39</xdr:row>
      <xdr:rowOff>133350</xdr:rowOff>
    </xdr:from>
    <xdr:to>
      <xdr:col>25</xdr:col>
      <xdr:colOff>528666</xdr:colOff>
      <xdr:row>53</xdr:row>
      <xdr:rowOff>47625</xdr:rowOff>
    </xdr:to>
    <xdr:graphicFrame macro="">
      <xdr:nvGraphicFramePr>
        <xdr:cNvPr id="4" name="Grafiek 6">
          <a:extLst>
            <a:ext uri="{FF2B5EF4-FFF2-40B4-BE49-F238E27FC236}">
              <a16:creationId xmlns:a16="http://schemas.microsoft.com/office/drawing/2014/main" id="{B4F6F9D3-60C1-4D42-B24E-D8595AB45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137160</xdr:colOff>
      <xdr:row>39</xdr:row>
      <xdr:rowOff>152400</xdr:rowOff>
    </xdr:from>
    <xdr:to>
      <xdr:col>38</xdr:col>
      <xdr:colOff>145126</xdr:colOff>
      <xdr:row>52</xdr:row>
      <xdr:rowOff>154940</xdr:rowOff>
    </xdr:to>
    <xdr:graphicFrame macro="">
      <xdr:nvGraphicFramePr>
        <xdr:cNvPr id="6" name="Grafiek 6">
          <a:extLst>
            <a:ext uri="{FF2B5EF4-FFF2-40B4-BE49-F238E27FC236}">
              <a16:creationId xmlns:a16="http://schemas.microsoft.com/office/drawing/2014/main" id="{0F828CA5-8D75-49EE-B9DD-A530196ED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22</xdr:row>
      <xdr:rowOff>97790</xdr:rowOff>
    </xdr:from>
    <xdr:to>
      <xdr:col>15</xdr:col>
      <xdr:colOff>173990</xdr:colOff>
      <xdr:row>37</xdr:row>
      <xdr:rowOff>86360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A068BBC-92EF-4F09-9D54-D00A40AC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292100</xdr:colOff>
      <xdr:row>22</xdr:row>
      <xdr:rowOff>97790</xdr:rowOff>
    </xdr:from>
    <xdr:to>
      <xdr:col>23</xdr:col>
      <xdr:colOff>595630</xdr:colOff>
      <xdr:row>37</xdr:row>
      <xdr:rowOff>92710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2BAC9232-14A4-4B85-890B-7AF22D9A5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38</xdr:row>
      <xdr:rowOff>30480</xdr:rowOff>
    </xdr:from>
    <xdr:to>
      <xdr:col>7</xdr:col>
      <xdr:colOff>349250</xdr:colOff>
      <xdr:row>53</xdr:row>
      <xdr:rowOff>21590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A31334C-4A84-4D03-A3E9-923644692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38</xdr:row>
      <xdr:rowOff>22860</xdr:rowOff>
    </xdr:from>
    <xdr:to>
      <xdr:col>15</xdr:col>
      <xdr:colOff>227330</xdr:colOff>
      <xdr:row>53</xdr:row>
      <xdr:rowOff>13970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EB30A89-99C0-447D-A81F-2A6E8E73B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307340</xdr:colOff>
      <xdr:row>38</xdr:row>
      <xdr:rowOff>21590</xdr:rowOff>
    </xdr:from>
    <xdr:to>
      <xdr:col>24</xdr:col>
      <xdr:colOff>1270</xdr:colOff>
      <xdr:row>53</xdr:row>
      <xdr:rowOff>13970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BDBADAEA-CF40-4929-B17E-CEFCAFF77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185420</xdr:colOff>
      <xdr:row>76</xdr:row>
      <xdr:rowOff>146050</xdr:rowOff>
    </xdr:from>
    <xdr:to>
      <xdr:col>15</xdr:col>
      <xdr:colOff>488950</xdr:colOff>
      <xdr:row>91</xdr:row>
      <xdr:rowOff>142240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629195EC-A1D3-429E-B645-0E096543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144780</xdr:colOff>
      <xdr:row>22</xdr:row>
      <xdr:rowOff>60960</xdr:rowOff>
    </xdr:from>
    <xdr:to>
      <xdr:col>7</xdr:col>
      <xdr:colOff>448310</xdr:colOff>
      <xdr:row>37</xdr:row>
      <xdr:rowOff>50800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A816D4C5-E7A5-4278-B609-83B501C4F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326390</xdr:colOff>
      <xdr:row>76</xdr:row>
      <xdr:rowOff>128270</xdr:rowOff>
    </xdr:from>
    <xdr:to>
      <xdr:col>8</xdr:col>
      <xdr:colOff>20320</xdr:colOff>
      <xdr:row>91</xdr:row>
      <xdr:rowOff>124460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8E22778A-3228-4AE2-BE53-30D3A60DD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586740</xdr:colOff>
      <xdr:row>76</xdr:row>
      <xdr:rowOff>106680</xdr:rowOff>
    </xdr:from>
    <xdr:to>
      <xdr:col>24</xdr:col>
      <xdr:colOff>280670</xdr:colOff>
      <xdr:row>91</xdr:row>
      <xdr:rowOff>99060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72F36EE9-D107-49C6-AECB-801BC2CE6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335280</xdr:colOff>
      <xdr:row>92</xdr:row>
      <xdr:rowOff>88900</xdr:rowOff>
    </xdr:from>
    <xdr:to>
      <xdr:col>8</xdr:col>
      <xdr:colOff>29210</xdr:colOff>
      <xdr:row>107</xdr:row>
      <xdr:rowOff>90170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8C61140E-2DC8-485C-81BC-EAB59EC9F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190500</xdr:colOff>
      <xdr:row>92</xdr:row>
      <xdr:rowOff>31750</xdr:rowOff>
    </xdr:from>
    <xdr:to>
      <xdr:col>15</xdr:col>
      <xdr:colOff>504190</xdr:colOff>
      <xdr:row>112</xdr:row>
      <xdr:rowOff>99060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901B76F5-64B0-4009-B029-03B47CB33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96520</xdr:colOff>
      <xdr:row>28</xdr:row>
      <xdr:rowOff>63500</xdr:rowOff>
    </xdr:from>
    <xdr:to>
      <xdr:col>28</xdr:col>
      <xdr:colOff>164868</xdr:colOff>
      <xdr:row>38</xdr:row>
      <xdr:rowOff>37516</xdr:rowOff>
    </xdr:to>
    <xdr:graphicFrame macro="">
      <xdr:nvGraphicFramePr>
        <xdr:cNvPr id="18" name="Grafiek 10">
          <a:extLst>
            <a:ext uri="{FF2B5EF4-FFF2-40B4-BE49-F238E27FC236}">
              <a16:creationId xmlns:a16="http://schemas.microsoft.com/office/drawing/2014/main" id="{600553F3-98F8-4058-A494-F2F5CA5B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571499</xdr:colOff>
      <xdr:row>28</xdr:row>
      <xdr:rowOff>36830</xdr:rowOff>
    </xdr:from>
    <xdr:to>
      <xdr:col>33</xdr:col>
      <xdr:colOff>26934</xdr:colOff>
      <xdr:row>38</xdr:row>
      <xdr:rowOff>17196</xdr:rowOff>
    </xdr:to>
    <xdr:graphicFrame macro="">
      <xdr:nvGraphicFramePr>
        <xdr:cNvPr id="19" name="Grafiek 10">
          <a:extLst>
            <a:ext uri="{FF2B5EF4-FFF2-40B4-BE49-F238E27FC236}">
              <a16:creationId xmlns:a16="http://schemas.microsoft.com/office/drawing/2014/main" id="{08ECBA65-0181-4721-B2B1-0AFCF5F2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213359</xdr:colOff>
      <xdr:row>28</xdr:row>
      <xdr:rowOff>24130</xdr:rowOff>
    </xdr:from>
    <xdr:to>
      <xdr:col>37</xdr:col>
      <xdr:colOff>281706</xdr:colOff>
      <xdr:row>37</xdr:row>
      <xdr:rowOff>177823</xdr:rowOff>
    </xdr:to>
    <xdr:graphicFrame macro="">
      <xdr:nvGraphicFramePr>
        <xdr:cNvPr id="20" name="Grafiek 10">
          <a:extLst>
            <a:ext uri="{FF2B5EF4-FFF2-40B4-BE49-F238E27FC236}">
              <a16:creationId xmlns:a16="http://schemas.microsoft.com/office/drawing/2014/main" id="{97EFC5AA-CCB7-4AB1-8655-31E96DDCD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134620</xdr:colOff>
      <xdr:row>38</xdr:row>
      <xdr:rowOff>60960</xdr:rowOff>
    </xdr:from>
    <xdr:to>
      <xdr:col>28</xdr:col>
      <xdr:colOff>202968</xdr:colOff>
      <xdr:row>48</xdr:row>
      <xdr:rowOff>42596</xdr:rowOff>
    </xdr:to>
    <xdr:graphicFrame macro="">
      <xdr:nvGraphicFramePr>
        <xdr:cNvPr id="21" name="Grafiek 10">
          <a:extLst>
            <a:ext uri="{FF2B5EF4-FFF2-40B4-BE49-F238E27FC236}">
              <a16:creationId xmlns:a16="http://schemas.microsoft.com/office/drawing/2014/main" id="{E49F87DB-014B-44CF-ACF6-755F6CE83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22860</xdr:colOff>
      <xdr:row>38</xdr:row>
      <xdr:rowOff>101600</xdr:rowOff>
    </xdr:from>
    <xdr:to>
      <xdr:col>33</xdr:col>
      <xdr:colOff>91208</xdr:colOff>
      <xdr:row>48</xdr:row>
      <xdr:rowOff>75616</xdr:rowOff>
    </xdr:to>
    <xdr:graphicFrame macro="">
      <xdr:nvGraphicFramePr>
        <xdr:cNvPr id="22" name="Grafiek 10">
          <a:extLst>
            <a:ext uri="{FF2B5EF4-FFF2-40B4-BE49-F238E27FC236}">
              <a16:creationId xmlns:a16="http://schemas.microsoft.com/office/drawing/2014/main" id="{16EF26C6-CE73-4200-9EF1-4CC80ECA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481330</xdr:colOff>
      <xdr:row>38</xdr:row>
      <xdr:rowOff>154940</xdr:rowOff>
    </xdr:from>
    <xdr:to>
      <xdr:col>37</xdr:col>
      <xdr:colOff>549677</xdr:colOff>
      <xdr:row>48</xdr:row>
      <xdr:rowOff>136576</xdr:rowOff>
    </xdr:to>
    <xdr:graphicFrame macro="">
      <xdr:nvGraphicFramePr>
        <xdr:cNvPr id="23" name="Grafiek 10">
          <a:extLst>
            <a:ext uri="{FF2B5EF4-FFF2-40B4-BE49-F238E27FC236}">
              <a16:creationId xmlns:a16="http://schemas.microsoft.com/office/drawing/2014/main" id="{A53B6F4D-F4D6-4C6A-8E19-80323067B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129319</xdr:colOff>
      <xdr:row>2</xdr:row>
      <xdr:rowOff>115955</xdr:rowOff>
    </xdr:from>
    <xdr:to>
      <xdr:col>27</xdr:col>
      <xdr:colOff>197667</xdr:colOff>
      <xdr:row>10</xdr:row>
      <xdr:rowOff>86769</xdr:rowOff>
    </xdr:to>
    <xdr:graphicFrame macro="">
      <xdr:nvGraphicFramePr>
        <xdr:cNvPr id="2" name="Grafiek 10">
          <a:extLst>
            <a:ext uri="{FF2B5EF4-FFF2-40B4-BE49-F238E27FC236}">
              <a16:creationId xmlns:a16="http://schemas.microsoft.com/office/drawing/2014/main" id="{C7F6D082-65E2-4068-9F84-A443E11E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591268</xdr:colOff>
      <xdr:row>2</xdr:row>
      <xdr:rowOff>61181</xdr:rowOff>
    </xdr:from>
    <xdr:to>
      <xdr:col>32</xdr:col>
      <xdr:colOff>46703</xdr:colOff>
      <xdr:row>10</xdr:row>
      <xdr:rowOff>31995</xdr:rowOff>
    </xdr:to>
    <xdr:graphicFrame macro="">
      <xdr:nvGraphicFramePr>
        <xdr:cNvPr id="3" name="Grafiek 10">
          <a:extLst>
            <a:ext uri="{FF2B5EF4-FFF2-40B4-BE49-F238E27FC236}">
              <a16:creationId xmlns:a16="http://schemas.microsoft.com/office/drawing/2014/main" id="{F66DE2D5-6EE7-41C2-BEA4-14584B33A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275867</xdr:colOff>
      <xdr:row>2</xdr:row>
      <xdr:rowOff>59246</xdr:rowOff>
    </xdr:from>
    <xdr:to>
      <xdr:col>36</xdr:col>
      <xdr:colOff>344214</xdr:colOff>
      <xdr:row>10</xdr:row>
      <xdr:rowOff>30060</xdr:rowOff>
    </xdr:to>
    <xdr:graphicFrame macro="">
      <xdr:nvGraphicFramePr>
        <xdr:cNvPr id="9" name="Grafiek 10">
          <a:extLst>
            <a:ext uri="{FF2B5EF4-FFF2-40B4-BE49-F238E27FC236}">
              <a16:creationId xmlns:a16="http://schemas.microsoft.com/office/drawing/2014/main" id="{3230F684-0A44-4730-BAA8-B7DE7DC5C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59249</xdr:colOff>
      <xdr:row>10</xdr:row>
      <xdr:rowOff>135723</xdr:rowOff>
    </xdr:from>
    <xdr:to>
      <xdr:col>27</xdr:col>
      <xdr:colOff>127597</xdr:colOff>
      <xdr:row>20</xdr:row>
      <xdr:rowOff>116089</xdr:rowOff>
    </xdr:to>
    <xdr:graphicFrame macro="">
      <xdr:nvGraphicFramePr>
        <xdr:cNvPr id="16" name="Grafiek 10">
          <a:extLst>
            <a:ext uri="{FF2B5EF4-FFF2-40B4-BE49-F238E27FC236}">
              <a16:creationId xmlns:a16="http://schemas.microsoft.com/office/drawing/2014/main" id="{F37B6FD8-4B06-428E-9EB7-2E561541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554052</xdr:colOff>
      <xdr:row>10</xdr:row>
      <xdr:rowOff>177633</xdr:rowOff>
    </xdr:from>
    <xdr:to>
      <xdr:col>32</xdr:col>
      <xdr:colOff>9487</xdr:colOff>
      <xdr:row>20</xdr:row>
      <xdr:rowOff>159269</xdr:rowOff>
    </xdr:to>
    <xdr:graphicFrame macro="">
      <xdr:nvGraphicFramePr>
        <xdr:cNvPr id="17" name="Grafiek 10">
          <a:extLst>
            <a:ext uri="{FF2B5EF4-FFF2-40B4-BE49-F238E27FC236}">
              <a16:creationId xmlns:a16="http://schemas.microsoft.com/office/drawing/2014/main" id="{A783FD4E-BB42-4E19-B6A5-D00357B9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405959</xdr:colOff>
      <xdr:row>11</xdr:row>
      <xdr:rowOff>58916</xdr:rowOff>
    </xdr:from>
    <xdr:to>
      <xdr:col>36</xdr:col>
      <xdr:colOff>474306</xdr:colOff>
      <xdr:row>21</xdr:row>
      <xdr:rowOff>39282</xdr:rowOff>
    </xdr:to>
    <xdr:graphicFrame macro="">
      <xdr:nvGraphicFramePr>
        <xdr:cNvPr id="24" name="Grafiek 10">
          <a:extLst>
            <a:ext uri="{FF2B5EF4-FFF2-40B4-BE49-F238E27FC236}">
              <a16:creationId xmlns:a16="http://schemas.microsoft.com/office/drawing/2014/main" id="{CC948F11-4210-46F1-ACD4-A90CE9DE5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1"/>
  <sheetViews>
    <sheetView topLeftCell="A28" zoomScale="85" zoomScaleNormal="85" workbookViewId="0">
      <selection activeCell="H38" sqref="H38"/>
    </sheetView>
  </sheetViews>
  <sheetFormatPr defaultRowHeight="14.5" x14ac:dyDescent="0.35"/>
  <cols>
    <col min="1" max="1" width="18.08984375" customWidth="1"/>
    <col min="2" max="2" width="14" customWidth="1"/>
    <col min="3" max="3" width="15.453125" customWidth="1"/>
    <col min="5" max="5" width="9.90625" customWidth="1"/>
    <col min="6" max="6" width="10.81640625" customWidth="1"/>
    <col min="7" max="7" width="12" customWidth="1"/>
    <col min="9" max="9" width="12.08984375" customWidth="1"/>
    <col min="10" max="10" width="14.81640625" customWidth="1"/>
    <col min="11" max="11" width="10.81640625" customWidth="1"/>
    <col min="16" max="16" width="11.08984375" customWidth="1"/>
    <col min="17" max="17" width="11.453125" customWidth="1"/>
  </cols>
  <sheetData>
    <row r="1" spans="1:60" s="1" customFormat="1" ht="58" x14ac:dyDescent="0.35">
      <c r="A1" s="1" t="s">
        <v>72</v>
      </c>
      <c r="B1" s="1" t="s">
        <v>85</v>
      </c>
      <c r="C1" s="1" t="s">
        <v>84</v>
      </c>
      <c r="D1" s="1" t="s">
        <v>86</v>
      </c>
      <c r="E1" s="1" t="s">
        <v>111</v>
      </c>
      <c r="F1" s="1" t="s">
        <v>87</v>
      </c>
      <c r="G1" s="1" t="s">
        <v>90</v>
      </c>
      <c r="H1" s="1" t="s">
        <v>88</v>
      </c>
      <c r="I1" s="1" t="s">
        <v>89</v>
      </c>
      <c r="J1" s="1" t="s">
        <v>112</v>
      </c>
      <c r="K1" s="1" t="s">
        <v>91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46</v>
      </c>
      <c r="BG1" s="1" t="s">
        <v>47</v>
      </c>
      <c r="BH1" s="1" t="s">
        <v>48</v>
      </c>
    </row>
    <row r="2" spans="1:60" x14ac:dyDescent="0.35">
      <c r="A2" t="s">
        <v>50</v>
      </c>
      <c r="B2">
        <v>386.69</v>
      </c>
      <c r="C2">
        <v>16.865600000000001</v>
      </c>
      <c r="D2">
        <v>22.927700000000002</v>
      </c>
      <c r="E2" s="8">
        <f>C49</f>
        <v>0.60820895522388063</v>
      </c>
      <c r="F2">
        <v>574.46010000000001</v>
      </c>
      <c r="G2">
        <v>20.6233</v>
      </c>
      <c r="H2">
        <v>64.789900000000003</v>
      </c>
      <c r="I2">
        <v>0.35899999999999999</v>
      </c>
      <c r="J2">
        <f>F2/E2</f>
        <v>944.51108466257665</v>
      </c>
      <c r="K2">
        <v>0.58099999999999996</v>
      </c>
      <c r="L2">
        <v>2539</v>
      </c>
      <c r="M2">
        <v>2666</v>
      </c>
      <c r="N2">
        <v>285</v>
      </c>
      <c r="O2">
        <v>10</v>
      </c>
      <c r="P2" t="s">
        <v>49</v>
      </c>
      <c r="Q2">
        <v>574.24390000000005</v>
      </c>
      <c r="R2">
        <v>479.46379999999999</v>
      </c>
      <c r="S2">
        <v>74.866799999999998</v>
      </c>
      <c r="T2">
        <v>4.7068000000000003</v>
      </c>
      <c r="U2">
        <v>7.4188999999999998</v>
      </c>
      <c r="V2">
        <v>6.8699000000000003</v>
      </c>
      <c r="W2">
        <v>0.91759999999999997</v>
      </c>
      <c r="X2">
        <v>0</v>
      </c>
      <c r="Y2">
        <v>0</v>
      </c>
      <c r="Z2">
        <v>0</v>
      </c>
      <c r="AA2">
        <v>0</v>
      </c>
      <c r="AB2">
        <v>59.424300000000002</v>
      </c>
      <c r="AC2">
        <v>32.779499999999999</v>
      </c>
      <c r="AD2">
        <v>15.2341</v>
      </c>
      <c r="AE2">
        <v>1.7422</v>
      </c>
      <c r="AF2">
        <v>4.1905999999999999</v>
      </c>
      <c r="AG2">
        <v>4.7225999999999999</v>
      </c>
      <c r="AH2">
        <v>0.75539999999999996</v>
      </c>
      <c r="AI2">
        <v>0</v>
      </c>
      <c r="AJ2">
        <v>0</v>
      </c>
      <c r="AK2">
        <v>0</v>
      </c>
      <c r="AL2">
        <v>0</v>
      </c>
      <c r="AM2">
        <v>18.915299999999998</v>
      </c>
      <c r="AN2">
        <v>10.433999999999999</v>
      </c>
      <c r="AO2">
        <v>4.8491999999999997</v>
      </c>
      <c r="AP2">
        <v>0.55459999999999998</v>
      </c>
      <c r="AQ2">
        <v>1.3339000000000001</v>
      </c>
      <c r="AR2">
        <v>1.5032000000000001</v>
      </c>
      <c r="AS2">
        <v>0.2404</v>
      </c>
      <c r="AT2">
        <v>0</v>
      </c>
      <c r="AU2">
        <v>0</v>
      </c>
      <c r="AV2">
        <v>0</v>
      </c>
      <c r="AW2">
        <v>0</v>
      </c>
      <c r="AX2">
        <v>1.0367</v>
      </c>
      <c r="AY2">
        <v>0.2319</v>
      </c>
      <c r="AZ2">
        <v>0.25430000000000003</v>
      </c>
      <c r="BA2">
        <v>5.2200000000000003E-2</v>
      </c>
      <c r="BB2">
        <v>0.1893</v>
      </c>
      <c r="BC2">
        <v>0.25940000000000002</v>
      </c>
      <c r="BD2">
        <v>4.9500000000000002E-2</v>
      </c>
      <c r="BE2">
        <v>0</v>
      </c>
      <c r="BF2">
        <v>0</v>
      </c>
      <c r="BG2">
        <v>0</v>
      </c>
      <c r="BH2">
        <v>0</v>
      </c>
    </row>
    <row r="3" spans="1:60" x14ac:dyDescent="0.35">
      <c r="A3" t="s">
        <v>51</v>
      </c>
      <c r="B3">
        <v>231.5625</v>
      </c>
      <c r="C3">
        <v>14.1563</v>
      </c>
      <c r="D3">
        <v>16.357600000000001</v>
      </c>
      <c r="E3" s="8">
        <f>C47</f>
        <v>0.61009825637530535</v>
      </c>
      <c r="F3">
        <v>105.9542</v>
      </c>
      <c r="G3">
        <v>28.0047</v>
      </c>
      <c r="H3">
        <v>87.979299999999995</v>
      </c>
      <c r="I3">
        <v>2.6431</v>
      </c>
      <c r="J3">
        <f t="shared" ref="J3:J41" si="0">F3/E3</f>
        <v>173.6674361757587</v>
      </c>
      <c r="K3">
        <v>5.8129999999999997</v>
      </c>
      <c r="L3">
        <v>435</v>
      </c>
      <c r="M3">
        <v>386</v>
      </c>
      <c r="N3">
        <v>3</v>
      </c>
      <c r="O3">
        <v>10</v>
      </c>
      <c r="P3" t="s">
        <v>49</v>
      </c>
      <c r="Q3">
        <v>105.9542</v>
      </c>
      <c r="R3">
        <v>23.052700000000002</v>
      </c>
      <c r="S3">
        <v>5.8921000000000001</v>
      </c>
      <c r="T3">
        <v>2.1227999999999998</v>
      </c>
      <c r="U3">
        <v>2.1141000000000001</v>
      </c>
      <c r="V3">
        <v>3.7848999999999999</v>
      </c>
      <c r="W3">
        <v>13.6555</v>
      </c>
      <c r="X3">
        <v>8.1196000000000002</v>
      </c>
      <c r="Y3">
        <v>29.966000000000001</v>
      </c>
      <c r="Z3">
        <v>16.339300000000001</v>
      </c>
      <c r="AA3">
        <v>0.90710000000000002</v>
      </c>
      <c r="AB3">
        <v>85.935900000000004</v>
      </c>
      <c r="AC3">
        <v>1.3991</v>
      </c>
      <c r="AD3">
        <v>1.411</v>
      </c>
      <c r="AE3">
        <v>0.8034</v>
      </c>
      <c r="AF3">
        <v>1.1303000000000001</v>
      </c>
      <c r="AG3">
        <v>2.8264</v>
      </c>
      <c r="AH3">
        <v>11.948700000000001</v>
      </c>
      <c r="AI3">
        <v>8.3086000000000002</v>
      </c>
      <c r="AJ3">
        <v>35.441099999999999</v>
      </c>
      <c r="AK3">
        <v>21.289400000000001</v>
      </c>
      <c r="AL3">
        <v>1.3777999999999999</v>
      </c>
      <c r="AM3">
        <v>27.354199999999999</v>
      </c>
      <c r="AN3">
        <v>0.44529999999999997</v>
      </c>
      <c r="AO3">
        <v>0.4491</v>
      </c>
      <c r="AP3">
        <v>0.25569999999999998</v>
      </c>
      <c r="AQ3">
        <v>0.35980000000000001</v>
      </c>
      <c r="AR3">
        <v>0.89970000000000006</v>
      </c>
      <c r="AS3">
        <v>3.8033999999999999</v>
      </c>
      <c r="AT3">
        <v>2.6446999999999998</v>
      </c>
      <c r="AU3">
        <v>11.2813</v>
      </c>
      <c r="AV3">
        <v>6.7766000000000002</v>
      </c>
      <c r="AW3">
        <v>0.43859999999999999</v>
      </c>
      <c r="AX3">
        <v>7.5072999999999999</v>
      </c>
      <c r="AY3">
        <v>9.9000000000000008E-3</v>
      </c>
      <c r="AZ3">
        <v>2.7699999999999999E-2</v>
      </c>
      <c r="BA3">
        <v>2.4500000000000001E-2</v>
      </c>
      <c r="BB3">
        <v>4.8300000000000003E-2</v>
      </c>
      <c r="BC3">
        <v>0.16839999999999999</v>
      </c>
      <c r="BD3">
        <v>0.83399999999999996</v>
      </c>
      <c r="BE3">
        <v>0.67800000000000005</v>
      </c>
      <c r="BF3">
        <v>3.3401000000000001</v>
      </c>
      <c r="BG3">
        <v>2.2088000000000001</v>
      </c>
      <c r="BH3">
        <v>0.1676</v>
      </c>
    </row>
    <row r="4" spans="1:60" x14ac:dyDescent="0.35">
      <c r="A4" t="s">
        <v>52</v>
      </c>
      <c r="B4">
        <v>392.11959999999999</v>
      </c>
      <c r="C4">
        <v>17.542899999999999</v>
      </c>
      <c r="D4">
        <v>22.352</v>
      </c>
      <c r="E4" s="8">
        <f>E3</f>
        <v>0.61009825637530535</v>
      </c>
      <c r="F4">
        <v>970.98350000000005</v>
      </c>
      <c r="G4">
        <v>45.918700000000001</v>
      </c>
      <c r="H4">
        <v>144.2578</v>
      </c>
      <c r="I4">
        <v>0.47289999999999999</v>
      </c>
      <c r="J4">
        <f t="shared" si="0"/>
        <v>1591.51987381307</v>
      </c>
      <c r="K4">
        <v>1.706</v>
      </c>
      <c r="L4">
        <v>3920</v>
      </c>
      <c r="M4">
        <v>5841</v>
      </c>
      <c r="N4">
        <v>550</v>
      </c>
      <c r="O4">
        <v>10</v>
      </c>
      <c r="P4" t="s">
        <v>49</v>
      </c>
      <c r="Q4">
        <v>970.59810000000004</v>
      </c>
      <c r="R4">
        <v>725.19669999999996</v>
      </c>
      <c r="S4">
        <v>119.2483</v>
      </c>
      <c r="T4">
        <v>77.085800000000006</v>
      </c>
      <c r="U4">
        <v>36.240400000000001</v>
      </c>
      <c r="V4">
        <v>11.7422</v>
      </c>
      <c r="W4">
        <v>0.96660000000000001</v>
      </c>
      <c r="X4">
        <v>0.10009999999999999</v>
      </c>
      <c r="Y4">
        <v>1.7999999999999999E-2</v>
      </c>
      <c r="Z4">
        <v>0</v>
      </c>
      <c r="AA4">
        <v>0</v>
      </c>
      <c r="AB4">
        <v>133.9581</v>
      </c>
      <c r="AC4">
        <v>49.651800000000001</v>
      </c>
      <c r="AD4">
        <v>24.447800000000001</v>
      </c>
      <c r="AE4">
        <v>31.032</v>
      </c>
      <c r="AF4">
        <v>19.810300000000002</v>
      </c>
      <c r="AG4">
        <v>8.0835000000000008</v>
      </c>
      <c r="AH4">
        <v>0.80989999999999995</v>
      </c>
      <c r="AI4">
        <v>0.1026</v>
      </c>
      <c r="AJ4">
        <v>2.01E-2</v>
      </c>
      <c r="AK4">
        <v>0</v>
      </c>
      <c r="AL4">
        <v>0</v>
      </c>
      <c r="AM4">
        <v>42.6402</v>
      </c>
      <c r="AN4">
        <v>15.8047</v>
      </c>
      <c r="AO4">
        <v>7.782</v>
      </c>
      <c r="AP4">
        <v>9.8778000000000006</v>
      </c>
      <c r="AQ4">
        <v>6.3057999999999996</v>
      </c>
      <c r="AR4">
        <v>2.5731000000000002</v>
      </c>
      <c r="AS4">
        <v>0.25779999999999997</v>
      </c>
      <c r="AT4">
        <v>3.27E-2</v>
      </c>
      <c r="AU4">
        <v>6.4000000000000003E-3</v>
      </c>
      <c r="AV4">
        <v>0</v>
      </c>
      <c r="AW4">
        <v>0</v>
      </c>
      <c r="AX4">
        <v>3.1541000000000001</v>
      </c>
      <c r="AY4">
        <v>0.35630000000000001</v>
      </c>
      <c r="AZ4">
        <v>0.41320000000000001</v>
      </c>
      <c r="BA4">
        <v>1.0071000000000001</v>
      </c>
      <c r="BB4">
        <v>0.86829999999999996</v>
      </c>
      <c r="BC4">
        <v>0.44479999999999997</v>
      </c>
      <c r="BD4">
        <v>5.4100000000000002E-2</v>
      </c>
      <c r="BE4">
        <v>8.3999999999999995E-3</v>
      </c>
      <c r="BF4">
        <v>1.8E-3</v>
      </c>
      <c r="BG4">
        <v>0</v>
      </c>
      <c r="BH4">
        <v>0</v>
      </c>
    </row>
    <row r="5" spans="1:60" x14ac:dyDescent="0.35">
      <c r="A5" t="s">
        <v>53</v>
      </c>
      <c r="B5">
        <v>101.82640000000001</v>
      </c>
      <c r="C5">
        <v>11.607799999999999</v>
      </c>
      <c r="D5">
        <v>11.785600000000001</v>
      </c>
      <c r="E5" s="8">
        <f>C48</f>
        <v>0.60349985887665814</v>
      </c>
      <c r="F5">
        <v>56.388399999999997</v>
      </c>
      <c r="G5">
        <v>18.145900000000001</v>
      </c>
      <c r="H5">
        <v>57.007100000000001</v>
      </c>
      <c r="I5">
        <v>3.218</v>
      </c>
      <c r="J5">
        <f t="shared" si="0"/>
        <v>93.435647366944167</v>
      </c>
      <c r="K5">
        <v>4.5860000000000003</v>
      </c>
      <c r="L5">
        <v>186</v>
      </c>
      <c r="M5">
        <v>212</v>
      </c>
      <c r="N5">
        <v>3</v>
      </c>
      <c r="O5">
        <v>10</v>
      </c>
      <c r="P5" t="s">
        <v>49</v>
      </c>
      <c r="Q5">
        <v>56.388399999999997</v>
      </c>
      <c r="R5">
        <v>12.168200000000001</v>
      </c>
      <c r="S5">
        <v>1.1778</v>
      </c>
      <c r="T5">
        <v>1.0456000000000001</v>
      </c>
      <c r="U5">
        <v>0.13689999999999999</v>
      </c>
      <c r="V5">
        <v>1.3647</v>
      </c>
      <c r="W5">
        <v>8.4952000000000005</v>
      </c>
      <c r="X5">
        <v>2.3052000000000001</v>
      </c>
      <c r="Y5">
        <v>10.5753</v>
      </c>
      <c r="Z5">
        <v>3.3944999999999999</v>
      </c>
      <c r="AA5">
        <v>15.725099999999999</v>
      </c>
      <c r="AB5">
        <v>57.875</v>
      </c>
      <c r="AC5">
        <v>0.72929999999999995</v>
      </c>
      <c r="AD5">
        <v>0.26129999999999998</v>
      </c>
      <c r="AE5">
        <v>0.40910000000000002</v>
      </c>
      <c r="AF5">
        <v>6.8000000000000005E-2</v>
      </c>
      <c r="AG5">
        <v>1.0146999999999999</v>
      </c>
      <c r="AH5">
        <v>7.2836999999999996</v>
      </c>
      <c r="AI5">
        <v>2.4422999999999999</v>
      </c>
      <c r="AJ5">
        <v>12.4961</v>
      </c>
      <c r="AK5">
        <v>4.4875999999999996</v>
      </c>
      <c r="AL5">
        <v>28.6829</v>
      </c>
      <c r="AM5">
        <v>18.4222</v>
      </c>
      <c r="AN5">
        <v>0.2321</v>
      </c>
      <c r="AO5">
        <v>8.3199999999999996E-2</v>
      </c>
      <c r="AP5">
        <v>0.13020000000000001</v>
      </c>
      <c r="AQ5">
        <v>2.1600000000000001E-2</v>
      </c>
      <c r="AR5">
        <v>0.32300000000000001</v>
      </c>
      <c r="AS5">
        <v>2.3184999999999998</v>
      </c>
      <c r="AT5">
        <v>0.77739999999999998</v>
      </c>
      <c r="AU5">
        <v>3.9775999999999998</v>
      </c>
      <c r="AV5">
        <v>1.4283999999999999</v>
      </c>
      <c r="AW5">
        <v>9.1301000000000005</v>
      </c>
      <c r="AX5">
        <v>6.6265000000000001</v>
      </c>
      <c r="AY5">
        <v>5.0000000000000001E-3</v>
      </c>
      <c r="AZ5">
        <v>4.7999999999999996E-3</v>
      </c>
      <c r="BA5">
        <v>1.2999999999999999E-2</v>
      </c>
      <c r="BB5">
        <v>2.7000000000000001E-3</v>
      </c>
      <c r="BC5">
        <v>6.0199999999999997E-2</v>
      </c>
      <c r="BD5">
        <v>0.4975</v>
      </c>
      <c r="BE5">
        <v>0.20619999999999999</v>
      </c>
      <c r="BF5">
        <v>1.1765000000000001</v>
      </c>
      <c r="BG5">
        <v>0.4728</v>
      </c>
      <c r="BH5">
        <v>4.1879</v>
      </c>
    </row>
    <row r="6" spans="1:60" x14ac:dyDescent="0.35">
      <c r="A6" t="s">
        <v>54</v>
      </c>
      <c r="B6">
        <v>400.68740000000003</v>
      </c>
      <c r="C6">
        <v>17.271999999999998</v>
      </c>
      <c r="D6">
        <v>23.198699999999999</v>
      </c>
      <c r="E6" s="8">
        <f>E5</f>
        <v>0.60349985887665814</v>
      </c>
      <c r="F6">
        <v>1158.3921</v>
      </c>
      <c r="G6">
        <v>60.2866</v>
      </c>
      <c r="H6">
        <v>189.39580000000001</v>
      </c>
      <c r="I6">
        <v>0.52039999999999997</v>
      </c>
      <c r="J6">
        <f t="shared" si="0"/>
        <v>1919.4571182770558</v>
      </c>
      <c r="K6">
        <v>2.464</v>
      </c>
      <c r="L6">
        <v>4898</v>
      </c>
      <c r="M6">
        <v>8168</v>
      </c>
      <c r="N6">
        <v>665</v>
      </c>
      <c r="O6">
        <v>10</v>
      </c>
      <c r="P6" t="s">
        <v>49</v>
      </c>
      <c r="Q6">
        <v>1157.9168999999999</v>
      </c>
      <c r="R6">
        <v>830.11649999999997</v>
      </c>
      <c r="S6">
        <v>192.50890000000001</v>
      </c>
      <c r="T6">
        <v>59.005200000000002</v>
      </c>
      <c r="U6">
        <v>35.787199999999999</v>
      </c>
      <c r="V6">
        <v>27.398</v>
      </c>
      <c r="W6">
        <v>11.8489</v>
      </c>
      <c r="X6">
        <v>1.0512999999999999</v>
      </c>
      <c r="Y6">
        <v>0.2009</v>
      </c>
      <c r="Z6">
        <v>0</v>
      </c>
      <c r="AA6">
        <v>0</v>
      </c>
      <c r="AB6">
        <v>175.19749999999999</v>
      </c>
      <c r="AC6">
        <v>61.490900000000003</v>
      </c>
      <c r="AD6">
        <v>40.705599999999997</v>
      </c>
      <c r="AE6">
        <v>22.7227</v>
      </c>
      <c r="AF6">
        <v>19.519300000000001</v>
      </c>
      <c r="AG6">
        <v>19.4084</v>
      </c>
      <c r="AH6">
        <v>10.085599999999999</v>
      </c>
      <c r="AI6">
        <v>1.0329999999999999</v>
      </c>
      <c r="AJ6">
        <v>0.23219999999999999</v>
      </c>
      <c r="AK6">
        <v>0</v>
      </c>
      <c r="AL6">
        <v>0</v>
      </c>
      <c r="AM6">
        <v>55.767099999999999</v>
      </c>
      <c r="AN6">
        <v>19.5732</v>
      </c>
      <c r="AO6">
        <v>12.957000000000001</v>
      </c>
      <c r="AP6">
        <v>7.2328999999999999</v>
      </c>
      <c r="AQ6">
        <v>6.2131999999999996</v>
      </c>
      <c r="AR6">
        <v>6.1779000000000002</v>
      </c>
      <c r="AS6">
        <v>3.2103000000000002</v>
      </c>
      <c r="AT6">
        <v>0.32879999999999998</v>
      </c>
      <c r="AU6">
        <v>7.3899999999999993E-2</v>
      </c>
      <c r="AV6">
        <v>0</v>
      </c>
      <c r="AW6">
        <v>0</v>
      </c>
      <c r="AX6">
        <v>4.6227999999999998</v>
      </c>
      <c r="AY6">
        <v>0.46589999999999998</v>
      </c>
      <c r="AZ6">
        <v>0.71150000000000002</v>
      </c>
      <c r="BA6">
        <v>0.70650000000000002</v>
      </c>
      <c r="BB6">
        <v>0.85329999999999995</v>
      </c>
      <c r="BC6">
        <v>1.0981000000000001</v>
      </c>
      <c r="BD6">
        <v>0.68510000000000004</v>
      </c>
      <c r="BE6">
        <v>8.09E-2</v>
      </c>
      <c r="BF6">
        <v>2.1399999999999999E-2</v>
      </c>
      <c r="BG6">
        <v>0</v>
      </c>
      <c r="BH6">
        <v>0</v>
      </c>
    </row>
    <row r="7" spans="1:60" x14ac:dyDescent="0.35">
      <c r="A7" t="s">
        <v>55</v>
      </c>
      <c r="B7">
        <v>192.08029999999999</v>
      </c>
      <c r="C7">
        <v>13.1403</v>
      </c>
      <c r="D7">
        <v>21.166699999999999</v>
      </c>
      <c r="E7" s="8">
        <f>C50</f>
        <v>0.61014710297208041</v>
      </c>
      <c r="F7">
        <v>105.99290000000001</v>
      </c>
      <c r="G7">
        <v>46.074199999999998</v>
      </c>
      <c r="H7">
        <v>144.74629999999999</v>
      </c>
      <c r="I7">
        <v>4.3468999999999998</v>
      </c>
      <c r="J7">
        <f t="shared" si="0"/>
        <v>173.71696019484355</v>
      </c>
      <c r="K7">
        <v>15.73</v>
      </c>
      <c r="L7">
        <v>446</v>
      </c>
      <c r="M7">
        <v>355</v>
      </c>
      <c r="N7">
        <v>10</v>
      </c>
      <c r="O7">
        <v>10</v>
      </c>
      <c r="P7" t="s">
        <v>49</v>
      </c>
      <c r="Q7">
        <v>105.99290000000001</v>
      </c>
      <c r="R7">
        <v>32.000799999999998</v>
      </c>
      <c r="S7">
        <v>2.1894</v>
      </c>
      <c r="T7">
        <v>1.3383</v>
      </c>
      <c r="U7">
        <v>1.2376</v>
      </c>
      <c r="V7">
        <v>0.7954</v>
      </c>
      <c r="W7">
        <v>1.1763999999999999</v>
      </c>
      <c r="X7">
        <v>1.67</v>
      </c>
      <c r="Y7">
        <v>14.242800000000001</v>
      </c>
      <c r="Z7">
        <v>3.0217000000000001</v>
      </c>
      <c r="AA7">
        <v>48.320399999999999</v>
      </c>
      <c r="AB7">
        <v>139.48169999999999</v>
      </c>
      <c r="AC7">
        <v>1.6565000000000001</v>
      </c>
      <c r="AD7">
        <v>0.51800000000000002</v>
      </c>
      <c r="AE7">
        <v>0.53280000000000005</v>
      </c>
      <c r="AF7">
        <v>0.7036</v>
      </c>
      <c r="AG7">
        <v>0.56810000000000005</v>
      </c>
      <c r="AH7">
        <v>1.0125999999999999</v>
      </c>
      <c r="AI7">
        <v>1.7030000000000001</v>
      </c>
      <c r="AJ7">
        <v>16.686699999999998</v>
      </c>
      <c r="AK7">
        <v>3.9291999999999998</v>
      </c>
      <c r="AL7">
        <v>112.1711</v>
      </c>
      <c r="AM7">
        <v>44.398400000000002</v>
      </c>
      <c r="AN7">
        <v>0.52729999999999999</v>
      </c>
      <c r="AO7">
        <v>0.16489999999999999</v>
      </c>
      <c r="AP7">
        <v>0.1696</v>
      </c>
      <c r="AQ7">
        <v>0.224</v>
      </c>
      <c r="AR7">
        <v>0.18079999999999999</v>
      </c>
      <c r="AS7">
        <v>0.32229999999999998</v>
      </c>
      <c r="AT7">
        <v>0.54210000000000003</v>
      </c>
      <c r="AU7">
        <v>5.3114999999999997</v>
      </c>
      <c r="AV7">
        <v>1.2506999999999999</v>
      </c>
      <c r="AW7">
        <v>35.705199999999998</v>
      </c>
      <c r="AX7">
        <v>24.725100000000001</v>
      </c>
      <c r="AY7">
        <v>1.04E-2</v>
      </c>
      <c r="AZ7">
        <v>1.01E-2</v>
      </c>
      <c r="BA7">
        <v>1.72E-2</v>
      </c>
      <c r="BB7">
        <v>3.1899999999999998E-2</v>
      </c>
      <c r="BC7">
        <v>3.2399999999999998E-2</v>
      </c>
      <c r="BD7">
        <v>6.9500000000000006E-2</v>
      </c>
      <c r="BE7">
        <v>0.1386</v>
      </c>
      <c r="BF7">
        <v>1.5576000000000001</v>
      </c>
      <c r="BG7">
        <v>0.40699999999999997</v>
      </c>
      <c r="BH7">
        <v>22.450399999999998</v>
      </c>
    </row>
    <row r="8" spans="1:60" x14ac:dyDescent="0.35">
      <c r="A8" t="s">
        <v>82</v>
      </c>
      <c r="B8">
        <v>390.1687</v>
      </c>
      <c r="C8">
        <v>16.967199999999998</v>
      </c>
      <c r="D8">
        <v>22.9955</v>
      </c>
      <c r="F8">
        <v>1951.5462</v>
      </c>
      <c r="G8">
        <v>68.95</v>
      </c>
      <c r="H8">
        <v>216.6129</v>
      </c>
      <c r="I8">
        <v>0.3533</v>
      </c>
      <c r="K8">
        <v>1.913</v>
      </c>
      <c r="L8">
        <v>5400</v>
      </c>
      <c r="M8">
        <v>13159</v>
      </c>
      <c r="N8">
        <v>1591</v>
      </c>
      <c r="O8">
        <v>10</v>
      </c>
      <c r="P8" t="s">
        <v>49</v>
      </c>
      <c r="Q8">
        <v>1951.0505000000001</v>
      </c>
      <c r="R8">
        <v>1726.7927</v>
      </c>
      <c r="S8">
        <v>193.92859999999999</v>
      </c>
      <c r="T8">
        <v>14.904</v>
      </c>
      <c r="U8">
        <v>2.5387</v>
      </c>
      <c r="V8">
        <v>12.036099999999999</v>
      </c>
      <c r="W8">
        <v>0.85029999999999994</v>
      </c>
      <c r="X8">
        <v>0</v>
      </c>
      <c r="Y8">
        <v>0</v>
      </c>
      <c r="Z8">
        <v>0</v>
      </c>
      <c r="AA8">
        <v>0</v>
      </c>
      <c r="AB8">
        <v>193.64080000000001</v>
      </c>
      <c r="AC8">
        <v>138.6481</v>
      </c>
      <c r="AD8">
        <v>38.569600000000001</v>
      </c>
      <c r="AE8">
        <v>5.8555999999999999</v>
      </c>
      <c r="AF8">
        <v>1.2869999999999999</v>
      </c>
      <c r="AG8">
        <v>8.5830000000000002</v>
      </c>
      <c r="AH8">
        <v>0.6976</v>
      </c>
      <c r="AI8">
        <v>0</v>
      </c>
      <c r="AJ8">
        <v>0</v>
      </c>
      <c r="AK8">
        <v>0</v>
      </c>
      <c r="AL8">
        <v>0</v>
      </c>
      <c r="AM8">
        <v>61.637799999999999</v>
      </c>
      <c r="AN8">
        <v>44.133099999999999</v>
      </c>
      <c r="AO8">
        <v>12.277100000000001</v>
      </c>
      <c r="AP8">
        <v>1.8638999999999999</v>
      </c>
      <c r="AQ8">
        <v>0.40970000000000001</v>
      </c>
      <c r="AR8">
        <v>2.7320000000000002</v>
      </c>
      <c r="AS8">
        <v>0.22209999999999999</v>
      </c>
      <c r="AT8">
        <v>0</v>
      </c>
      <c r="AU8">
        <v>0</v>
      </c>
      <c r="AV8">
        <v>0</v>
      </c>
      <c r="AW8">
        <v>0</v>
      </c>
      <c r="AX8">
        <v>2.4672999999999998</v>
      </c>
      <c r="AY8">
        <v>1.0665</v>
      </c>
      <c r="AZ8">
        <v>0.62919999999999998</v>
      </c>
      <c r="BA8">
        <v>0.18590000000000001</v>
      </c>
      <c r="BB8">
        <v>5.21E-2</v>
      </c>
      <c r="BC8">
        <v>0.4879</v>
      </c>
      <c r="BD8">
        <v>4.5600000000000002E-2</v>
      </c>
      <c r="BE8">
        <v>0</v>
      </c>
      <c r="BF8">
        <v>0</v>
      </c>
      <c r="BG8">
        <v>0</v>
      </c>
      <c r="BH8">
        <v>0</v>
      </c>
    </row>
    <row r="9" spans="1:60" x14ac:dyDescent="0.35">
      <c r="A9" t="s">
        <v>83</v>
      </c>
      <c r="B9">
        <v>405.74430000000001</v>
      </c>
      <c r="C9">
        <v>17.644500000000001</v>
      </c>
      <c r="D9">
        <v>22.9955</v>
      </c>
      <c r="F9">
        <v>1578.3466000000001</v>
      </c>
      <c r="G9">
        <v>65.388800000000003</v>
      </c>
      <c r="H9">
        <v>205.42490000000001</v>
      </c>
      <c r="I9">
        <v>0.4143</v>
      </c>
      <c r="K9">
        <v>2.1280000000000001</v>
      </c>
      <c r="L9">
        <v>4480</v>
      </c>
      <c r="M9">
        <v>10817</v>
      </c>
      <c r="N9">
        <v>950</v>
      </c>
      <c r="O9">
        <v>10</v>
      </c>
      <c r="P9" t="s">
        <v>49</v>
      </c>
      <c r="Q9">
        <v>1577.9018000000001</v>
      </c>
      <c r="R9">
        <v>1245.5082</v>
      </c>
      <c r="S9">
        <v>286.5915</v>
      </c>
      <c r="T9">
        <v>32.699800000000003</v>
      </c>
      <c r="U9">
        <v>6.2026000000000003</v>
      </c>
      <c r="V9">
        <v>5.9423000000000004</v>
      </c>
      <c r="W9">
        <v>0.80510000000000004</v>
      </c>
      <c r="X9">
        <v>0.1522</v>
      </c>
      <c r="Y9">
        <v>0</v>
      </c>
      <c r="Z9">
        <v>0</v>
      </c>
      <c r="AA9">
        <v>0</v>
      </c>
      <c r="AB9">
        <v>185.17269999999999</v>
      </c>
      <c r="AC9">
        <v>104.0586</v>
      </c>
      <c r="AD9">
        <v>60.991100000000003</v>
      </c>
      <c r="AE9">
        <v>11.8781</v>
      </c>
      <c r="AF9">
        <v>3.3418000000000001</v>
      </c>
      <c r="AG9">
        <v>4.0768000000000004</v>
      </c>
      <c r="AH9">
        <v>0.67600000000000005</v>
      </c>
      <c r="AI9">
        <v>0.15029999999999999</v>
      </c>
      <c r="AJ9">
        <v>0</v>
      </c>
      <c r="AK9">
        <v>0</v>
      </c>
      <c r="AL9">
        <v>0</v>
      </c>
      <c r="AM9">
        <v>58.942300000000003</v>
      </c>
      <c r="AN9">
        <v>33.122900000000001</v>
      </c>
      <c r="AO9">
        <v>19.414100000000001</v>
      </c>
      <c r="AP9">
        <v>3.7808999999999999</v>
      </c>
      <c r="AQ9">
        <v>1.0637000000000001</v>
      </c>
      <c r="AR9">
        <v>1.2977000000000001</v>
      </c>
      <c r="AS9">
        <v>0.2152</v>
      </c>
      <c r="AT9">
        <v>4.7800000000000002E-2</v>
      </c>
      <c r="AU9">
        <v>0</v>
      </c>
      <c r="AV9">
        <v>0</v>
      </c>
      <c r="AW9">
        <v>0</v>
      </c>
      <c r="AX9">
        <v>2.6646000000000001</v>
      </c>
      <c r="AY9">
        <v>0.82269999999999999</v>
      </c>
      <c r="AZ9">
        <v>1.0691999999999999</v>
      </c>
      <c r="BA9">
        <v>0.34789999999999999</v>
      </c>
      <c r="BB9">
        <v>0.14430000000000001</v>
      </c>
      <c r="BC9">
        <v>0.22339999999999999</v>
      </c>
      <c r="BD9">
        <v>4.53E-2</v>
      </c>
      <c r="BE9">
        <v>1.18E-2</v>
      </c>
      <c r="BF9">
        <v>0</v>
      </c>
      <c r="BG9">
        <v>0</v>
      </c>
      <c r="BH9">
        <v>0</v>
      </c>
    </row>
    <row r="10" spans="1:60" s="7" customFormat="1" x14ac:dyDescent="0.35">
      <c r="A10" s="7" t="s">
        <v>113</v>
      </c>
      <c r="B10" s="7">
        <f>B8+B9</f>
        <v>795.91300000000001</v>
      </c>
      <c r="E10" s="9">
        <f>E7</f>
        <v>0.61014710297208041</v>
      </c>
      <c r="F10" s="7">
        <f t="shared" ref="F10:BH10" si="1">F8+F9</f>
        <v>3529.8928000000001</v>
      </c>
      <c r="G10" s="7">
        <f t="shared" si="1"/>
        <v>134.33879999999999</v>
      </c>
      <c r="H10" s="7">
        <f t="shared" si="1"/>
        <v>422.0378</v>
      </c>
      <c r="I10" s="7">
        <f>AVERAGE(I8:I9)</f>
        <v>0.38380000000000003</v>
      </c>
      <c r="J10">
        <f t="shared" si="0"/>
        <v>5785.3143656760485</v>
      </c>
      <c r="K10" s="7">
        <f t="shared" si="1"/>
        <v>4.0410000000000004</v>
      </c>
      <c r="L10" s="7">
        <f t="shared" si="1"/>
        <v>9880</v>
      </c>
      <c r="M10" s="7">
        <f t="shared" si="1"/>
        <v>23976</v>
      </c>
      <c r="N10" s="7">
        <f t="shared" si="1"/>
        <v>2541</v>
      </c>
      <c r="Q10" s="7">
        <f t="shared" si="1"/>
        <v>3528.9522999999999</v>
      </c>
      <c r="R10" s="7">
        <f t="shared" si="1"/>
        <v>2972.3009000000002</v>
      </c>
      <c r="S10" s="7">
        <f t="shared" si="1"/>
        <v>480.52009999999996</v>
      </c>
      <c r="T10" s="7">
        <f t="shared" si="1"/>
        <v>47.603800000000007</v>
      </c>
      <c r="U10" s="7">
        <f t="shared" si="1"/>
        <v>8.7413000000000007</v>
      </c>
      <c r="V10" s="7">
        <f t="shared" si="1"/>
        <v>17.978400000000001</v>
      </c>
      <c r="W10" s="7">
        <f t="shared" si="1"/>
        <v>1.6554</v>
      </c>
      <c r="X10" s="7">
        <f t="shared" si="1"/>
        <v>0.1522</v>
      </c>
      <c r="Y10" s="7">
        <f t="shared" si="1"/>
        <v>0</v>
      </c>
      <c r="Z10" s="7">
        <f t="shared" si="1"/>
        <v>0</v>
      </c>
      <c r="AA10" s="7">
        <f t="shared" si="1"/>
        <v>0</v>
      </c>
      <c r="AB10" s="7">
        <f t="shared" si="1"/>
        <v>378.81349999999998</v>
      </c>
      <c r="AC10" s="7">
        <f t="shared" si="1"/>
        <v>242.70670000000001</v>
      </c>
      <c r="AD10" s="7">
        <f t="shared" si="1"/>
        <v>99.560699999999997</v>
      </c>
      <c r="AE10" s="7">
        <f t="shared" si="1"/>
        <v>17.733699999999999</v>
      </c>
      <c r="AF10" s="7">
        <f t="shared" si="1"/>
        <v>4.6288</v>
      </c>
      <c r="AG10" s="7">
        <f t="shared" si="1"/>
        <v>12.659800000000001</v>
      </c>
      <c r="AH10" s="7">
        <f t="shared" si="1"/>
        <v>1.3736000000000002</v>
      </c>
      <c r="AI10" s="7">
        <f t="shared" si="1"/>
        <v>0.15029999999999999</v>
      </c>
      <c r="AJ10" s="7">
        <f t="shared" si="1"/>
        <v>0</v>
      </c>
      <c r="AK10" s="7">
        <f t="shared" si="1"/>
        <v>0</v>
      </c>
      <c r="AL10" s="7">
        <f t="shared" si="1"/>
        <v>0</v>
      </c>
      <c r="AM10" s="7">
        <f t="shared" si="1"/>
        <v>120.5801</v>
      </c>
      <c r="AN10" s="7">
        <f t="shared" si="1"/>
        <v>77.256</v>
      </c>
      <c r="AO10" s="7">
        <f t="shared" si="1"/>
        <v>31.691200000000002</v>
      </c>
      <c r="AP10" s="7">
        <f t="shared" si="1"/>
        <v>5.6448</v>
      </c>
      <c r="AQ10" s="7">
        <f t="shared" si="1"/>
        <v>1.4734</v>
      </c>
      <c r="AR10" s="7">
        <f t="shared" si="1"/>
        <v>4.0297000000000001</v>
      </c>
      <c r="AS10" s="7">
        <f t="shared" si="1"/>
        <v>0.43730000000000002</v>
      </c>
      <c r="AT10" s="7">
        <f t="shared" si="1"/>
        <v>4.7800000000000002E-2</v>
      </c>
      <c r="AU10" s="7">
        <f t="shared" si="1"/>
        <v>0</v>
      </c>
      <c r="AV10" s="7">
        <f t="shared" si="1"/>
        <v>0</v>
      </c>
      <c r="AW10" s="7">
        <f t="shared" si="1"/>
        <v>0</v>
      </c>
      <c r="AX10" s="7">
        <f t="shared" si="1"/>
        <v>5.1318999999999999</v>
      </c>
      <c r="AY10" s="7">
        <f t="shared" si="1"/>
        <v>1.8892</v>
      </c>
      <c r="AZ10" s="7">
        <f t="shared" si="1"/>
        <v>1.6983999999999999</v>
      </c>
      <c r="BA10" s="7">
        <f t="shared" si="1"/>
        <v>0.53380000000000005</v>
      </c>
      <c r="BB10" s="7">
        <f t="shared" si="1"/>
        <v>0.19640000000000002</v>
      </c>
      <c r="BC10" s="7">
        <f t="shared" si="1"/>
        <v>0.71130000000000004</v>
      </c>
      <c r="BD10" s="7">
        <f t="shared" si="1"/>
        <v>9.0900000000000009E-2</v>
      </c>
      <c r="BE10" s="7">
        <f t="shared" si="1"/>
        <v>1.18E-2</v>
      </c>
      <c r="BF10" s="7">
        <f t="shared" si="1"/>
        <v>0</v>
      </c>
      <c r="BG10" s="7">
        <f t="shared" si="1"/>
        <v>0</v>
      </c>
      <c r="BH10" s="7">
        <f t="shared" si="1"/>
        <v>0</v>
      </c>
    </row>
    <row r="11" spans="1:60" x14ac:dyDescent="0.35">
      <c r="A11" t="s">
        <v>71</v>
      </c>
      <c r="B11">
        <v>414.9015</v>
      </c>
      <c r="C11">
        <v>17.576799999999999</v>
      </c>
      <c r="D11">
        <v>23.6051</v>
      </c>
      <c r="E11" s="8">
        <f>C51</f>
        <v>0.66935093242915955</v>
      </c>
      <c r="F11">
        <v>2053.8272999999999</v>
      </c>
      <c r="G11">
        <v>77.751099999999994</v>
      </c>
      <c r="H11">
        <v>244.26220000000001</v>
      </c>
      <c r="I11">
        <v>0.37859999999999999</v>
      </c>
      <c r="J11">
        <f t="shared" si="0"/>
        <v>3068.386403147897</v>
      </c>
      <c r="K11">
        <v>2.3119999999999998</v>
      </c>
      <c r="L11">
        <v>7210</v>
      </c>
      <c r="M11">
        <v>15452</v>
      </c>
      <c r="N11">
        <v>1784</v>
      </c>
      <c r="O11">
        <v>10</v>
      </c>
      <c r="P11" t="s">
        <v>49</v>
      </c>
      <c r="Q11">
        <v>2053.0513999999998</v>
      </c>
      <c r="R11">
        <v>1728.4096</v>
      </c>
      <c r="S11">
        <v>240.0557</v>
      </c>
      <c r="T11">
        <v>37.99</v>
      </c>
      <c r="U11">
        <v>25.704799999999999</v>
      </c>
      <c r="V11">
        <v>16.594100000000001</v>
      </c>
      <c r="W11">
        <v>3.03</v>
      </c>
      <c r="X11">
        <v>1.1436999999999999</v>
      </c>
      <c r="Y11">
        <v>0.1234</v>
      </c>
      <c r="Z11">
        <v>0</v>
      </c>
      <c r="AA11">
        <v>0</v>
      </c>
      <c r="AB11">
        <v>219.2012</v>
      </c>
      <c r="AC11">
        <v>125.864</v>
      </c>
      <c r="AD11">
        <v>49.666899999999998</v>
      </c>
      <c r="AE11">
        <v>14.3935</v>
      </c>
      <c r="AF11">
        <v>13.8797</v>
      </c>
      <c r="AG11">
        <v>11.537000000000001</v>
      </c>
      <c r="AH11">
        <v>2.5731999999999999</v>
      </c>
      <c r="AI11">
        <v>1.1474</v>
      </c>
      <c r="AJ11">
        <v>0.1396</v>
      </c>
      <c r="AK11">
        <v>0</v>
      </c>
      <c r="AL11">
        <v>0</v>
      </c>
      <c r="AM11">
        <v>69.773899999999998</v>
      </c>
      <c r="AN11">
        <v>40.063699999999997</v>
      </c>
      <c r="AO11">
        <v>15.8095</v>
      </c>
      <c r="AP11">
        <v>4.5815999999999999</v>
      </c>
      <c r="AQ11">
        <v>4.4180000000000001</v>
      </c>
      <c r="AR11">
        <v>3.6722999999999999</v>
      </c>
      <c r="AS11">
        <v>0.81910000000000005</v>
      </c>
      <c r="AT11">
        <v>0.36520000000000002</v>
      </c>
      <c r="AU11">
        <v>4.4400000000000002E-2</v>
      </c>
      <c r="AV11">
        <v>0</v>
      </c>
      <c r="AW11">
        <v>0</v>
      </c>
      <c r="AX11">
        <v>3.7218</v>
      </c>
      <c r="AY11">
        <v>0.91559999999999997</v>
      </c>
      <c r="AZ11">
        <v>0.84730000000000005</v>
      </c>
      <c r="BA11">
        <v>0.44019999999999998</v>
      </c>
      <c r="BB11">
        <v>0.5998</v>
      </c>
      <c r="BC11">
        <v>0.6401</v>
      </c>
      <c r="BD11">
        <v>0.1744</v>
      </c>
      <c r="BE11">
        <v>9.1800000000000007E-2</v>
      </c>
      <c r="BF11">
        <v>1.26E-2</v>
      </c>
      <c r="BG11">
        <v>0</v>
      </c>
      <c r="BH11">
        <v>0</v>
      </c>
    </row>
    <row r="12" spans="1:60" x14ac:dyDescent="0.35">
      <c r="A12" t="s">
        <v>56</v>
      </c>
      <c r="B12">
        <v>108.81950000000001</v>
      </c>
      <c r="C12">
        <v>11.548500000000001</v>
      </c>
      <c r="D12">
        <v>12.5984</v>
      </c>
      <c r="E12" s="8">
        <f>C54</f>
        <v>0.58585352269562785</v>
      </c>
      <c r="F12">
        <v>44.660499999999999</v>
      </c>
      <c r="G12">
        <v>12.765599999999999</v>
      </c>
      <c r="H12">
        <v>40.104199999999999</v>
      </c>
      <c r="I12">
        <v>2.8584000000000001</v>
      </c>
      <c r="J12">
        <f t="shared" si="0"/>
        <v>76.231512263523157</v>
      </c>
      <c r="K12">
        <v>2.8660000000000001</v>
      </c>
      <c r="L12">
        <v>110</v>
      </c>
      <c r="M12">
        <v>70</v>
      </c>
      <c r="N12">
        <v>3</v>
      </c>
      <c r="O12">
        <v>10</v>
      </c>
      <c r="P12" t="s">
        <v>49</v>
      </c>
      <c r="Q12">
        <v>44.660499999999999</v>
      </c>
      <c r="R12">
        <v>9.0101999999999993</v>
      </c>
      <c r="S12">
        <v>2.1943999999999999</v>
      </c>
      <c r="T12">
        <v>5.11E-2</v>
      </c>
      <c r="U12">
        <v>0.6381</v>
      </c>
      <c r="V12">
        <v>0.23980000000000001</v>
      </c>
      <c r="W12">
        <v>0.44869999999999999</v>
      </c>
      <c r="X12">
        <v>7.9202000000000004</v>
      </c>
      <c r="Y12">
        <v>22.0901</v>
      </c>
      <c r="Z12">
        <v>1.4240999999999999</v>
      </c>
      <c r="AA12">
        <v>0.64370000000000005</v>
      </c>
      <c r="AB12">
        <v>39.100499999999997</v>
      </c>
      <c r="AC12">
        <v>0.68389999999999995</v>
      </c>
      <c r="AD12">
        <v>0.45950000000000002</v>
      </c>
      <c r="AE12">
        <v>1.9400000000000001E-2</v>
      </c>
      <c r="AF12">
        <v>0.3775</v>
      </c>
      <c r="AG12">
        <v>0.1623</v>
      </c>
      <c r="AH12">
        <v>0.39050000000000001</v>
      </c>
      <c r="AI12">
        <v>8.3901000000000003</v>
      </c>
      <c r="AJ12">
        <v>25.6844</v>
      </c>
      <c r="AK12">
        <v>1.8309</v>
      </c>
      <c r="AL12">
        <v>1.1017999999999999</v>
      </c>
      <c r="AM12">
        <v>12.446099999999999</v>
      </c>
      <c r="AN12">
        <v>0.2177</v>
      </c>
      <c r="AO12">
        <v>0.14630000000000001</v>
      </c>
      <c r="AP12">
        <v>6.1999999999999998E-3</v>
      </c>
      <c r="AQ12">
        <v>0.1202</v>
      </c>
      <c r="AR12">
        <v>5.1700000000000003E-2</v>
      </c>
      <c r="AS12">
        <v>0.12429999999999999</v>
      </c>
      <c r="AT12">
        <v>2.6707000000000001</v>
      </c>
      <c r="AU12">
        <v>8.1755999999999993</v>
      </c>
      <c r="AV12">
        <v>0.58279999999999998</v>
      </c>
      <c r="AW12">
        <v>0.35070000000000001</v>
      </c>
      <c r="AX12">
        <v>3.4952000000000001</v>
      </c>
      <c r="AY12">
        <v>5.7000000000000002E-3</v>
      </c>
      <c r="AZ12">
        <v>7.7999999999999996E-3</v>
      </c>
      <c r="BA12">
        <v>5.9999999999999995E-4</v>
      </c>
      <c r="BB12">
        <v>1.78E-2</v>
      </c>
      <c r="BC12">
        <v>8.6999999999999994E-3</v>
      </c>
      <c r="BD12">
        <v>2.7099999999999999E-2</v>
      </c>
      <c r="BE12">
        <v>0.70779999999999998</v>
      </c>
      <c r="BF12">
        <v>2.3793000000000002</v>
      </c>
      <c r="BG12">
        <v>0.18740000000000001</v>
      </c>
      <c r="BH12">
        <v>0.15310000000000001</v>
      </c>
    </row>
    <row r="13" spans="1:60" x14ac:dyDescent="0.35">
      <c r="A13" t="s">
        <v>57</v>
      </c>
      <c r="B13">
        <v>369.50639999999999</v>
      </c>
      <c r="C13">
        <v>17.3736</v>
      </c>
      <c r="D13">
        <v>21.2683</v>
      </c>
      <c r="E13" s="8">
        <f>E12</f>
        <v>0.58585352269562785</v>
      </c>
      <c r="F13">
        <v>690.34180000000003</v>
      </c>
      <c r="G13">
        <v>28.811599999999999</v>
      </c>
      <c r="H13">
        <v>90.514300000000006</v>
      </c>
      <c r="I13">
        <v>0.41739999999999999</v>
      </c>
      <c r="J13">
        <f t="shared" si="0"/>
        <v>1178.3522215990115</v>
      </c>
      <c r="K13">
        <v>0.94399999999999995</v>
      </c>
      <c r="L13">
        <v>2324</v>
      </c>
      <c r="M13">
        <v>2904</v>
      </c>
      <c r="N13">
        <v>352</v>
      </c>
      <c r="O13">
        <v>10</v>
      </c>
      <c r="P13" t="s">
        <v>49</v>
      </c>
      <c r="Q13">
        <v>690.16669999999999</v>
      </c>
      <c r="R13">
        <v>546.68550000000005</v>
      </c>
      <c r="S13">
        <v>86.344899999999996</v>
      </c>
      <c r="T13">
        <v>29.530899999999999</v>
      </c>
      <c r="U13">
        <v>9.8101000000000003</v>
      </c>
      <c r="V13">
        <v>14.8696</v>
      </c>
      <c r="W13">
        <v>2.6303999999999998</v>
      </c>
      <c r="X13">
        <v>0.28010000000000002</v>
      </c>
      <c r="Y13">
        <v>1.52E-2</v>
      </c>
      <c r="Z13">
        <v>0</v>
      </c>
      <c r="AA13">
        <v>0</v>
      </c>
      <c r="AB13">
        <v>84.064800000000005</v>
      </c>
      <c r="AC13">
        <v>36.002800000000001</v>
      </c>
      <c r="AD13">
        <v>18.454699999999999</v>
      </c>
      <c r="AE13">
        <v>10.824299999999999</v>
      </c>
      <c r="AF13">
        <v>5.4368999999999996</v>
      </c>
      <c r="AG13">
        <v>10.8477</v>
      </c>
      <c r="AH13">
        <v>2.2004000000000001</v>
      </c>
      <c r="AI13">
        <v>0.28110000000000002</v>
      </c>
      <c r="AJ13">
        <v>1.6899999999999998E-2</v>
      </c>
      <c r="AK13">
        <v>0</v>
      </c>
      <c r="AL13">
        <v>0</v>
      </c>
      <c r="AM13">
        <v>26.758600000000001</v>
      </c>
      <c r="AN13">
        <v>11.460100000000001</v>
      </c>
      <c r="AO13">
        <v>5.8742999999999999</v>
      </c>
      <c r="AP13">
        <v>3.4455</v>
      </c>
      <c r="AQ13">
        <v>1.7305999999999999</v>
      </c>
      <c r="AR13">
        <v>3.4529000000000001</v>
      </c>
      <c r="AS13">
        <v>0.70040000000000002</v>
      </c>
      <c r="AT13">
        <v>8.9499999999999996E-2</v>
      </c>
      <c r="AU13">
        <v>5.4000000000000003E-3</v>
      </c>
      <c r="AV13">
        <v>0</v>
      </c>
      <c r="AW13">
        <v>0</v>
      </c>
      <c r="AX13">
        <v>1.9388000000000001</v>
      </c>
      <c r="AY13">
        <v>0.25119999999999998</v>
      </c>
      <c r="AZ13">
        <v>0.32500000000000001</v>
      </c>
      <c r="BA13">
        <v>0.32</v>
      </c>
      <c r="BB13">
        <v>0.2409</v>
      </c>
      <c r="BC13">
        <v>0.63090000000000002</v>
      </c>
      <c r="BD13">
        <v>0.1467</v>
      </c>
      <c r="BE13">
        <v>2.24E-2</v>
      </c>
      <c r="BF13">
        <v>1.5E-3</v>
      </c>
      <c r="BG13">
        <v>0</v>
      </c>
      <c r="BH13">
        <v>0</v>
      </c>
    </row>
    <row r="14" spans="1:60" x14ac:dyDescent="0.35">
      <c r="A14" t="s">
        <v>58</v>
      </c>
      <c r="B14">
        <v>411.4939</v>
      </c>
      <c r="C14">
        <v>17.407499999999999</v>
      </c>
      <c r="D14">
        <v>23.6389</v>
      </c>
      <c r="F14">
        <v>2635.6950000000002</v>
      </c>
      <c r="G14">
        <v>105.2859</v>
      </c>
      <c r="H14">
        <v>330.7654</v>
      </c>
      <c r="I14">
        <v>0.39950000000000002</v>
      </c>
      <c r="K14">
        <v>3.3029999999999999</v>
      </c>
      <c r="L14">
        <v>10157</v>
      </c>
      <c r="M14">
        <v>23238</v>
      </c>
      <c r="N14">
        <v>2405</v>
      </c>
      <c r="O14">
        <v>10</v>
      </c>
      <c r="P14" t="s">
        <v>49</v>
      </c>
      <c r="Q14">
        <v>2634.9875000000002</v>
      </c>
      <c r="R14">
        <v>2115.4095000000002</v>
      </c>
      <c r="S14">
        <v>400.17500000000001</v>
      </c>
      <c r="T14">
        <v>88.1434</v>
      </c>
      <c r="U14">
        <v>26.3019</v>
      </c>
      <c r="V14">
        <v>3.3875000000000002</v>
      </c>
      <c r="W14">
        <v>1.5126999999999999</v>
      </c>
      <c r="X14">
        <v>5.7500000000000002E-2</v>
      </c>
      <c r="Y14">
        <v>0</v>
      </c>
      <c r="Z14">
        <v>0</v>
      </c>
      <c r="AA14">
        <v>0</v>
      </c>
      <c r="AB14">
        <v>293.63799999999998</v>
      </c>
      <c r="AC14">
        <v>158.19229999999999</v>
      </c>
      <c r="AD14">
        <v>83.941100000000006</v>
      </c>
      <c r="AE14">
        <v>33.9741</v>
      </c>
      <c r="AF14">
        <v>13.885899999999999</v>
      </c>
      <c r="AG14">
        <v>2.2936999999999999</v>
      </c>
      <c r="AH14">
        <v>1.2955000000000001</v>
      </c>
      <c r="AI14">
        <v>5.5399999999999998E-2</v>
      </c>
      <c r="AJ14">
        <v>0</v>
      </c>
      <c r="AK14">
        <v>0</v>
      </c>
      <c r="AL14">
        <v>0</v>
      </c>
      <c r="AM14">
        <v>93.4679</v>
      </c>
      <c r="AN14">
        <v>50.354199999999999</v>
      </c>
      <c r="AO14">
        <v>26.7193</v>
      </c>
      <c r="AP14">
        <v>10.814299999999999</v>
      </c>
      <c r="AQ14">
        <v>4.42</v>
      </c>
      <c r="AR14">
        <v>0.73009999999999997</v>
      </c>
      <c r="AS14">
        <v>0.41239999999999999</v>
      </c>
      <c r="AT14">
        <v>1.7600000000000001E-2</v>
      </c>
      <c r="AU14">
        <v>0</v>
      </c>
      <c r="AV14">
        <v>0</v>
      </c>
      <c r="AW14">
        <v>0</v>
      </c>
      <c r="AX14">
        <v>4.4875999999999996</v>
      </c>
      <c r="AY14">
        <v>1.1767000000000001</v>
      </c>
      <c r="AZ14">
        <v>1.4497</v>
      </c>
      <c r="BA14">
        <v>1.0573999999999999</v>
      </c>
      <c r="BB14">
        <v>0.58689999999999998</v>
      </c>
      <c r="BC14">
        <v>0.12429999999999999</v>
      </c>
      <c r="BD14">
        <v>8.8400000000000006E-2</v>
      </c>
      <c r="BE14">
        <v>4.1999999999999997E-3</v>
      </c>
      <c r="BF14">
        <v>0</v>
      </c>
      <c r="BG14">
        <v>0</v>
      </c>
      <c r="BH14">
        <v>0</v>
      </c>
    </row>
    <row r="15" spans="1:60" x14ac:dyDescent="0.35">
      <c r="A15" t="s">
        <v>59</v>
      </c>
      <c r="B15">
        <v>417.49020000000002</v>
      </c>
      <c r="C15">
        <v>17.610700000000001</v>
      </c>
      <c r="D15">
        <v>23.706700000000001</v>
      </c>
      <c r="F15">
        <v>2513.2161999999998</v>
      </c>
      <c r="G15">
        <v>108.84269999999999</v>
      </c>
      <c r="H15">
        <v>341.9393</v>
      </c>
      <c r="I15">
        <v>0.43309999999999998</v>
      </c>
      <c r="K15">
        <v>3.702</v>
      </c>
      <c r="L15">
        <v>7255</v>
      </c>
      <c r="M15">
        <v>21114</v>
      </c>
      <c r="N15">
        <v>2157</v>
      </c>
      <c r="O15">
        <v>10</v>
      </c>
      <c r="P15" t="s">
        <v>49</v>
      </c>
      <c r="Q15">
        <v>2512.2224999999999</v>
      </c>
      <c r="R15">
        <v>1935.0369000000001</v>
      </c>
      <c r="S15">
        <v>427.82119999999998</v>
      </c>
      <c r="T15">
        <v>84.680800000000005</v>
      </c>
      <c r="U15">
        <v>39.144799999999996</v>
      </c>
      <c r="V15">
        <v>19.094000000000001</v>
      </c>
      <c r="W15">
        <v>4.1923000000000004</v>
      </c>
      <c r="X15">
        <v>1.7175</v>
      </c>
      <c r="Y15">
        <v>0.50600000000000001</v>
      </c>
      <c r="Z15">
        <v>2.8899999999999999E-2</v>
      </c>
      <c r="AA15">
        <v>0</v>
      </c>
      <c r="AB15">
        <v>308.19139999999999</v>
      </c>
      <c r="AC15">
        <v>144.0575</v>
      </c>
      <c r="AD15">
        <v>91.711299999999994</v>
      </c>
      <c r="AE15">
        <v>31.750599999999999</v>
      </c>
      <c r="AF15">
        <v>21.672599999999999</v>
      </c>
      <c r="AG15">
        <v>13.0953</v>
      </c>
      <c r="AH15">
        <v>3.5733000000000001</v>
      </c>
      <c r="AI15">
        <v>1.6937</v>
      </c>
      <c r="AJ15">
        <v>0.5988</v>
      </c>
      <c r="AK15">
        <v>3.8199999999999998E-2</v>
      </c>
      <c r="AL15">
        <v>0</v>
      </c>
      <c r="AM15">
        <v>98.100399999999993</v>
      </c>
      <c r="AN15">
        <v>45.854900000000001</v>
      </c>
      <c r="AO15">
        <v>29.192599999999999</v>
      </c>
      <c r="AP15">
        <v>10.1065</v>
      </c>
      <c r="AQ15">
        <v>6.8986000000000001</v>
      </c>
      <c r="AR15">
        <v>4.1684000000000001</v>
      </c>
      <c r="AS15">
        <v>1.1374</v>
      </c>
      <c r="AT15">
        <v>0.53910000000000002</v>
      </c>
      <c r="AU15">
        <v>0.19059999999999999</v>
      </c>
      <c r="AV15">
        <v>1.2200000000000001E-2</v>
      </c>
      <c r="AW15">
        <v>0</v>
      </c>
      <c r="AX15">
        <v>5.7483000000000004</v>
      </c>
      <c r="AY15">
        <v>1.0525</v>
      </c>
      <c r="AZ15">
        <v>1.6196999999999999</v>
      </c>
      <c r="BA15">
        <v>0.96160000000000001</v>
      </c>
      <c r="BB15">
        <v>0.96040000000000003</v>
      </c>
      <c r="BC15">
        <v>0.71760000000000002</v>
      </c>
      <c r="BD15">
        <v>0.24299999999999999</v>
      </c>
      <c r="BE15">
        <v>0.1331</v>
      </c>
      <c r="BF15">
        <v>5.6399999999999999E-2</v>
      </c>
      <c r="BG15">
        <v>4.0000000000000001E-3</v>
      </c>
      <c r="BH15">
        <v>0</v>
      </c>
    </row>
    <row r="16" spans="1:60" s="7" customFormat="1" x14ac:dyDescent="0.35">
      <c r="A16" s="7" t="s">
        <v>114</v>
      </c>
      <c r="B16" s="7">
        <f>B14+B15</f>
        <v>828.98410000000001</v>
      </c>
      <c r="E16" s="9">
        <f>C55</f>
        <v>0.58967897447134876</v>
      </c>
      <c r="F16" s="7">
        <f t="shared" ref="F16:BH16" si="2">F14+F15</f>
        <v>5148.9112000000005</v>
      </c>
      <c r="G16" s="7">
        <f t="shared" si="2"/>
        <v>214.12860000000001</v>
      </c>
      <c r="H16" s="7">
        <f t="shared" si="2"/>
        <v>672.7047</v>
      </c>
      <c r="I16" s="7">
        <f>AVERAGE(I14:I15)</f>
        <v>0.4163</v>
      </c>
      <c r="J16">
        <f t="shared" si="0"/>
        <v>8731.7191606094402</v>
      </c>
      <c r="K16" s="7">
        <f t="shared" si="2"/>
        <v>7.0049999999999999</v>
      </c>
      <c r="L16" s="7">
        <f t="shared" si="2"/>
        <v>17412</v>
      </c>
      <c r="M16" s="7">
        <f t="shared" si="2"/>
        <v>44352</v>
      </c>
      <c r="N16" s="7">
        <f t="shared" si="2"/>
        <v>4562</v>
      </c>
      <c r="Q16" s="7">
        <f t="shared" si="2"/>
        <v>5147.21</v>
      </c>
      <c r="R16" s="7">
        <f t="shared" si="2"/>
        <v>4050.4464000000003</v>
      </c>
      <c r="S16" s="7">
        <f t="shared" si="2"/>
        <v>827.99620000000004</v>
      </c>
      <c r="T16" s="7">
        <f t="shared" si="2"/>
        <v>172.82420000000002</v>
      </c>
      <c r="U16" s="7">
        <f t="shared" si="2"/>
        <v>65.446699999999993</v>
      </c>
      <c r="V16" s="7">
        <f t="shared" si="2"/>
        <v>22.4815</v>
      </c>
      <c r="W16" s="7">
        <f t="shared" si="2"/>
        <v>5.7050000000000001</v>
      </c>
      <c r="X16" s="7">
        <f t="shared" si="2"/>
        <v>1.7750000000000001</v>
      </c>
      <c r="Y16" s="7">
        <f t="shared" si="2"/>
        <v>0.50600000000000001</v>
      </c>
      <c r="Z16" s="7">
        <f t="shared" si="2"/>
        <v>2.8899999999999999E-2</v>
      </c>
      <c r="AA16" s="7">
        <f t="shared" si="2"/>
        <v>0</v>
      </c>
      <c r="AB16" s="7">
        <f t="shared" si="2"/>
        <v>601.82939999999996</v>
      </c>
      <c r="AC16" s="7">
        <f t="shared" si="2"/>
        <v>302.24979999999999</v>
      </c>
      <c r="AD16" s="7">
        <f t="shared" si="2"/>
        <v>175.6524</v>
      </c>
      <c r="AE16" s="7">
        <f t="shared" si="2"/>
        <v>65.724699999999999</v>
      </c>
      <c r="AF16" s="7">
        <f t="shared" si="2"/>
        <v>35.558499999999995</v>
      </c>
      <c r="AG16" s="7">
        <f t="shared" si="2"/>
        <v>15.388999999999999</v>
      </c>
      <c r="AH16" s="7">
        <f t="shared" si="2"/>
        <v>4.8688000000000002</v>
      </c>
      <c r="AI16" s="7">
        <f t="shared" si="2"/>
        <v>1.7490999999999999</v>
      </c>
      <c r="AJ16" s="7">
        <f t="shared" si="2"/>
        <v>0.5988</v>
      </c>
      <c r="AK16" s="7">
        <f t="shared" si="2"/>
        <v>3.8199999999999998E-2</v>
      </c>
      <c r="AL16" s="7">
        <f t="shared" si="2"/>
        <v>0</v>
      </c>
      <c r="AM16" s="7">
        <f t="shared" si="2"/>
        <v>191.56829999999999</v>
      </c>
      <c r="AN16" s="7">
        <f t="shared" si="2"/>
        <v>96.209100000000007</v>
      </c>
      <c r="AO16" s="7">
        <f t="shared" si="2"/>
        <v>55.911900000000003</v>
      </c>
      <c r="AP16" s="7">
        <f t="shared" si="2"/>
        <v>20.9208</v>
      </c>
      <c r="AQ16" s="7">
        <f t="shared" si="2"/>
        <v>11.3186</v>
      </c>
      <c r="AR16" s="7">
        <f t="shared" si="2"/>
        <v>4.8985000000000003</v>
      </c>
      <c r="AS16" s="7">
        <f t="shared" si="2"/>
        <v>1.5497999999999998</v>
      </c>
      <c r="AT16" s="7">
        <f t="shared" si="2"/>
        <v>0.55669999999999997</v>
      </c>
      <c r="AU16" s="7">
        <f t="shared" si="2"/>
        <v>0.19059999999999999</v>
      </c>
      <c r="AV16" s="7">
        <f t="shared" si="2"/>
        <v>1.2200000000000001E-2</v>
      </c>
      <c r="AW16" s="7">
        <f t="shared" si="2"/>
        <v>0</v>
      </c>
      <c r="AX16" s="7">
        <f t="shared" si="2"/>
        <v>10.235900000000001</v>
      </c>
      <c r="AY16" s="7">
        <f t="shared" si="2"/>
        <v>2.2292000000000001</v>
      </c>
      <c r="AZ16" s="7">
        <f t="shared" si="2"/>
        <v>3.0693999999999999</v>
      </c>
      <c r="BA16" s="7">
        <f t="shared" si="2"/>
        <v>2.0190000000000001</v>
      </c>
      <c r="BB16" s="7">
        <f t="shared" si="2"/>
        <v>1.5472999999999999</v>
      </c>
      <c r="BC16" s="7">
        <f t="shared" si="2"/>
        <v>0.84189999999999998</v>
      </c>
      <c r="BD16" s="7">
        <f t="shared" si="2"/>
        <v>0.33140000000000003</v>
      </c>
      <c r="BE16" s="7">
        <f t="shared" si="2"/>
        <v>0.13730000000000001</v>
      </c>
      <c r="BF16" s="7">
        <f t="shared" si="2"/>
        <v>5.6399999999999999E-2</v>
      </c>
      <c r="BG16" s="7">
        <f t="shared" si="2"/>
        <v>4.0000000000000001E-3</v>
      </c>
      <c r="BH16" s="7">
        <f t="shared" si="2"/>
        <v>0</v>
      </c>
    </row>
    <row r="17" spans="1:60" x14ac:dyDescent="0.35">
      <c r="A17" t="s">
        <v>60</v>
      </c>
      <c r="B17">
        <v>127.7503</v>
      </c>
      <c r="C17">
        <v>12.564500000000001</v>
      </c>
      <c r="D17">
        <v>16.933299999999999</v>
      </c>
      <c r="E17" s="8">
        <f>C52</f>
        <v>0.61185968172842364</v>
      </c>
      <c r="F17">
        <v>60.155099999999997</v>
      </c>
      <c r="G17">
        <v>22.8445</v>
      </c>
      <c r="H17">
        <v>71.768199999999993</v>
      </c>
      <c r="I17">
        <v>3.7976000000000001</v>
      </c>
      <c r="J17">
        <f t="shared" si="0"/>
        <v>98.315188590412916</v>
      </c>
      <c r="K17">
        <v>6.8140000000000001</v>
      </c>
      <c r="L17">
        <v>119</v>
      </c>
      <c r="M17">
        <v>70</v>
      </c>
      <c r="N17">
        <v>0</v>
      </c>
      <c r="O17">
        <v>10</v>
      </c>
      <c r="P17" t="s">
        <v>49</v>
      </c>
      <c r="Q17">
        <v>60.155099999999997</v>
      </c>
      <c r="R17">
        <v>8.0955999999999992</v>
      </c>
      <c r="S17">
        <v>4.7704000000000004</v>
      </c>
      <c r="T17">
        <v>0.6845</v>
      </c>
      <c r="U17">
        <v>1.2761</v>
      </c>
      <c r="V17">
        <v>1.774</v>
      </c>
      <c r="W17">
        <v>7.1858000000000004</v>
      </c>
      <c r="X17">
        <v>7.4065000000000003</v>
      </c>
      <c r="Y17">
        <v>5.4508000000000001</v>
      </c>
      <c r="Z17">
        <v>1.6879999999999999</v>
      </c>
      <c r="AA17">
        <v>21.823399999999999</v>
      </c>
      <c r="AB17">
        <v>67.894199999999998</v>
      </c>
      <c r="AC17">
        <v>0.57650000000000001</v>
      </c>
      <c r="AD17">
        <v>1.0584</v>
      </c>
      <c r="AE17">
        <v>0.23799999999999999</v>
      </c>
      <c r="AF17">
        <v>0.71819999999999995</v>
      </c>
      <c r="AG17">
        <v>1.3566</v>
      </c>
      <c r="AH17">
        <v>6.2704000000000004</v>
      </c>
      <c r="AI17">
        <v>7.5385</v>
      </c>
      <c r="AJ17">
        <v>6.3148</v>
      </c>
      <c r="AK17">
        <v>2.2517</v>
      </c>
      <c r="AL17">
        <v>41.571100000000001</v>
      </c>
      <c r="AM17">
        <v>21.6114</v>
      </c>
      <c r="AN17">
        <v>0.1835</v>
      </c>
      <c r="AO17">
        <v>0.33689999999999998</v>
      </c>
      <c r="AP17">
        <v>7.5800000000000006E-2</v>
      </c>
      <c r="AQ17">
        <v>0.2286</v>
      </c>
      <c r="AR17">
        <v>0.43180000000000002</v>
      </c>
      <c r="AS17">
        <v>1.9959</v>
      </c>
      <c r="AT17">
        <v>2.3996</v>
      </c>
      <c r="AU17">
        <v>2.0101</v>
      </c>
      <c r="AV17">
        <v>0.7167</v>
      </c>
      <c r="AW17">
        <v>13.2325</v>
      </c>
      <c r="AX17">
        <v>8.4200999999999997</v>
      </c>
      <c r="AY17">
        <v>4.4000000000000003E-3</v>
      </c>
      <c r="AZ17">
        <v>1.9099999999999999E-2</v>
      </c>
      <c r="BA17">
        <v>6.6E-3</v>
      </c>
      <c r="BB17">
        <v>3.2599999999999997E-2</v>
      </c>
      <c r="BC17">
        <v>8.2799999999999999E-2</v>
      </c>
      <c r="BD17">
        <v>0.43640000000000001</v>
      </c>
      <c r="BE17">
        <v>0.6119</v>
      </c>
      <c r="BF17">
        <v>0.58289999999999997</v>
      </c>
      <c r="BG17">
        <v>0.2394</v>
      </c>
      <c r="BH17">
        <v>6.4039000000000001</v>
      </c>
    </row>
    <row r="18" spans="1:60" x14ac:dyDescent="0.35">
      <c r="A18" t="s">
        <v>61</v>
      </c>
      <c r="B18">
        <v>397.52749999999997</v>
      </c>
      <c r="C18">
        <v>17.441299999999998</v>
      </c>
      <c r="D18">
        <v>22.792300000000001</v>
      </c>
      <c r="E18" s="8">
        <f>C52</f>
        <v>0.61185968172842364</v>
      </c>
      <c r="F18">
        <v>735.10569999999996</v>
      </c>
      <c r="G18">
        <v>59.223500000000001</v>
      </c>
      <c r="H18">
        <v>186.05609999999999</v>
      </c>
      <c r="I18">
        <v>0.80559999999999998</v>
      </c>
      <c r="J18">
        <f t="shared" si="0"/>
        <v>1201.4285659800667</v>
      </c>
      <c r="K18">
        <v>3.7469999999999999</v>
      </c>
      <c r="L18">
        <v>2958</v>
      </c>
      <c r="M18">
        <v>2939</v>
      </c>
      <c r="N18">
        <v>171</v>
      </c>
      <c r="O18">
        <v>10</v>
      </c>
      <c r="P18" t="s">
        <v>49</v>
      </c>
      <c r="Q18">
        <v>735.03570000000002</v>
      </c>
      <c r="R18">
        <v>380.30959999999999</v>
      </c>
      <c r="S18">
        <v>158.1977</v>
      </c>
      <c r="T18">
        <v>82.066000000000003</v>
      </c>
      <c r="U18">
        <v>33.9709</v>
      </c>
      <c r="V18">
        <v>65.031999999999996</v>
      </c>
      <c r="W18">
        <v>14.4457</v>
      </c>
      <c r="X18">
        <v>0.9708</v>
      </c>
      <c r="Y18">
        <v>4.2999999999999997E-2</v>
      </c>
      <c r="Z18">
        <v>0</v>
      </c>
      <c r="AA18">
        <v>0</v>
      </c>
      <c r="AB18">
        <v>177.32300000000001</v>
      </c>
      <c r="AC18">
        <v>30.697600000000001</v>
      </c>
      <c r="AD18">
        <v>36.735500000000002</v>
      </c>
      <c r="AE18">
        <v>31.571400000000001</v>
      </c>
      <c r="AF18">
        <v>18.931999999999999</v>
      </c>
      <c r="AG18">
        <v>46.241300000000003</v>
      </c>
      <c r="AH18">
        <v>12.1174</v>
      </c>
      <c r="AI18">
        <v>0.97989999999999999</v>
      </c>
      <c r="AJ18">
        <v>4.7899999999999998E-2</v>
      </c>
      <c r="AK18">
        <v>0</v>
      </c>
      <c r="AL18">
        <v>0</v>
      </c>
      <c r="AM18">
        <v>56.4437</v>
      </c>
      <c r="AN18">
        <v>9.7713999999999999</v>
      </c>
      <c r="AO18">
        <v>11.693300000000001</v>
      </c>
      <c r="AP18">
        <v>10.0495</v>
      </c>
      <c r="AQ18">
        <v>6.0263</v>
      </c>
      <c r="AR18">
        <v>14.718999999999999</v>
      </c>
      <c r="AS18">
        <v>3.8571</v>
      </c>
      <c r="AT18">
        <v>0.31190000000000001</v>
      </c>
      <c r="AU18">
        <v>1.5299999999999999E-2</v>
      </c>
      <c r="AV18">
        <v>0</v>
      </c>
      <c r="AW18">
        <v>0</v>
      </c>
      <c r="AX18">
        <v>6.2960000000000003</v>
      </c>
      <c r="AY18">
        <v>0.24460000000000001</v>
      </c>
      <c r="AZ18">
        <v>0.70499999999999996</v>
      </c>
      <c r="BA18">
        <v>0.98089999999999999</v>
      </c>
      <c r="BB18">
        <v>0.84530000000000005</v>
      </c>
      <c r="BC18">
        <v>2.6269</v>
      </c>
      <c r="BD18">
        <v>0.81030000000000002</v>
      </c>
      <c r="BE18">
        <v>7.8799999999999995E-2</v>
      </c>
      <c r="BF18">
        <v>4.3E-3</v>
      </c>
      <c r="BG18">
        <v>0</v>
      </c>
      <c r="BH18">
        <v>0</v>
      </c>
    </row>
    <row r="19" spans="1:60" x14ac:dyDescent="0.35">
      <c r="A19" t="s">
        <v>62</v>
      </c>
      <c r="B19">
        <v>127.0986</v>
      </c>
      <c r="C19">
        <v>11.6501</v>
      </c>
      <c r="D19">
        <v>16.459199999999999</v>
      </c>
      <c r="E19" s="8">
        <f>C53</f>
        <v>0.62915493801281686</v>
      </c>
      <c r="F19">
        <v>55.646700000000003</v>
      </c>
      <c r="G19">
        <v>15.202</v>
      </c>
      <c r="H19">
        <v>47.758499999999998</v>
      </c>
      <c r="I19">
        <v>2.7319</v>
      </c>
      <c r="J19">
        <f t="shared" si="0"/>
        <v>88.446734878629201</v>
      </c>
      <c r="K19">
        <v>3.262</v>
      </c>
      <c r="L19">
        <v>171</v>
      </c>
      <c r="M19">
        <v>133</v>
      </c>
      <c r="N19">
        <v>1</v>
      </c>
      <c r="O19">
        <v>10</v>
      </c>
      <c r="P19" t="s">
        <v>49</v>
      </c>
      <c r="Q19">
        <v>55.646700000000003</v>
      </c>
      <c r="R19">
        <v>10.987399999999999</v>
      </c>
      <c r="S19">
        <v>1.2622</v>
      </c>
      <c r="T19">
        <v>4.7794999999999996</v>
      </c>
      <c r="U19">
        <v>1.0111000000000001</v>
      </c>
      <c r="V19">
        <v>1.9016</v>
      </c>
      <c r="W19">
        <v>5.1531000000000002</v>
      </c>
      <c r="X19">
        <v>8.6903000000000006</v>
      </c>
      <c r="Y19">
        <v>8.0869999999999997</v>
      </c>
      <c r="Z19">
        <v>11.5558</v>
      </c>
      <c r="AA19">
        <v>2.2185999999999999</v>
      </c>
      <c r="AB19">
        <v>46.812800000000003</v>
      </c>
      <c r="AC19">
        <v>0.74019999999999997</v>
      </c>
      <c r="AD19">
        <v>0.25469999999999998</v>
      </c>
      <c r="AE19">
        <v>1.8654999999999999</v>
      </c>
      <c r="AF19">
        <v>0.55420000000000003</v>
      </c>
      <c r="AG19">
        <v>1.3687</v>
      </c>
      <c r="AH19">
        <v>4.6006</v>
      </c>
      <c r="AI19">
        <v>8.7293000000000003</v>
      </c>
      <c r="AJ19">
        <v>9.6359999999999992</v>
      </c>
      <c r="AK19">
        <v>15.514200000000001</v>
      </c>
      <c r="AL19">
        <v>3.5493000000000001</v>
      </c>
      <c r="AM19">
        <v>14.901</v>
      </c>
      <c r="AN19">
        <v>0.2356</v>
      </c>
      <c r="AO19">
        <v>8.1100000000000005E-2</v>
      </c>
      <c r="AP19">
        <v>0.59379999999999999</v>
      </c>
      <c r="AQ19">
        <v>0.1764</v>
      </c>
      <c r="AR19">
        <v>0.43569999999999998</v>
      </c>
      <c r="AS19">
        <v>1.4643999999999999</v>
      </c>
      <c r="AT19">
        <v>2.7786</v>
      </c>
      <c r="AU19">
        <v>3.0672000000000001</v>
      </c>
      <c r="AV19">
        <v>4.9382999999999999</v>
      </c>
      <c r="AW19">
        <v>1.1297999999999999</v>
      </c>
      <c r="AX19">
        <v>4.2323000000000004</v>
      </c>
      <c r="AY19">
        <v>5.7999999999999996E-3</v>
      </c>
      <c r="AZ19">
        <v>4.1999999999999997E-3</v>
      </c>
      <c r="BA19">
        <v>5.8299999999999998E-2</v>
      </c>
      <c r="BB19">
        <v>2.4500000000000001E-2</v>
      </c>
      <c r="BC19">
        <v>7.8600000000000003E-2</v>
      </c>
      <c r="BD19">
        <v>0.3276</v>
      </c>
      <c r="BE19">
        <v>0.69910000000000005</v>
      </c>
      <c r="BF19">
        <v>0.91469999999999996</v>
      </c>
      <c r="BG19">
        <v>1.6593</v>
      </c>
      <c r="BH19">
        <v>0.46029999999999999</v>
      </c>
    </row>
    <row r="20" spans="1:60" x14ac:dyDescent="0.35">
      <c r="A20" t="s">
        <v>63</v>
      </c>
      <c r="B20">
        <v>402.44220000000001</v>
      </c>
      <c r="C20">
        <v>17.271999999999998</v>
      </c>
      <c r="D20">
        <v>23.3003</v>
      </c>
      <c r="E20" s="8">
        <f>C53</f>
        <v>0.62915493801281686</v>
      </c>
      <c r="F20">
        <v>721.82299999999998</v>
      </c>
      <c r="G20">
        <v>35.176000000000002</v>
      </c>
      <c r="H20">
        <v>110.50879999999999</v>
      </c>
      <c r="I20">
        <v>0.48730000000000001</v>
      </c>
      <c r="J20">
        <f t="shared" si="0"/>
        <v>1147.2897316515941</v>
      </c>
      <c r="K20">
        <v>1.3460000000000001</v>
      </c>
      <c r="L20">
        <v>2271</v>
      </c>
      <c r="M20">
        <v>3100</v>
      </c>
      <c r="N20">
        <v>245</v>
      </c>
      <c r="O20">
        <v>10</v>
      </c>
      <c r="P20" t="s">
        <v>49</v>
      </c>
      <c r="Q20">
        <v>721.72580000000005</v>
      </c>
      <c r="R20">
        <v>525.43899999999996</v>
      </c>
      <c r="S20">
        <v>139.84280000000001</v>
      </c>
      <c r="T20">
        <v>13.446</v>
      </c>
      <c r="U20">
        <v>14.681800000000001</v>
      </c>
      <c r="V20">
        <v>26.671900000000001</v>
      </c>
      <c r="W20">
        <v>1.4999</v>
      </c>
      <c r="X20">
        <v>0.14460000000000001</v>
      </c>
      <c r="Y20">
        <v>0</v>
      </c>
      <c r="Z20">
        <v>0</v>
      </c>
      <c r="AA20">
        <v>0</v>
      </c>
      <c r="AB20">
        <v>103.2657</v>
      </c>
      <c r="AC20">
        <v>40.874400000000001</v>
      </c>
      <c r="AD20">
        <v>29.325399999999998</v>
      </c>
      <c r="AE20">
        <v>4.8437999999999999</v>
      </c>
      <c r="AF20">
        <v>8.3245000000000005</v>
      </c>
      <c r="AG20">
        <v>18.5063</v>
      </c>
      <c r="AH20">
        <v>1.2458</v>
      </c>
      <c r="AI20">
        <v>0.14549999999999999</v>
      </c>
      <c r="AJ20">
        <v>0</v>
      </c>
      <c r="AK20">
        <v>0</v>
      </c>
      <c r="AL20">
        <v>0</v>
      </c>
      <c r="AM20">
        <v>32.8705</v>
      </c>
      <c r="AN20">
        <v>13.0107</v>
      </c>
      <c r="AO20">
        <v>9.3346</v>
      </c>
      <c r="AP20">
        <v>1.5418000000000001</v>
      </c>
      <c r="AQ20">
        <v>2.6497999999999999</v>
      </c>
      <c r="AR20">
        <v>5.8907999999999996</v>
      </c>
      <c r="AS20">
        <v>0.39650000000000002</v>
      </c>
      <c r="AT20">
        <v>4.6300000000000001E-2</v>
      </c>
      <c r="AU20">
        <v>0</v>
      </c>
      <c r="AV20">
        <v>0</v>
      </c>
      <c r="AW20">
        <v>0</v>
      </c>
      <c r="AX20">
        <v>2.4559000000000002</v>
      </c>
      <c r="AY20">
        <v>0.31390000000000001</v>
      </c>
      <c r="AZ20">
        <v>0.50590000000000002</v>
      </c>
      <c r="BA20">
        <v>0.1404</v>
      </c>
      <c r="BB20">
        <v>0.37680000000000002</v>
      </c>
      <c r="BC20">
        <v>1.0246999999999999</v>
      </c>
      <c r="BD20">
        <v>8.2600000000000007E-2</v>
      </c>
      <c r="BE20">
        <v>1.17E-2</v>
      </c>
      <c r="BF20">
        <v>0</v>
      </c>
      <c r="BG20">
        <v>0</v>
      </c>
      <c r="BH20">
        <v>0</v>
      </c>
    </row>
    <row r="21" spans="1:60" x14ac:dyDescent="0.35">
      <c r="A21" t="s">
        <v>64</v>
      </c>
      <c r="B21">
        <v>124.0471</v>
      </c>
      <c r="C21">
        <v>10.16</v>
      </c>
      <c r="D21">
        <v>15.24</v>
      </c>
      <c r="E21" s="8">
        <f>C56</f>
        <v>0.64772447724477256</v>
      </c>
      <c r="F21">
        <v>66.839500000000001</v>
      </c>
      <c r="G21">
        <v>31.615400000000001</v>
      </c>
      <c r="H21">
        <v>99.322800000000001</v>
      </c>
      <c r="I21">
        <v>4.7301000000000002</v>
      </c>
      <c r="J21">
        <f t="shared" si="0"/>
        <v>103.19125237371817</v>
      </c>
      <c r="K21">
        <v>11.744999999999999</v>
      </c>
      <c r="L21">
        <v>222</v>
      </c>
      <c r="M21">
        <v>166</v>
      </c>
      <c r="N21">
        <v>0</v>
      </c>
      <c r="O21">
        <v>10</v>
      </c>
      <c r="P21" t="s">
        <v>49</v>
      </c>
      <c r="Q21">
        <v>66.839500000000001</v>
      </c>
      <c r="R21">
        <v>15.0665</v>
      </c>
      <c r="S21">
        <v>4.9353999999999996</v>
      </c>
      <c r="T21">
        <v>0.85570000000000002</v>
      </c>
      <c r="U21">
        <v>0.56999999999999995</v>
      </c>
      <c r="V21">
        <v>0.92030000000000001</v>
      </c>
      <c r="W21">
        <v>13.007899999999999</v>
      </c>
      <c r="X21">
        <v>11.829599999999999</v>
      </c>
      <c r="Y21">
        <v>3.0352999999999999</v>
      </c>
      <c r="Z21">
        <v>0.87529999999999997</v>
      </c>
      <c r="AA21">
        <v>15.743499999999999</v>
      </c>
      <c r="AB21">
        <v>94.6494</v>
      </c>
      <c r="AC21">
        <v>0.98829999999999996</v>
      </c>
      <c r="AD21">
        <v>1.0657000000000001</v>
      </c>
      <c r="AE21">
        <v>0.32090000000000002</v>
      </c>
      <c r="AF21">
        <v>0.29859999999999998</v>
      </c>
      <c r="AG21">
        <v>0.68640000000000001</v>
      </c>
      <c r="AH21">
        <v>11.409599999999999</v>
      </c>
      <c r="AI21">
        <v>11.8367</v>
      </c>
      <c r="AJ21">
        <v>3.4944999999999999</v>
      </c>
      <c r="AK21">
        <v>1.1507000000000001</v>
      </c>
      <c r="AL21">
        <v>63.398099999999999</v>
      </c>
      <c r="AM21">
        <v>30.1279</v>
      </c>
      <c r="AN21">
        <v>0.31459999999999999</v>
      </c>
      <c r="AO21">
        <v>0.3392</v>
      </c>
      <c r="AP21">
        <v>0.1021</v>
      </c>
      <c r="AQ21">
        <v>9.5000000000000001E-2</v>
      </c>
      <c r="AR21">
        <v>0.2185</v>
      </c>
      <c r="AS21">
        <v>3.6318000000000001</v>
      </c>
      <c r="AT21">
        <v>3.7677</v>
      </c>
      <c r="AU21">
        <v>1.1123000000000001</v>
      </c>
      <c r="AV21">
        <v>0.36630000000000001</v>
      </c>
      <c r="AW21">
        <v>20.180199999999999</v>
      </c>
      <c r="AX21">
        <v>23.264500000000002</v>
      </c>
      <c r="AY21">
        <v>7.1000000000000004E-3</v>
      </c>
      <c r="AZ21">
        <v>1.9199999999999998E-2</v>
      </c>
      <c r="BA21">
        <v>9.7999999999999997E-3</v>
      </c>
      <c r="BB21">
        <v>1.2500000000000001E-2</v>
      </c>
      <c r="BC21">
        <v>4.0800000000000003E-2</v>
      </c>
      <c r="BD21">
        <v>0.7984</v>
      </c>
      <c r="BE21">
        <v>0.94410000000000005</v>
      </c>
      <c r="BF21">
        <v>0.32079999999999997</v>
      </c>
      <c r="BG21">
        <v>0.1205</v>
      </c>
      <c r="BH21">
        <v>20.991299999999999</v>
      </c>
    </row>
    <row r="22" spans="1:60" x14ac:dyDescent="0.35">
      <c r="A22" t="s">
        <v>65</v>
      </c>
      <c r="B22">
        <v>319.79570000000001</v>
      </c>
      <c r="C22">
        <v>16.933299999999999</v>
      </c>
      <c r="D22">
        <v>23.063199999999998</v>
      </c>
      <c r="F22">
        <v>936.01080000000002</v>
      </c>
      <c r="G22">
        <v>64.340900000000005</v>
      </c>
      <c r="H22">
        <v>202.1328</v>
      </c>
      <c r="I22">
        <v>0.68740000000000001</v>
      </c>
      <c r="K22">
        <v>3.4740000000000002</v>
      </c>
      <c r="L22">
        <v>2630</v>
      </c>
      <c r="M22">
        <v>4782</v>
      </c>
      <c r="N22">
        <v>277</v>
      </c>
      <c r="O22">
        <v>10</v>
      </c>
      <c r="P22" t="s">
        <v>49</v>
      </c>
      <c r="Q22">
        <v>935.92499999999995</v>
      </c>
      <c r="R22">
        <v>551.03650000000005</v>
      </c>
      <c r="S22">
        <v>267.36559999999997</v>
      </c>
      <c r="T22">
        <v>44.773099999999999</v>
      </c>
      <c r="U22">
        <v>22.8506</v>
      </c>
      <c r="V22">
        <v>21.4039</v>
      </c>
      <c r="W22">
        <v>15.4314</v>
      </c>
      <c r="X22">
        <v>8.4929000000000006</v>
      </c>
      <c r="Y22">
        <v>3.0914999999999999</v>
      </c>
      <c r="Z22">
        <v>1.1657</v>
      </c>
      <c r="AA22">
        <v>0.31369999999999998</v>
      </c>
      <c r="AB22">
        <v>187.4083</v>
      </c>
      <c r="AC22">
        <v>61.093600000000002</v>
      </c>
      <c r="AD22">
        <v>54.2485</v>
      </c>
      <c r="AE22">
        <v>16.771799999999999</v>
      </c>
      <c r="AF22">
        <v>12.3888</v>
      </c>
      <c r="AG22">
        <v>15.393800000000001</v>
      </c>
      <c r="AH22">
        <v>13.2227</v>
      </c>
      <c r="AI22">
        <v>8.6417000000000002</v>
      </c>
      <c r="AJ22">
        <v>3.5611000000000002</v>
      </c>
      <c r="AK22">
        <v>1.5633999999999999</v>
      </c>
      <c r="AL22">
        <v>0.52280000000000004</v>
      </c>
      <c r="AM22">
        <v>59.6539</v>
      </c>
      <c r="AN22">
        <v>19.4467</v>
      </c>
      <c r="AO22">
        <v>17.267800000000001</v>
      </c>
      <c r="AP22">
        <v>5.3385999999999996</v>
      </c>
      <c r="AQ22">
        <v>3.9434999999999998</v>
      </c>
      <c r="AR22">
        <v>4.9000000000000004</v>
      </c>
      <c r="AS22">
        <v>4.2088999999999999</v>
      </c>
      <c r="AT22">
        <v>2.7507000000000001</v>
      </c>
      <c r="AU22">
        <v>1.1335</v>
      </c>
      <c r="AV22">
        <v>0.49769999999999998</v>
      </c>
      <c r="AW22">
        <v>0.16639999999999999</v>
      </c>
      <c r="AX22">
        <v>5.6028000000000002</v>
      </c>
      <c r="AY22">
        <v>0.59940000000000004</v>
      </c>
      <c r="AZ22">
        <v>0.90669999999999995</v>
      </c>
      <c r="BA22">
        <v>0.50700000000000001</v>
      </c>
      <c r="BB22">
        <v>0.53779999999999994</v>
      </c>
      <c r="BC22">
        <v>0.88429999999999997</v>
      </c>
      <c r="BD22">
        <v>0.90390000000000004</v>
      </c>
      <c r="BE22">
        <v>0.70089999999999997</v>
      </c>
      <c r="BF22">
        <v>0.32690000000000002</v>
      </c>
      <c r="BG22">
        <v>0.16700000000000001</v>
      </c>
      <c r="BH22">
        <v>6.9000000000000006E-2</v>
      </c>
    </row>
    <row r="23" spans="1:60" x14ac:dyDescent="0.35">
      <c r="A23" t="s">
        <v>66</v>
      </c>
      <c r="B23">
        <v>366.12740000000002</v>
      </c>
      <c r="C23">
        <v>16.865600000000001</v>
      </c>
      <c r="D23">
        <v>21.708500000000001</v>
      </c>
      <c r="F23">
        <v>944.06470000000002</v>
      </c>
      <c r="G23">
        <v>49.433900000000001</v>
      </c>
      <c r="H23">
        <v>155.30109999999999</v>
      </c>
      <c r="I23">
        <v>0.52359999999999995</v>
      </c>
      <c r="K23">
        <v>2.0329999999999999</v>
      </c>
      <c r="L23">
        <v>1915</v>
      </c>
      <c r="M23">
        <v>4277</v>
      </c>
      <c r="N23">
        <v>315</v>
      </c>
      <c r="O23">
        <v>10</v>
      </c>
      <c r="P23" t="s">
        <v>49</v>
      </c>
      <c r="Q23">
        <v>943.83109999999999</v>
      </c>
      <c r="R23">
        <v>652.30460000000005</v>
      </c>
      <c r="S23">
        <v>227.76840000000001</v>
      </c>
      <c r="T23">
        <v>44.4848</v>
      </c>
      <c r="U23">
        <v>15.391</v>
      </c>
      <c r="V23">
        <v>2.7650999999999999</v>
      </c>
      <c r="W23">
        <v>0.87239999999999995</v>
      </c>
      <c r="X23">
        <v>0.16</v>
      </c>
      <c r="Y23">
        <v>6.5199999999999994E-2</v>
      </c>
      <c r="Z23">
        <v>1.9699999999999999E-2</v>
      </c>
      <c r="AA23">
        <v>0</v>
      </c>
      <c r="AB23">
        <v>142.87889999999999</v>
      </c>
      <c r="AC23">
        <v>67.872</v>
      </c>
      <c r="AD23">
        <v>46.6875</v>
      </c>
      <c r="AE23">
        <v>17.156600000000001</v>
      </c>
      <c r="AF23">
        <v>8.2019000000000002</v>
      </c>
      <c r="AG23">
        <v>1.9441999999999999</v>
      </c>
      <c r="AH23">
        <v>0.75690000000000002</v>
      </c>
      <c r="AI23">
        <v>0.161</v>
      </c>
      <c r="AJ23">
        <v>7.3800000000000004E-2</v>
      </c>
      <c r="AK23">
        <v>2.4899999999999999E-2</v>
      </c>
      <c r="AL23">
        <v>0</v>
      </c>
      <c r="AM23">
        <v>45.479799999999997</v>
      </c>
      <c r="AN23">
        <v>21.604299999999999</v>
      </c>
      <c r="AO23">
        <v>14.8611</v>
      </c>
      <c r="AP23">
        <v>5.4611000000000001</v>
      </c>
      <c r="AQ23">
        <v>2.6107</v>
      </c>
      <c r="AR23">
        <v>0.61890000000000001</v>
      </c>
      <c r="AS23">
        <v>0.2409</v>
      </c>
      <c r="AT23">
        <v>5.1299999999999998E-2</v>
      </c>
      <c r="AU23">
        <v>2.35E-2</v>
      </c>
      <c r="AV23">
        <v>7.9000000000000008E-3</v>
      </c>
      <c r="AW23">
        <v>0</v>
      </c>
      <c r="AX23">
        <v>2.4937</v>
      </c>
      <c r="AY23">
        <v>0.63660000000000005</v>
      </c>
      <c r="AZ23">
        <v>0.78959999999999997</v>
      </c>
      <c r="BA23">
        <v>0.53410000000000002</v>
      </c>
      <c r="BB23">
        <v>0.3498</v>
      </c>
      <c r="BC23">
        <v>0.1091</v>
      </c>
      <c r="BD23">
        <v>5.2299999999999999E-2</v>
      </c>
      <c r="BE23">
        <v>1.29E-2</v>
      </c>
      <c r="BF23">
        <v>6.7000000000000002E-3</v>
      </c>
      <c r="BG23">
        <v>2.5000000000000001E-3</v>
      </c>
      <c r="BH23">
        <v>0</v>
      </c>
    </row>
    <row r="24" spans="1:60" s="7" customFormat="1" x14ac:dyDescent="0.35">
      <c r="A24" s="7" t="s">
        <v>115</v>
      </c>
      <c r="B24" s="7">
        <f>B22+B23</f>
        <v>685.92309999999998</v>
      </c>
      <c r="E24" s="9">
        <f>C56</f>
        <v>0.64772447724477256</v>
      </c>
      <c r="F24" s="7">
        <f t="shared" ref="F24:BH24" si="3">F22+F23</f>
        <v>1880.0754999999999</v>
      </c>
      <c r="G24" s="7">
        <f t="shared" si="3"/>
        <v>113.7748</v>
      </c>
      <c r="H24" s="7">
        <f t="shared" si="3"/>
        <v>357.43389999999999</v>
      </c>
      <c r="I24" s="7">
        <f>AVERAGE(I22:I23)</f>
        <v>0.60549999999999993</v>
      </c>
      <c r="J24">
        <f t="shared" si="0"/>
        <v>2902.5852288264332</v>
      </c>
      <c r="K24" s="7">
        <f t="shared" si="3"/>
        <v>5.5069999999999997</v>
      </c>
      <c r="L24" s="7">
        <f t="shared" si="3"/>
        <v>4545</v>
      </c>
      <c r="M24" s="7">
        <f t="shared" si="3"/>
        <v>9059</v>
      </c>
      <c r="N24" s="7">
        <f t="shared" si="3"/>
        <v>592</v>
      </c>
      <c r="Q24" s="7">
        <f t="shared" si="3"/>
        <v>1879.7561000000001</v>
      </c>
      <c r="R24" s="7">
        <f t="shared" si="3"/>
        <v>1203.3411000000001</v>
      </c>
      <c r="S24" s="7">
        <f t="shared" si="3"/>
        <v>495.13400000000001</v>
      </c>
      <c r="T24" s="7">
        <f t="shared" si="3"/>
        <v>89.257900000000006</v>
      </c>
      <c r="U24" s="7">
        <f t="shared" si="3"/>
        <v>38.241599999999998</v>
      </c>
      <c r="V24" s="7">
        <f t="shared" si="3"/>
        <v>24.169</v>
      </c>
      <c r="W24" s="7">
        <f t="shared" si="3"/>
        <v>16.303799999999999</v>
      </c>
      <c r="X24" s="7">
        <f t="shared" si="3"/>
        <v>8.6529000000000007</v>
      </c>
      <c r="Y24" s="7">
        <f t="shared" si="3"/>
        <v>3.1566999999999998</v>
      </c>
      <c r="Z24" s="7">
        <f t="shared" si="3"/>
        <v>1.1854</v>
      </c>
      <c r="AA24" s="7">
        <f t="shared" si="3"/>
        <v>0.31369999999999998</v>
      </c>
      <c r="AB24" s="7">
        <f t="shared" si="3"/>
        <v>330.28719999999998</v>
      </c>
      <c r="AC24" s="7">
        <f t="shared" si="3"/>
        <v>128.96559999999999</v>
      </c>
      <c r="AD24" s="7">
        <f t="shared" si="3"/>
        <v>100.93600000000001</v>
      </c>
      <c r="AE24" s="7">
        <f t="shared" si="3"/>
        <v>33.928399999999996</v>
      </c>
      <c r="AF24" s="7">
        <f t="shared" si="3"/>
        <v>20.590699999999998</v>
      </c>
      <c r="AG24" s="7">
        <f t="shared" si="3"/>
        <v>17.338000000000001</v>
      </c>
      <c r="AH24" s="7">
        <f t="shared" si="3"/>
        <v>13.9796</v>
      </c>
      <c r="AI24" s="7">
        <f t="shared" si="3"/>
        <v>8.8026999999999997</v>
      </c>
      <c r="AJ24" s="7">
        <f t="shared" si="3"/>
        <v>3.6349</v>
      </c>
      <c r="AK24" s="7">
        <f t="shared" si="3"/>
        <v>1.5882999999999998</v>
      </c>
      <c r="AL24" s="7">
        <f t="shared" si="3"/>
        <v>0.52280000000000004</v>
      </c>
      <c r="AM24" s="7">
        <f t="shared" si="3"/>
        <v>105.1337</v>
      </c>
      <c r="AN24" s="7">
        <f t="shared" si="3"/>
        <v>41.051000000000002</v>
      </c>
      <c r="AO24" s="7">
        <f t="shared" si="3"/>
        <v>32.128900000000002</v>
      </c>
      <c r="AP24" s="7">
        <f t="shared" si="3"/>
        <v>10.7997</v>
      </c>
      <c r="AQ24" s="7">
        <f t="shared" si="3"/>
        <v>6.5541999999999998</v>
      </c>
      <c r="AR24" s="7">
        <f t="shared" si="3"/>
        <v>5.5189000000000004</v>
      </c>
      <c r="AS24" s="7">
        <f t="shared" si="3"/>
        <v>4.4497999999999998</v>
      </c>
      <c r="AT24" s="7">
        <f t="shared" si="3"/>
        <v>2.802</v>
      </c>
      <c r="AU24" s="7">
        <f t="shared" si="3"/>
        <v>1.157</v>
      </c>
      <c r="AV24" s="7">
        <f t="shared" si="3"/>
        <v>0.50559999999999994</v>
      </c>
      <c r="AW24" s="7">
        <f t="shared" si="3"/>
        <v>0.16639999999999999</v>
      </c>
      <c r="AX24" s="7">
        <f t="shared" si="3"/>
        <v>8.0965000000000007</v>
      </c>
      <c r="AY24" s="7">
        <f t="shared" si="3"/>
        <v>1.2360000000000002</v>
      </c>
      <c r="AZ24" s="7">
        <f t="shared" si="3"/>
        <v>1.6962999999999999</v>
      </c>
      <c r="BA24" s="7">
        <f t="shared" si="3"/>
        <v>1.0411000000000001</v>
      </c>
      <c r="BB24" s="7">
        <f t="shared" si="3"/>
        <v>0.88759999999999994</v>
      </c>
      <c r="BC24" s="7">
        <f t="shared" si="3"/>
        <v>0.99339999999999995</v>
      </c>
      <c r="BD24" s="7">
        <f t="shared" si="3"/>
        <v>0.95620000000000005</v>
      </c>
      <c r="BE24" s="7">
        <f t="shared" si="3"/>
        <v>0.71379999999999999</v>
      </c>
      <c r="BF24" s="7">
        <f t="shared" si="3"/>
        <v>0.33360000000000001</v>
      </c>
      <c r="BG24" s="7">
        <f t="shared" si="3"/>
        <v>0.16950000000000001</v>
      </c>
      <c r="BH24" s="7">
        <f t="shared" si="3"/>
        <v>6.9000000000000006E-2</v>
      </c>
    </row>
    <row r="25" spans="1:60" x14ac:dyDescent="0.35">
      <c r="A25" t="s">
        <v>67</v>
      </c>
      <c r="B25">
        <v>49.863700000000001</v>
      </c>
      <c r="C25">
        <v>7.9587000000000003</v>
      </c>
      <c r="D25">
        <v>6.2652999999999999</v>
      </c>
      <c r="E25" s="8">
        <f>C57</f>
        <v>0.67162779063223044</v>
      </c>
      <c r="F25">
        <v>19.708200000000001</v>
      </c>
      <c r="G25">
        <v>7.9377000000000004</v>
      </c>
      <c r="H25">
        <v>24.937200000000001</v>
      </c>
      <c r="I25">
        <v>4.0275999999999996</v>
      </c>
      <c r="J25">
        <f t="shared" si="0"/>
        <v>29.343931675977664</v>
      </c>
      <c r="K25">
        <v>2.5110000000000001</v>
      </c>
      <c r="L25">
        <v>94</v>
      </c>
      <c r="M25">
        <v>79</v>
      </c>
      <c r="N25">
        <v>0</v>
      </c>
      <c r="O25">
        <v>10</v>
      </c>
      <c r="P25" t="s">
        <v>49</v>
      </c>
      <c r="Q25">
        <v>19.708200000000001</v>
      </c>
      <c r="R25">
        <v>6.1463000000000001</v>
      </c>
      <c r="S25">
        <v>0.4919</v>
      </c>
      <c r="T25">
        <v>0.90159999999999996</v>
      </c>
      <c r="U25">
        <v>0.46860000000000002</v>
      </c>
      <c r="V25">
        <v>0</v>
      </c>
      <c r="W25">
        <v>0</v>
      </c>
      <c r="X25">
        <v>0</v>
      </c>
      <c r="Y25">
        <v>0</v>
      </c>
      <c r="Z25">
        <v>0</v>
      </c>
      <c r="AA25">
        <v>11.6998</v>
      </c>
      <c r="AB25">
        <v>23.6114</v>
      </c>
      <c r="AC25">
        <v>0.35649999999999998</v>
      </c>
      <c r="AD25">
        <v>0.10100000000000001</v>
      </c>
      <c r="AE25">
        <v>0.34279999999999999</v>
      </c>
      <c r="AF25">
        <v>0.27139999999999997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22.5398</v>
      </c>
      <c r="AM25">
        <v>7.5156999999999998</v>
      </c>
      <c r="AN25">
        <v>0.1135</v>
      </c>
      <c r="AO25">
        <v>3.2099999999999997E-2</v>
      </c>
      <c r="AP25">
        <v>0.1091</v>
      </c>
      <c r="AQ25">
        <v>8.6400000000000005E-2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7.1745999999999999</v>
      </c>
      <c r="AX25">
        <v>3.4672000000000001</v>
      </c>
      <c r="AY25">
        <v>2.3999999999999998E-3</v>
      </c>
      <c r="AZ25">
        <v>1.6999999999999999E-3</v>
      </c>
      <c r="BA25">
        <v>1.0500000000000001E-2</v>
      </c>
      <c r="BB25">
        <v>1.2500000000000001E-2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3.44</v>
      </c>
    </row>
    <row r="26" spans="1:60" x14ac:dyDescent="0.35">
      <c r="A26" t="s">
        <v>68</v>
      </c>
      <c r="B26">
        <v>398.9119</v>
      </c>
      <c r="C26">
        <v>17.170400000000001</v>
      </c>
      <c r="D26">
        <v>23.232500000000002</v>
      </c>
      <c r="E26" s="8">
        <f>C57</f>
        <v>0.67162779063223044</v>
      </c>
      <c r="F26">
        <v>1481.2163</v>
      </c>
      <c r="G26">
        <v>80.331199999999995</v>
      </c>
      <c r="H26">
        <v>252.36789999999999</v>
      </c>
      <c r="I26">
        <v>0.5423</v>
      </c>
      <c r="J26">
        <f t="shared" si="0"/>
        <v>2205.4124630633155</v>
      </c>
      <c r="K26">
        <v>3.4220000000000002</v>
      </c>
      <c r="L26">
        <v>4832</v>
      </c>
      <c r="M26">
        <v>9450</v>
      </c>
      <c r="N26">
        <v>605</v>
      </c>
      <c r="O26">
        <v>10</v>
      </c>
      <c r="P26" t="s">
        <v>49</v>
      </c>
      <c r="Q26">
        <v>1480.923</v>
      </c>
      <c r="R26">
        <v>957.03909999999996</v>
      </c>
      <c r="S26">
        <v>375.09269999999998</v>
      </c>
      <c r="T26">
        <v>106.50369999999999</v>
      </c>
      <c r="U26">
        <v>28.358599999999999</v>
      </c>
      <c r="V26">
        <v>10.388299999999999</v>
      </c>
      <c r="W26">
        <v>2.6558000000000002</v>
      </c>
      <c r="X26">
        <v>0.57410000000000005</v>
      </c>
      <c r="Y26">
        <v>0.21890000000000001</v>
      </c>
      <c r="Z26">
        <v>9.1999999999999998E-2</v>
      </c>
      <c r="AA26">
        <v>0</v>
      </c>
      <c r="AB26">
        <v>230.1591</v>
      </c>
      <c r="AC26">
        <v>85.024100000000004</v>
      </c>
      <c r="AD26">
        <v>79.439499999999995</v>
      </c>
      <c r="AE26">
        <v>39.854799999999997</v>
      </c>
      <c r="AF26">
        <v>15.423500000000001</v>
      </c>
      <c r="AG26">
        <v>7.2464000000000004</v>
      </c>
      <c r="AH26">
        <v>2.2229999999999999</v>
      </c>
      <c r="AI26">
        <v>0.5796</v>
      </c>
      <c r="AJ26">
        <v>0.25090000000000001</v>
      </c>
      <c r="AK26">
        <v>0.1174</v>
      </c>
      <c r="AL26">
        <v>0</v>
      </c>
      <c r="AM26">
        <v>73.261899999999997</v>
      </c>
      <c r="AN26">
        <v>27.064</v>
      </c>
      <c r="AO26">
        <v>25.2864</v>
      </c>
      <c r="AP26">
        <v>12.686199999999999</v>
      </c>
      <c r="AQ26">
        <v>4.9095000000000004</v>
      </c>
      <c r="AR26">
        <v>2.3066</v>
      </c>
      <c r="AS26">
        <v>0.70760000000000001</v>
      </c>
      <c r="AT26">
        <v>0.1845</v>
      </c>
      <c r="AU26">
        <v>7.9899999999999999E-2</v>
      </c>
      <c r="AV26">
        <v>3.7400000000000003E-2</v>
      </c>
      <c r="AW26">
        <v>0</v>
      </c>
      <c r="AX26">
        <v>4.6444000000000001</v>
      </c>
      <c r="AY26">
        <v>0.74519999999999997</v>
      </c>
      <c r="AZ26">
        <v>1.3915</v>
      </c>
      <c r="BA26">
        <v>1.2016</v>
      </c>
      <c r="BB26">
        <v>0.67179999999999995</v>
      </c>
      <c r="BC26">
        <v>0.40429999999999999</v>
      </c>
      <c r="BD26">
        <v>0.1484</v>
      </c>
      <c r="BE26">
        <v>4.6600000000000003E-2</v>
      </c>
      <c r="BF26">
        <v>2.29E-2</v>
      </c>
      <c r="BG26">
        <v>1.1900000000000001E-2</v>
      </c>
      <c r="BH26">
        <v>0</v>
      </c>
    </row>
    <row r="27" spans="1:60" x14ac:dyDescent="0.35">
      <c r="A27" t="s">
        <v>69</v>
      </c>
      <c r="B27">
        <v>377.2466</v>
      </c>
      <c r="C27">
        <v>16.5947</v>
      </c>
      <c r="D27">
        <v>22.733000000000001</v>
      </c>
      <c r="F27">
        <v>818.03890000000001</v>
      </c>
      <c r="G27">
        <v>46.007899999999999</v>
      </c>
      <c r="H27">
        <v>144.53800000000001</v>
      </c>
      <c r="I27">
        <v>0.56240000000000001</v>
      </c>
      <c r="K27">
        <v>2.032</v>
      </c>
      <c r="L27">
        <v>3640</v>
      </c>
      <c r="M27">
        <v>4779</v>
      </c>
      <c r="N27">
        <v>427</v>
      </c>
      <c r="O27">
        <v>10</v>
      </c>
      <c r="P27" t="s">
        <v>49</v>
      </c>
      <c r="Q27">
        <v>817.57719999999995</v>
      </c>
      <c r="R27">
        <v>553.54970000000003</v>
      </c>
      <c r="S27">
        <v>113.01220000000001</v>
      </c>
      <c r="T27">
        <v>87.541300000000007</v>
      </c>
      <c r="U27">
        <v>32.636200000000002</v>
      </c>
      <c r="V27">
        <v>12.638500000000001</v>
      </c>
      <c r="W27">
        <v>9.4821000000000009</v>
      </c>
      <c r="X27">
        <v>8.5411000000000001</v>
      </c>
      <c r="Y27">
        <v>0.17610000000000001</v>
      </c>
      <c r="Z27">
        <v>0</v>
      </c>
      <c r="AA27">
        <v>0</v>
      </c>
      <c r="AB27">
        <v>134.16399999999999</v>
      </c>
      <c r="AC27">
        <v>32.668700000000001</v>
      </c>
      <c r="AD27">
        <v>24.718299999999999</v>
      </c>
      <c r="AE27">
        <v>33.575099999999999</v>
      </c>
      <c r="AF27">
        <v>17.684000000000001</v>
      </c>
      <c r="AG27">
        <v>8.7919</v>
      </c>
      <c r="AH27">
        <v>8.0336999999999996</v>
      </c>
      <c r="AI27">
        <v>8.4786999999999999</v>
      </c>
      <c r="AJ27">
        <v>0.2135</v>
      </c>
      <c r="AK27">
        <v>0</v>
      </c>
      <c r="AL27">
        <v>0</v>
      </c>
      <c r="AM27">
        <v>42.7057</v>
      </c>
      <c r="AN27">
        <v>10.3988</v>
      </c>
      <c r="AO27">
        <v>7.8681000000000001</v>
      </c>
      <c r="AP27">
        <v>10.6873</v>
      </c>
      <c r="AQ27">
        <v>5.6289999999999996</v>
      </c>
      <c r="AR27">
        <v>2.7986</v>
      </c>
      <c r="AS27">
        <v>2.5571999999999999</v>
      </c>
      <c r="AT27">
        <v>2.6989000000000001</v>
      </c>
      <c r="AU27">
        <v>6.8000000000000005E-2</v>
      </c>
      <c r="AV27">
        <v>0</v>
      </c>
      <c r="AW27">
        <v>0</v>
      </c>
      <c r="AX27">
        <v>4.1932</v>
      </c>
      <c r="AY27">
        <v>0.21909999999999999</v>
      </c>
      <c r="AZ27">
        <v>0.44729999999999998</v>
      </c>
      <c r="BA27">
        <v>1.0367999999999999</v>
      </c>
      <c r="BB27">
        <v>0.76700000000000002</v>
      </c>
      <c r="BC27">
        <v>0.48909999999999998</v>
      </c>
      <c r="BD27">
        <v>0.54300000000000004</v>
      </c>
      <c r="BE27">
        <v>0.67020000000000002</v>
      </c>
      <c r="BF27">
        <v>2.06E-2</v>
      </c>
      <c r="BG27">
        <v>0</v>
      </c>
      <c r="BH27">
        <v>0</v>
      </c>
    </row>
    <row r="28" spans="1:60" x14ac:dyDescent="0.35">
      <c r="A28" t="s">
        <v>70</v>
      </c>
      <c r="B28">
        <v>379.22449999999998</v>
      </c>
      <c r="C28">
        <v>17.2043</v>
      </c>
      <c r="D28">
        <v>23.4696</v>
      </c>
      <c r="F28">
        <v>2674.6233000000002</v>
      </c>
      <c r="G28">
        <v>83.228200000000001</v>
      </c>
      <c r="H28">
        <v>261.46899999999999</v>
      </c>
      <c r="I28">
        <v>0.31119999999999998</v>
      </c>
      <c r="K28">
        <v>2.0339999999999998</v>
      </c>
      <c r="L28">
        <v>10034</v>
      </c>
      <c r="M28">
        <v>24980</v>
      </c>
      <c r="N28">
        <v>3480</v>
      </c>
      <c r="O28">
        <v>10</v>
      </c>
      <c r="P28" t="s">
        <v>49</v>
      </c>
      <c r="Q28">
        <v>2673.4668999999999</v>
      </c>
      <c r="R28">
        <v>2324.8065999999999</v>
      </c>
      <c r="S28">
        <v>287.40260000000001</v>
      </c>
      <c r="T28">
        <v>45.294899999999998</v>
      </c>
      <c r="U28">
        <v>13.8935</v>
      </c>
      <c r="V28">
        <v>1.8996</v>
      </c>
      <c r="W28">
        <v>0.1191</v>
      </c>
      <c r="X28">
        <v>2.64E-2</v>
      </c>
      <c r="Y28">
        <v>2.4299999999999999E-2</v>
      </c>
      <c r="Z28">
        <v>0</v>
      </c>
      <c r="AA28">
        <v>0</v>
      </c>
      <c r="AB28">
        <v>229.91579999999999</v>
      </c>
      <c r="AC28">
        <v>143.56659999999999</v>
      </c>
      <c r="AD28">
        <v>60.684899999999999</v>
      </c>
      <c r="AE28">
        <v>16.7898</v>
      </c>
      <c r="AF28">
        <v>7.4383999999999997</v>
      </c>
      <c r="AG28">
        <v>1.2771999999999999</v>
      </c>
      <c r="AH28">
        <v>0.1036</v>
      </c>
      <c r="AI28">
        <v>2.8400000000000002E-2</v>
      </c>
      <c r="AJ28">
        <v>2.7E-2</v>
      </c>
      <c r="AK28">
        <v>0</v>
      </c>
      <c r="AL28">
        <v>0</v>
      </c>
      <c r="AM28">
        <v>73.1845</v>
      </c>
      <c r="AN28">
        <v>45.698700000000002</v>
      </c>
      <c r="AO28">
        <v>19.316600000000001</v>
      </c>
      <c r="AP28">
        <v>5.3444000000000003</v>
      </c>
      <c r="AQ28">
        <v>2.3677000000000001</v>
      </c>
      <c r="AR28">
        <v>0.40649999999999997</v>
      </c>
      <c r="AS28">
        <v>3.3000000000000002E-2</v>
      </c>
      <c r="AT28">
        <v>8.9999999999999993E-3</v>
      </c>
      <c r="AU28">
        <v>8.6E-3</v>
      </c>
      <c r="AV28">
        <v>0</v>
      </c>
      <c r="AW28">
        <v>0</v>
      </c>
      <c r="AX28">
        <v>2.9382000000000001</v>
      </c>
      <c r="AY28">
        <v>0.97829999999999995</v>
      </c>
      <c r="AZ28">
        <v>1.0581</v>
      </c>
      <c r="BA28">
        <v>0.50239999999999996</v>
      </c>
      <c r="BB28">
        <v>0.31890000000000002</v>
      </c>
      <c r="BC28">
        <v>6.8599999999999994E-2</v>
      </c>
      <c r="BD28">
        <v>7.1999999999999998E-3</v>
      </c>
      <c r="BE28">
        <v>2.3999999999999998E-3</v>
      </c>
      <c r="BF28">
        <v>2.3999999999999998E-3</v>
      </c>
      <c r="BG28">
        <v>0</v>
      </c>
      <c r="BH28">
        <v>0</v>
      </c>
    </row>
    <row r="29" spans="1:60" s="7" customFormat="1" x14ac:dyDescent="0.35">
      <c r="A29" s="7" t="s">
        <v>116</v>
      </c>
      <c r="B29" s="7">
        <f>B27+B28</f>
        <v>756.47109999999998</v>
      </c>
      <c r="E29" s="9">
        <f>C58</f>
        <v>0.66818815772790652</v>
      </c>
      <c r="F29" s="7">
        <f t="shared" ref="F29:BH29" si="4">F27+F28</f>
        <v>3492.6622000000002</v>
      </c>
      <c r="G29" s="7">
        <f t="shared" si="4"/>
        <v>129.23609999999999</v>
      </c>
      <c r="H29" s="7">
        <f t="shared" si="4"/>
        <v>406.00700000000001</v>
      </c>
      <c r="I29" s="7">
        <f>AVERAGE(I27:I28)</f>
        <v>0.43679999999999997</v>
      </c>
      <c r="J29">
        <f t="shared" si="0"/>
        <v>5227.063903491463</v>
      </c>
      <c r="K29" s="7">
        <f t="shared" si="4"/>
        <v>4.0659999999999998</v>
      </c>
      <c r="L29" s="7">
        <f t="shared" si="4"/>
        <v>13674</v>
      </c>
      <c r="M29" s="7">
        <f t="shared" si="4"/>
        <v>29759</v>
      </c>
      <c r="N29" s="7">
        <f t="shared" si="4"/>
        <v>3907</v>
      </c>
      <c r="Q29" s="7">
        <f t="shared" si="4"/>
        <v>3491.0441000000001</v>
      </c>
      <c r="R29" s="7">
        <f t="shared" si="4"/>
        <v>2878.3562999999999</v>
      </c>
      <c r="S29" s="7">
        <f t="shared" si="4"/>
        <v>400.41480000000001</v>
      </c>
      <c r="T29" s="7">
        <f t="shared" si="4"/>
        <v>132.83620000000002</v>
      </c>
      <c r="U29" s="7">
        <f t="shared" si="4"/>
        <v>46.529700000000005</v>
      </c>
      <c r="V29" s="7">
        <f t="shared" si="4"/>
        <v>14.5381</v>
      </c>
      <c r="W29" s="7">
        <f t="shared" si="4"/>
        <v>9.6012000000000004</v>
      </c>
      <c r="X29" s="7">
        <f t="shared" si="4"/>
        <v>8.5675000000000008</v>
      </c>
      <c r="Y29" s="7">
        <f t="shared" si="4"/>
        <v>0.20039999999999999</v>
      </c>
      <c r="Z29" s="7">
        <f t="shared" si="4"/>
        <v>0</v>
      </c>
      <c r="AA29" s="7">
        <f t="shared" si="4"/>
        <v>0</v>
      </c>
      <c r="AB29" s="7">
        <f t="shared" si="4"/>
        <v>364.07979999999998</v>
      </c>
      <c r="AC29" s="7">
        <f t="shared" si="4"/>
        <v>176.2353</v>
      </c>
      <c r="AD29" s="7">
        <f t="shared" si="4"/>
        <v>85.403199999999998</v>
      </c>
      <c r="AE29" s="7">
        <f t="shared" si="4"/>
        <v>50.364899999999999</v>
      </c>
      <c r="AF29" s="7">
        <f t="shared" si="4"/>
        <v>25.122399999999999</v>
      </c>
      <c r="AG29" s="7">
        <f t="shared" si="4"/>
        <v>10.069100000000001</v>
      </c>
      <c r="AH29" s="7">
        <f t="shared" si="4"/>
        <v>8.1372999999999998</v>
      </c>
      <c r="AI29" s="7">
        <f t="shared" si="4"/>
        <v>8.5070999999999994</v>
      </c>
      <c r="AJ29" s="7">
        <f t="shared" si="4"/>
        <v>0.24049999999999999</v>
      </c>
      <c r="AK29" s="7">
        <f t="shared" si="4"/>
        <v>0</v>
      </c>
      <c r="AL29" s="7">
        <f t="shared" si="4"/>
        <v>0</v>
      </c>
      <c r="AM29" s="7">
        <f t="shared" si="4"/>
        <v>115.89019999999999</v>
      </c>
      <c r="AN29" s="7">
        <f t="shared" si="4"/>
        <v>56.097500000000004</v>
      </c>
      <c r="AO29" s="7">
        <f t="shared" si="4"/>
        <v>27.184699999999999</v>
      </c>
      <c r="AP29" s="7">
        <f t="shared" si="4"/>
        <v>16.031700000000001</v>
      </c>
      <c r="AQ29" s="7">
        <f t="shared" si="4"/>
        <v>7.9966999999999997</v>
      </c>
      <c r="AR29" s="7">
        <f t="shared" si="4"/>
        <v>3.2050999999999998</v>
      </c>
      <c r="AS29" s="7">
        <f t="shared" si="4"/>
        <v>2.5901999999999998</v>
      </c>
      <c r="AT29" s="7">
        <f t="shared" si="4"/>
        <v>2.7079</v>
      </c>
      <c r="AU29" s="7">
        <f t="shared" si="4"/>
        <v>7.6600000000000001E-2</v>
      </c>
      <c r="AV29" s="7">
        <f t="shared" si="4"/>
        <v>0</v>
      </c>
      <c r="AW29" s="7">
        <f t="shared" si="4"/>
        <v>0</v>
      </c>
      <c r="AX29" s="7">
        <f t="shared" si="4"/>
        <v>7.1314000000000002</v>
      </c>
      <c r="AY29" s="7">
        <f t="shared" si="4"/>
        <v>1.1974</v>
      </c>
      <c r="AZ29" s="7">
        <f t="shared" si="4"/>
        <v>1.5054000000000001</v>
      </c>
      <c r="BA29" s="7">
        <f t="shared" si="4"/>
        <v>1.5391999999999999</v>
      </c>
      <c r="BB29" s="7">
        <f t="shared" si="4"/>
        <v>1.0859000000000001</v>
      </c>
      <c r="BC29" s="7">
        <f t="shared" si="4"/>
        <v>0.55769999999999997</v>
      </c>
      <c r="BD29" s="7">
        <f t="shared" si="4"/>
        <v>0.55020000000000002</v>
      </c>
      <c r="BE29" s="7">
        <f t="shared" si="4"/>
        <v>0.67259999999999998</v>
      </c>
      <c r="BF29" s="7">
        <f t="shared" si="4"/>
        <v>2.3E-2</v>
      </c>
      <c r="BG29" s="7">
        <f t="shared" si="4"/>
        <v>0</v>
      </c>
      <c r="BH29" s="7">
        <f t="shared" si="4"/>
        <v>0</v>
      </c>
    </row>
    <row r="30" spans="1:60" x14ac:dyDescent="0.35">
      <c r="A30" t="s">
        <v>73</v>
      </c>
      <c r="B30">
        <v>85.734899999999996</v>
      </c>
      <c r="C30">
        <v>9.7536000000000005</v>
      </c>
      <c r="D30">
        <v>13.563599999999999</v>
      </c>
      <c r="E30" s="8">
        <f>C59</f>
        <v>0.65029445692429111</v>
      </c>
      <c r="F30">
        <v>47.606900000000003</v>
      </c>
      <c r="G30">
        <v>17.881799999999998</v>
      </c>
      <c r="H30">
        <v>56.177399999999999</v>
      </c>
      <c r="I30">
        <v>3.7561</v>
      </c>
      <c r="J30">
        <f t="shared" si="0"/>
        <v>73.20822051162358</v>
      </c>
      <c r="K30">
        <v>5.2750000000000004</v>
      </c>
      <c r="L30">
        <v>111</v>
      </c>
      <c r="M30">
        <v>140</v>
      </c>
      <c r="N30">
        <v>3</v>
      </c>
      <c r="O30">
        <v>10</v>
      </c>
      <c r="P30" t="s">
        <v>49</v>
      </c>
      <c r="Q30">
        <v>47.606900000000003</v>
      </c>
      <c r="R30">
        <v>11.206300000000001</v>
      </c>
      <c r="S30">
        <v>3.6745999999999999</v>
      </c>
      <c r="T30">
        <v>0.23880000000000001</v>
      </c>
      <c r="U30">
        <v>0.1071</v>
      </c>
      <c r="V30">
        <v>0.1653</v>
      </c>
      <c r="W30">
        <v>0.377</v>
      </c>
      <c r="X30">
        <v>3.4838</v>
      </c>
      <c r="Y30">
        <v>1.7037</v>
      </c>
      <c r="Z30">
        <v>1.6342000000000001</v>
      </c>
      <c r="AA30">
        <v>25.016100000000002</v>
      </c>
      <c r="AB30">
        <v>56.078000000000003</v>
      </c>
      <c r="AC30">
        <v>0.72209999999999996</v>
      </c>
      <c r="AD30">
        <v>0.876</v>
      </c>
      <c r="AE30">
        <v>7.9899999999999999E-2</v>
      </c>
      <c r="AF30">
        <v>5.2200000000000003E-2</v>
      </c>
      <c r="AG30">
        <v>0.11650000000000001</v>
      </c>
      <c r="AH30">
        <v>0.32590000000000002</v>
      </c>
      <c r="AI30">
        <v>3.5996999999999999</v>
      </c>
      <c r="AJ30">
        <v>1.9498</v>
      </c>
      <c r="AK30">
        <v>2.1728000000000001</v>
      </c>
      <c r="AL30">
        <v>46.183100000000003</v>
      </c>
      <c r="AM30">
        <v>17.850200000000001</v>
      </c>
      <c r="AN30">
        <v>0.2298</v>
      </c>
      <c r="AO30">
        <v>0.27879999999999999</v>
      </c>
      <c r="AP30">
        <v>2.5399999999999999E-2</v>
      </c>
      <c r="AQ30">
        <v>1.66E-2</v>
      </c>
      <c r="AR30">
        <v>3.7100000000000001E-2</v>
      </c>
      <c r="AS30">
        <v>0.1037</v>
      </c>
      <c r="AT30">
        <v>1.1457999999999999</v>
      </c>
      <c r="AU30">
        <v>0.62060000000000004</v>
      </c>
      <c r="AV30">
        <v>0.69159999999999999</v>
      </c>
      <c r="AW30">
        <v>14.7006</v>
      </c>
      <c r="AX30">
        <v>7.6302000000000003</v>
      </c>
      <c r="AY30">
        <v>5.4000000000000003E-3</v>
      </c>
      <c r="AZ30">
        <v>1.7000000000000001E-2</v>
      </c>
      <c r="BA30">
        <v>2.0999999999999999E-3</v>
      </c>
      <c r="BB30">
        <v>2E-3</v>
      </c>
      <c r="BC30">
        <v>6.4999999999999997E-3</v>
      </c>
      <c r="BD30">
        <v>2.24E-2</v>
      </c>
      <c r="BE30">
        <v>0.29630000000000001</v>
      </c>
      <c r="BF30">
        <v>0.1777</v>
      </c>
      <c r="BG30">
        <v>0.2303</v>
      </c>
      <c r="BH30">
        <v>6.8704999999999998</v>
      </c>
    </row>
    <row r="31" spans="1:60" x14ac:dyDescent="0.35">
      <c r="A31" t="s">
        <v>74</v>
      </c>
      <c r="B31">
        <v>394.98700000000002</v>
      </c>
      <c r="C31">
        <v>17.407499999999999</v>
      </c>
      <c r="D31">
        <v>22.6907</v>
      </c>
      <c r="E31" s="8">
        <f>C59</f>
        <v>0.65029445692429111</v>
      </c>
      <c r="F31">
        <v>1322.8684000000001</v>
      </c>
      <c r="G31">
        <v>36.109400000000001</v>
      </c>
      <c r="H31">
        <v>113.4409</v>
      </c>
      <c r="I31">
        <v>0.27300000000000002</v>
      </c>
      <c r="J31">
        <f t="shared" si="0"/>
        <v>2034.2606121183833</v>
      </c>
      <c r="K31">
        <v>0.77400000000000002</v>
      </c>
      <c r="L31">
        <v>11770</v>
      </c>
      <c r="M31">
        <v>6612</v>
      </c>
      <c r="N31">
        <v>966</v>
      </c>
      <c r="O31">
        <v>10</v>
      </c>
      <c r="P31" t="s">
        <v>49</v>
      </c>
      <c r="Q31">
        <v>1321.8434999999999</v>
      </c>
      <c r="R31">
        <v>1211.6120000000001</v>
      </c>
      <c r="S31">
        <v>53.622500000000002</v>
      </c>
      <c r="T31">
        <v>21.190899999999999</v>
      </c>
      <c r="U31">
        <v>16.8047</v>
      </c>
      <c r="V31">
        <v>16.935300000000002</v>
      </c>
      <c r="W31">
        <v>1.1486000000000001</v>
      </c>
      <c r="X31">
        <v>0.48649999999999999</v>
      </c>
      <c r="Y31">
        <v>0</v>
      </c>
      <c r="Z31">
        <v>4.2999999999999997E-2</v>
      </c>
      <c r="AA31">
        <v>0</v>
      </c>
      <c r="AB31">
        <v>101.3216</v>
      </c>
      <c r="AC31">
        <v>59.215000000000003</v>
      </c>
      <c r="AD31">
        <v>11.669</v>
      </c>
      <c r="AE31">
        <v>8.0196000000000005</v>
      </c>
      <c r="AF31">
        <v>9.3500999999999994</v>
      </c>
      <c r="AG31">
        <v>11.552099999999999</v>
      </c>
      <c r="AH31">
        <v>0.96809999999999996</v>
      </c>
      <c r="AI31">
        <v>0.49249999999999999</v>
      </c>
      <c r="AJ31">
        <v>0</v>
      </c>
      <c r="AK31">
        <v>5.5100000000000003E-2</v>
      </c>
      <c r="AL31">
        <v>0</v>
      </c>
      <c r="AM31">
        <v>32.2517</v>
      </c>
      <c r="AN31">
        <v>18.848700000000001</v>
      </c>
      <c r="AO31">
        <v>3.7143999999999999</v>
      </c>
      <c r="AP31">
        <v>2.5527000000000002</v>
      </c>
      <c r="AQ31">
        <v>2.9762</v>
      </c>
      <c r="AR31">
        <v>3.6770999999999998</v>
      </c>
      <c r="AS31">
        <v>0.30819999999999997</v>
      </c>
      <c r="AT31">
        <v>0.15679999999999999</v>
      </c>
      <c r="AU31">
        <v>0</v>
      </c>
      <c r="AV31">
        <v>1.7500000000000002E-2</v>
      </c>
      <c r="AW31">
        <v>0</v>
      </c>
      <c r="AX31">
        <v>1.9476</v>
      </c>
      <c r="AY31">
        <v>0.33639999999999998</v>
      </c>
      <c r="AZ31">
        <v>0.2102</v>
      </c>
      <c r="BA31">
        <v>0.2447</v>
      </c>
      <c r="BB31">
        <v>0.41649999999999998</v>
      </c>
      <c r="BC31">
        <v>0.62939999999999996</v>
      </c>
      <c r="BD31">
        <v>6.5100000000000005E-2</v>
      </c>
      <c r="BE31">
        <v>3.9800000000000002E-2</v>
      </c>
      <c r="BF31">
        <v>0</v>
      </c>
      <c r="BG31">
        <v>5.5999999999999999E-3</v>
      </c>
      <c r="BH31">
        <v>0</v>
      </c>
    </row>
    <row r="32" spans="1:60" x14ac:dyDescent="0.35">
      <c r="A32" t="s">
        <v>75</v>
      </c>
      <c r="B32">
        <v>415.50369999999998</v>
      </c>
      <c r="C32">
        <v>17.6784</v>
      </c>
      <c r="D32">
        <v>23.503499999999999</v>
      </c>
      <c r="F32">
        <v>3288.3126000000002</v>
      </c>
      <c r="G32">
        <v>71.254800000000003</v>
      </c>
      <c r="H32">
        <v>223.8536</v>
      </c>
      <c r="I32">
        <v>0.2167</v>
      </c>
      <c r="K32">
        <v>1.2130000000000001</v>
      </c>
      <c r="L32">
        <v>14106</v>
      </c>
      <c r="M32">
        <v>29939</v>
      </c>
      <c r="N32">
        <v>6190</v>
      </c>
      <c r="O32">
        <v>10</v>
      </c>
      <c r="P32" t="s">
        <v>49</v>
      </c>
      <c r="Q32">
        <v>3286.4416000000001</v>
      </c>
      <c r="R32">
        <v>3146.3054000000002</v>
      </c>
      <c r="S32">
        <v>125.26430000000001</v>
      </c>
      <c r="T32">
        <v>9.9863</v>
      </c>
      <c r="U32">
        <v>4.0877999999999997</v>
      </c>
      <c r="V32">
        <v>0.79779999999999995</v>
      </c>
      <c r="W32">
        <v>0</v>
      </c>
      <c r="X32">
        <v>0</v>
      </c>
      <c r="Y32">
        <v>0</v>
      </c>
      <c r="Z32">
        <v>0</v>
      </c>
      <c r="AA32">
        <v>0</v>
      </c>
      <c r="AB32">
        <v>192.73070000000001</v>
      </c>
      <c r="AC32">
        <v>160.89169999999999</v>
      </c>
      <c r="AD32">
        <v>25.3919</v>
      </c>
      <c r="AE32">
        <v>3.7288000000000001</v>
      </c>
      <c r="AF32">
        <v>2.1842999999999999</v>
      </c>
      <c r="AG32">
        <v>0.53390000000000004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61.348100000000002</v>
      </c>
      <c r="AN32">
        <v>51.2134</v>
      </c>
      <c r="AO32">
        <v>8.0824999999999996</v>
      </c>
      <c r="AP32">
        <v>1.1869000000000001</v>
      </c>
      <c r="AQ32">
        <v>0.69530000000000003</v>
      </c>
      <c r="AR32">
        <v>0.17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1.569</v>
      </c>
      <c r="AY32">
        <v>0.91310000000000002</v>
      </c>
      <c r="AZ32">
        <v>0.42180000000000001</v>
      </c>
      <c r="BA32">
        <v>0.11219999999999999</v>
      </c>
      <c r="BB32">
        <v>9.3399999999999997E-2</v>
      </c>
      <c r="BC32">
        <v>2.8500000000000001E-2</v>
      </c>
      <c r="BD32">
        <v>0</v>
      </c>
      <c r="BE32">
        <v>0</v>
      </c>
      <c r="BF32">
        <v>0</v>
      </c>
      <c r="BG32">
        <v>0</v>
      </c>
      <c r="BH32">
        <v>0</v>
      </c>
    </row>
    <row r="33" spans="1:60" x14ac:dyDescent="0.35">
      <c r="A33" t="s">
        <v>76</v>
      </c>
      <c r="B33">
        <v>398.53339999999997</v>
      </c>
      <c r="C33">
        <v>17.2043</v>
      </c>
      <c r="D33">
        <v>23.1648</v>
      </c>
      <c r="F33">
        <v>3411.4272999999998</v>
      </c>
      <c r="G33">
        <v>79.247699999999995</v>
      </c>
      <c r="H33">
        <v>248.9641</v>
      </c>
      <c r="I33">
        <v>0.23230000000000001</v>
      </c>
      <c r="K33">
        <v>1.446</v>
      </c>
      <c r="L33">
        <v>13302</v>
      </c>
      <c r="M33">
        <v>34276</v>
      </c>
      <c r="N33">
        <v>6787</v>
      </c>
      <c r="O33">
        <v>10</v>
      </c>
      <c r="P33" t="s">
        <v>49</v>
      </c>
      <c r="Q33">
        <v>3409.8849</v>
      </c>
      <c r="R33">
        <v>3213.8620999999998</v>
      </c>
      <c r="S33">
        <v>183.24369999999999</v>
      </c>
      <c r="T33">
        <v>12.5078</v>
      </c>
      <c r="U33">
        <v>0.27129999999999999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214.37260000000001</v>
      </c>
      <c r="AC33">
        <v>172.44239999999999</v>
      </c>
      <c r="AD33">
        <v>37.291899999999998</v>
      </c>
      <c r="AE33">
        <v>4.5046999999999997</v>
      </c>
      <c r="AF33">
        <v>0.1336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68.236900000000006</v>
      </c>
      <c r="AN33">
        <v>54.890099999999997</v>
      </c>
      <c r="AO33">
        <v>11.8704</v>
      </c>
      <c r="AP33">
        <v>1.4339</v>
      </c>
      <c r="AQ33">
        <v>4.2500000000000003E-2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1.7938000000000001</v>
      </c>
      <c r="AY33">
        <v>1.0346</v>
      </c>
      <c r="AZ33">
        <v>0.62339999999999995</v>
      </c>
      <c r="BA33">
        <v>0.13059999999999999</v>
      </c>
      <c r="BB33">
        <v>5.1999999999999998E-3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</row>
    <row r="34" spans="1:60" s="7" customFormat="1" x14ac:dyDescent="0.35">
      <c r="A34" s="7" t="s">
        <v>117</v>
      </c>
      <c r="B34" s="7">
        <f>B32+B33</f>
        <v>814.03710000000001</v>
      </c>
      <c r="E34" s="9">
        <f>C60</f>
        <v>0.6500724987916866</v>
      </c>
      <c r="F34" s="7">
        <f t="shared" ref="F34:BH34" si="5">F32+F33</f>
        <v>6699.7399000000005</v>
      </c>
      <c r="G34" s="7">
        <f t="shared" si="5"/>
        <v>150.5025</v>
      </c>
      <c r="H34" s="7">
        <f t="shared" si="5"/>
        <v>472.8177</v>
      </c>
      <c r="I34" s="7">
        <f>AVERAGE(I32:I33)</f>
        <v>0.22450000000000001</v>
      </c>
      <c r="J34">
        <f t="shared" si="0"/>
        <v>10306.142641710041</v>
      </c>
      <c r="K34" s="7">
        <f t="shared" si="5"/>
        <v>2.6589999999999998</v>
      </c>
      <c r="L34" s="7">
        <f t="shared" si="5"/>
        <v>27408</v>
      </c>
      <c r="M34" s="7">
        <f t="shared" si="5"/>
        <v>64215</v>
      </c>
      <c r="N34" s="7">
        <f t="shared" si="5"/>
        <v>12977</v>
      </c>
      <c r="Q34" s="7">
        <f t="shared" si="5"/>
        <v>6696.3265000000001</v>
      </c>
      <c r="R34" s="7">
        <f t="shared" si="5"/>
        <v>6360.1674999999996</v>
      </c>
      <c r="S34" s="7">
        <f t="shared" si="5"/>
        <v>308.50799999999998</v>
      </c>
      <c r="T34" s="7">
        <f t="shared" si="5"/>
        <v>22.4941</v>
      </c>
      <c r="U34" s="7">
        <f t="shared" si="5"/>
        <v>4.3590999999999998</v>
      </c>
      <c r="V34" s="7">
        <f t="shared" si="5"/>
        <v>0.79779999999999995</v>
      </c>
      <c r="W34" s="7">
        <f t="shared" si="5"/>
        <v>0</v>
      </c>
      <c r="X34" s="7">
        <f t="shared" si="5"/>
        <v>0</v>
      </c>
      <c r="Y34" s="7">
        <f t="shared" si="5"/>
        <v>0</v>
      </c>
      <c r="Z34" s="7">
        <f t="shared" si="5"/>
        <v>0</v>
      </c>
      <c r="AA34" s="7">
        <f t="shared" si="5"/>
        <v>0</v>
      </c>
      <c r="AB34" s="7">
        <f t="shared" si="5"/>
        <v>407.10329999999999</v>
      </c>
      <c r="AC34" s="7">
        <f t="shared" si="5"/>
        <v>333.33409999999998</v>
      </c>
      <c r="AD34" s="7">
        <f t="shared" si="5"/>
        <v>62.683799999999998</v>
      </c>
      <c r="AE34" s="7">
        <f t="shared" si="5"/>
        <v>8.2334999999999994</v>
      </c>
      <c r="AF34" s="7">
        <f t="shared" si="5"/>
        <v>2.3178999999999998</v>
      </c>
      <c r="AG34" s="7">
        <f t="shared" si="5"/>
        <v>0.53390000000000004</v>
      </c>
      <c r="AH34" s="7">
        <f t="shared" si="5"/>
        <v>0</v>
      </c>
      <c r="AI34" s="7">
        <f t="shared" si="5"/>
        <v>0</v>
      </c>
      <c r="AJ34" s="7">
        <f t="shared" si="5"/>
        <v>0</v>
      </c>
      <c r="AK34" s="7">
        <f t="shared" si="5"/>
        <v>0</v>
      </c>
      <c r="AL34" s="7">
        <f t="shared" si="5"/>
        <v>0</v>
      </c>
      <c r="AM34" s="7">
        <f t="shared" si="5"/>
        <v>129.58500000000001</v>
      </c>
      <c r="AN34" s="7">
        <f t="shared" si="5"/>
        <v>106.1035</v>
      </c>
      <c r="AO34" s="7">
        <f t="shared" si="5"/>
        <v>19.9529</v>
      </c>
      <c r="AP34" s="7">
        <f t="shared" si="5"/>
        <v>2.6208</v>
      </c>
      <c r="AQ34" s="7">
        <f t="shared" si="5"/>
        <v>0.73780000000000001</v>
      </c>
      <c r="AR34" s="7">
        <f t="shared" si="5"/>
        <v>0.17</v>
      </c>
      <c r="AS34" s="7">
        <f t="shared" si="5"/>
        <v>0</v>
      </c>
      <c r="AT34" s="7">
        <f t="shared" si="5"/>
        <v>0</v>
      </c>
      <c r="AU34" s="7">
        <f t="shared" si="5"/>
        <v>0</v>
      </c>
      <c r="AV34" s="7">
        <f t="shared" si="5"/>
        <v>0</v>
      </c>
      <c r="AW34" s="7">
        <f t="shared" si="5"/>
        <v>0</v>
      </c>
      <c r="AX34" s="7">
        <f t="shared" si="5"/>
        <v>3.3628</v>
      </c>
      <c r="AY34" s="7">
        <f t="shared" si="5"/>
        <v>1.9477</v>
      </c>
      <c r="AZ34" s="7">
        <f t="shared" si="5"/>
        <v>1.0451999999999999</v>
      </c>
      <c r="BA34" s="7">
        <f t="shared" si="5"/>
        <v>0.24279999999999999</v>
      </c>
      <c r="BB34" s="7">
        <f t="shared" si="5"/>
        <v>9.8599999999999993E-2</v>
      </c>
      <c r="BC34" s="7">
        <f t="shared" si="5"/>
        <v>2.8500000000000001E-2</v>
      </c>
      <c r="BD34" s="7">
        <f t="shared" si="5"/>
        <v>0</v>
      </c>
      <c r="BE34" s="7">
        <f t="shared" si="5"/>
        <v>0</v>
      </c>
      <c r="BF34" s="7">
        <f t="shared" si="5"/>
        <v>0</v>
      </c>
      <c r="BG34" s="7">
        <f t="shared" si="5"/>
        <v>0</v>
      </c>
      <c r="BH34" s="7">
        <f t="shared" si="5"/>
        <v>0</v>
      </c>
    </row>
    <row r="35" spans="1:60" x14ac:dyDescent="0.35">
      <c r="A35" t="s">
        <v>77</v>
      </c>
      <c r="B35">
        <v>413.10890000000001</v>
      </c>
      <c r="C35">
        <v>17.6784</v>
      </c>
      <c r="D35">
        <v>23.367999999999999</v>
      </c>
      <c r="E35" s="8">
        <f>C46</f>
        <v>0.56564268835522347</v>
      </c>
      <c r="F35">
        <v>709.14869999999996</v>
      </c>
      <c r="G35">
        <v>15.0526</v>
      </c>
      <c r="H35">
        <v>47.289200000000001</v>
      </c>
      <c r="I35">
        <v>0.21229999999999999</v>
      </c>
      <c r="J35">
        <f t="shared" si="0"/>
        <v>1253.7043518799182</v>
      </c>
      <c r="K35">
        <v>0.251</v>
      </c>
      <c r="L35">
        <v>2169</v>
      </c>
      <c r="M35">
        <v>3145</v>
      </c>
      <c r="N35">
        <v>931</v>
      </c>
      <c r="O35">
        <v>10</v>
      </c>
      <c r="P35" t="s">
        <v>49</v>
      </c>
      <c r="Q35">
        <v>709.06399999999996</v>
      </c>
      <c r="R35">
        <v>682.00469999999996</v>
      </c>
      <c r="S35">
        <v>26.935500000000001</v>
      </c>
      <c r="T35">
        <v>0.1237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42.065600000000003</v>
      </c>
      <c r="AC35">
        <v>36.875700000000002</v>
      </c>
      <c r="AD35">
        <v>5.1493000000000002</v>
      </c>
      <c r="AE35">
        <v>4.0599999999999997E-2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13.389900000000001</v>
      </c>
      <c r="AN35">
        <v>11.7379</v>
      </c>
      <c r="AO35">
        <v>1.6391</v>
      </c>
      <c r="AP35">
        <v>1.29E-2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0.2863</v>
      </c>
      <c r="AY35">
        <v>0.2054</v>
      </c>
      <c r="AZ35">
        <v>7.9799999999999996E-2</v>
      </c>
      <c r="BA35">
        <v>1.1000000000000001E-3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35">
      <c r="A36" t="s">
        <v>78</v>
      </c>
      <c r="B36">
        <v>415.30529999999999</v>
      </c>
      <c r="C36">
        <v>17.644500000000001</v>
      </c>
      <c r="D36">
        <v>23.537299999999998</v>
      </c>
      <c r="F36">
        <v>4600.3734999999997</v>
      </c>
      <c r="G36">
        <v>113.69370000000001</v>
      </c>
      <c r="H36">
        <v>357.17930000000001</v>
      </c>
      <c r="I36">
        <v>0.24709999999999999</v>
      </c>
      <c r="K36">
        <v>2.2069999999999999</v>
      </c>
      <c r="L36">
        <v>14694</v>
      </c>
      <c r="M36">
        <v>45324</v>
      </c>
      <c r="N36">
        <v>9444</v>
      </c>
      <c r="O36">
        <v>10</v>
      </c>
      <c r="P36" t="s">
        <v>49</v>
      </c>
      <c r="Q36">
        <v>4598.5364</v>
      </c>
      <c r="R36">
        <v>4319.1656000000003</v>
      </c>
      <c r="S36">
        <v>264.72719999999998</v>
      </c>
      <c r="T36">
        <v>13.9672</v>
      </c>
      <c r="U36">
        <v>0.67630000000000001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309.94650000000001</v>
      </c>
      <c r="AC36">
        <v>251.23759999999999</v>
      </c>
      <c r="AD36">
        <v>53.4041</v>
      </c>
      <c r="AE36">
        <v>4.9569999999999999</v>
      </c>
      <c r="AF36">
        <v>0.3478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98.659000000000006</v>
      </c>
      <c r="AN36">
        <v>79.971400000000003</v>
      </c>
      <c r="AO36">
        <v>16.999099999999999</v>
      </c>
      <c r="AP36">
        <v>1.5778000000000001</v>
      </c>
      <c r="AQ36">
        <v>0.11070000000000001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2.5992999999999999</v>
      </c>
      <c r="AY36">
        <v>1.5598000000000001</v>
      </c>
      <c r="AZ36">
        <v>0.88370000000000004</v>
      </c>
      <c r="BA36">
        <v>0.14149999999999999</v>
      </c>
      <c r="BB36">
        <v>1.43E-2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35">
      <c r="A37" t="s">
        <v>79</v>
      </c>
      <c r="B37">
        <v>405.95190000000002</v>
      </c>
      <c r="C37">
        <v>17.271999999999998</v>
      </c>
      <c r="D37">
        <v>23.503499999999999</v>
      </c>
      <c r="F37">
        <v>4769.2340999999997</v>
      </c>
      <c r="G37">
        <v>127.5234</v>
      </c>
      <c r="H37">
        <v>400.6266</v>
      </c>
      <c r="I37">
        <v>0.26740000000000003</v>
      </c>
      <c r="K37">
        <v>2.6779999999999999</v>
      </c>
      <c r="L37">
        <v>13926</v>
      </c>
      <c r="M37">
        <v>52976</v>
      </c>
      <c r="N37">
        <v>10684</v>
      </c>
      <c r="O37">
        <v>10</v>
      </c>
      <c r="P37" t="s">
        <v>49</v>
      </c>
      <c r="Q37">
        <v>4767.5396000000001</v>
      </c>
      <c r="R37">
        <v>4365.9342999999999</v>
      </c>
      <c r="S37">
        <v>366.35090000000002</v>
      </c>
      <c r="T37">
        <v>32.249699999999997</v>
      </c>
      <c r="U37">
        <v>2.8708999999999998</v>
      </c>
      <c r="V37">
        <v>0.12330000000000001</v>
      </c>
      <c r="W37">
        <v>1.06E-2</v>
      </c>
      <c r="X37">
        <v>0</v>
      </c>
      <c r="Y37">
        <v>0</v>
      </c>
      <c r="Z37">
        <v>0</v>
      </c>
      <c r="AA37">
        <v>0</v>
      </c>
      <c r="AB37">
        <v>347.67939999999999</v>
      </c>
      <c r="AC37">
        <v>259.39729999999997</v>
      </c>
      <c r="AD37">
        <v>74.871399999999994</v>
      </c>
      <c r="AE37">
        <v>11.8071</v>
      </c>
      <c r="AF37">
        <v>1.5134000000000001</v>
      </c>
      <c r="AG37">
        <v>8.1000000000000003E-2</v>
      </c>
      <c r="AH37">
        <v>8.9999999999999993E-3</v>
      </c>
      <c r="AI37">
        <v>0</v>
      </c>
      <c r="AJ37">
        <v>0</v>
      </c>
      <c r="AK37">
        <v>0</v>
      </c>
      <c r="AL37">
        <v>0</v>
      </c>
      <c r="AM37">
        <v>110.6698</v>
      </c>
      <c r="AN37">
        <v>82.568700000000007</v>
      </c>
      <c r="AO37">
        <v>23.8323</v>
      </c>
      <c r="AP37">
        <v>3.7583000000000002</v>
      </c>
      <c r="AQ37">
        <v>0.48170000000000002</v>
      </c>
      <c r="AR37">
        <v>2.58E-2</v>
      </c>
      <c r="AS37">
        <v>2.8999999999999998E-3</v>
      </c>
      <c r="AT37">
        <v>0</v>
      </c>
      <c r="AU37">
        <v>0</v>
      </c>
      <c r="AV37">
        <v>0</v>
      </c>
      <c r="AW37">
        <v>0</v>
      </c>
      <c r="AX37">
        <v>3.3252999999999999</v>
      </c>
      <c r="AY37">
        <v>1.6508</v>
      </c>
      <c r="AZ37">
        <v>1.2574000000000001</v>
      </c>
      <c r="BA37">
        <v>0.34839999999999999</v>
      </c>
      <c r="BB37">
        <v>6.3799999999999996E-2</v>
      </c>
      <c r="BC37">
        <v>4.3E-3</v>
      </c>
      <c r="BD37">
        <v>5.9999999999999995E-4</v>
      </c>
      <c r="BE37">
        <v>0</v>
      </c>
      <c r="BF37">
        <v>0</v>
      </c>
      <c r="BG37">
        <v>0</v>
      </c>
      <c r="BH37">
        <v>0</v>
      </c>
    </row>
    <row r="38" spans="1:60" s="7" customFormat="1" x14ac:dyDescent="0.35">
      <c r="A38" s="7" t="s">
        <v>118</v>
      </c>
      <c r="B38" s="7">
        <f>B36+B37</f>
        <v>821.25720000000001</v>
      </c>
      <c r="E38" s="9">
        <f>C45</f>
        <v>0.72108090148956216</v>
      </c>
      <c r="F38" s="7">
        <f t="shared" ref="F38:BH38" si="6">F36+F37</f>
        <v>9369.6075999999994</v>
      </c>
      <c r="G38" s="7">
        <f t="shared" si="6"/>
        <v>241.21710000000002</v>
      </c>
      <c r="H38" s="7">
        <f t="shared" si="6"/>
        <v>757.80590000000007</v>
      </c>
      <c r="I38" s="7">
        <f>AVERAGE(I36:I37)</f>
        <v>0.25724999999999998</v>
      </c>
      <c r="J38">
        <f t="shared" si="0"/>
        <v>12993.836864414065</v>
      </c>
      <c r="K38" s="7">
        <f t="shared" si="6"/>
        <v>4.8849999999999998</v>
      </c>
      <c r="L38" s="7">
        <f t="shared" si="6"/>
        <v>28620</v>
      </c>
      <c r="M38" s="7">
        <f t="shared" si="6"/>
        <v>98300</v>
      </c>
      <c r="N38" s="7">
        <f t="shared" si="6"/>
        <v>20128</v>
      </c>
      <c r="Q38" s="7">
        <f t="shared" si="6"/>
        <v>9366.0760000000009</v>
      </c>
      <c r="R38" s="7">
        <f t="shared" si="6"/>
        <v>8685.0999000000011</v>
      </c>
      <c r="S38" s="7">
        <f t="shared" si="6"/>
        <v>631.07809999999995</v>
      </c>
      <c r="T38" s="7">
        <f t="shared" si="6"/>
        <v>46.216899999999995</v>
      </c>
      <c r="U38" s="7">
        <f t="shared" si="6"/>
        <v>3.5471999999999997</v>
      </c>
      <c r="V38" s="7">
        <f t="shared" si="6"/>
        <v>0.12330000000000001</v>
      </c>
      <c r="W38" s="7">
        <f t="shared" si="6"/>
        <v>1.06E-2</v>
      </c>
      <c r="X38" s="7">
        <f t="shared" si="6"/>
        <v>0</v>
      </c>
      <c r="Y38" s="7">
        <f t="shared" si="6"/>
        <v>0</v>
      </c>
      <c r="Z38" s="7">
        <f t="shared" si="6"/>
        <v>0</v>
      </c>
      <c r="AA38" s="7">
        <f t="shared" si="6"/>
        <v>0</v>
      </c>
      <c r="AB38" s="7">
        <f t="shared" si="6"/>
        <v>657.6259</v>
      </c>
      <c r="AC38" s="7">
        <f t="shared" si="6"/>
        <v>510.63489999999996</v>
      </c>
      <c r="AD38" s="7">
        <f t="shared" si="6"/>
        <v>128.27549999999999</v>
      </c>
      <c r="AE38" s="7">
        <f t="shared" si="6"/>
        <v>16.764099999999999</v>
      </c>
      <c r="AF38" s="7">
        <f t="shared" si="6"/>
        <v>1.8612000000000002</v>
      </c>
      <c r="AG38" s="7">
        <f t="shared" si="6"/>
        <v>8.1000000000000003E-2</v>
      </c>
      <c r="AH38" s="7">
        <f t="shared" si="6"/>
        <v>8.9999999999999993E-3</v>
      </c>
      <c r="AI38" s="7">
        <f t="shared" si="6"/>
        <v>0</v>
      </c>
      <c r="AJ38" s="7">
        <f t="shared" si="6"/>
        <v>0</v>
      </c>
      <c r="AK38" s="7">
        <f t="shared" si="6"/>
        <v>0</v>
      </c>
      <c r="AL38" s="7">
        <f t="shared" si="6"/>
        <v>0</v>
      </c>
      <c r="AM38" s="7">
        <f t="shared" si="6"/>
        <v>209.3288</v>
      </c>
      <c r="AN38" s="7">
        <f t="shared" si="6"/>
        <v>162.5401</v>
      </c>
      <c r="AO38" s="7">
        <f t="shared" si="6"/>
        <v>40.831400000000002</v>
      </c>
      <c r="AP38" s="7">
        <f t="shared" si="6"/>
        <v>5.3361000000000001</v>
      </c>
      <c r="AQ38" s="7">
        <f t="shared" si="6"/>
        <v>0.59240000000000004</v>
      </c>
      <c r="AR38" s="7">
        <f t="shared" si="6"/>
        <v>2.58E-2</v>
      </c>
      <c r="AS38" s="7">
        <f t="shared" si="6"/>
        <v>2.8999999999999998E-3</v>
      </c>
      <c r="AT38" s="7">
        <f t="shared" si="6"/>
        <v>0</v>
      </c>
      <c r="AU38" s="7">
        <f t="shared" si="6"/>
        <v>0</v>
      </c>
      <c r="AV38" s="7">
        <f t="shared" si="6"/>
        <v>0</v>
      </c>
      <c r="AW38" s="7">
        <f t="shared" si="6"/>
        <v>0</v>
      </c>
      <c r="AX38" s="7">
        <f t="shared" si="6"/>
        <v>5.9245999999999999</v>
      </c>
      <c r="AY38" s="7">
        <f t="shared" si="6"/>
        <v>3.2106000000000003</v>
      </c>
      <c r="AZ38" s="7">
        <f t="shared" si="6"/>
        <v>2.1411000000000002</v>
      </c>
      <c r="BA38" s="7">
        <f t="shared" si="6"/>
        <v>0.4899</v>
      </c>
      <c r="BB38" s="7">
        <f t="shared" si="6"/>
        <v>7.8100000000000003E-2</v>
      </c>
      <c r="BC38" s="7">
        <f t="shared" si="6"/>
        <v>4.3E-3</v>
      </c>
      <c r="BD38" s="7">
        <f t="shared" si="6"/>
        <v>5.9999999999999995E-4</v>
      </c>
      <c r="BE38" s="7">
        <f t="shared" si="6"/>
        <v>0</v>
      </c>
      <c r="BF38" s="7">
        <f t="shared" si="6"/>
        <v>0</v>
      </c>
      <c r="BG38" s="7">
        <f t="shared" si="6"/>
        <v>0</v>
      </c>
      <c r="BH38" s="7">
        <f t="shared" si="6"/>
        <v>0</v>
      </c>
    </row>
    <row r="39" spans="1:60" x14ac:dyDescent="0.35">
      <c r="A39" t="s">
        <v>80</v>
      </c>
      <c r="B39">
        <v>404.1454</v>
      </c>
      <c r="C39">
        <v>17.170400000000001</v>
      </c>
      <c r="D39">
        <v>23.537299999999998</v>
      </c>
      <c r="E39" s="8"/>
      <c r="F39">
        <v>4264.8419999999996</v>
      </c>
      <c r="G39">
        <v>103.1058</v>
      </c>
      <c r="H39">
        <v>323.91629999999998</v>
      </c>
      <c r="I39">
        <v>0.24179999999999999</v>
      </c>
      <c r="K39">
        <v>1.958</v>
      </c>
      <c r="L39">
        <v>18425</v>
      </c>
      <c r="M39">
        <v>51652</v>
      </c>
      <c r="N39">
        <v>9763</v>
      </c>
      <c r="O39">
        <v>10</v>
      </c>
      <c r="P39" t="s">
        <v>49</v>
      </c>
      <c r="Q39">
        <v>4262.6711999999998</v>
      </c>
      <c r="R39">
        <v>4000.4450000000002</v>
      </c>
      <c r="S39">
        <v>240.01820000000001</v>
      </c>
      <c r="T39">
        <v>19.575199999999999</v>
      </c>
      <c r="U39">
        <v>2.4188999999999998</v>
      </c>
      <c r="V39">
        <v>0.1822</v>
      </c>
      <c r="W39">
        <v>3.1699999999999999E-2</v>
      </c>
      <c r="X39">
        <v>0</v>
      </c>
      <c r="Y39">
        <v>0</v>
      </c>
      <c r="Z39">
        <v>0</v>
      </c>
      <c r="AA39">
        <v>0</v>
      </c>
      <c r="AB39">
        <v>276.08890000000002</v>
      </c>
      <c r="AC39">
        <v>218.30449999999999</v>
      </c>
      <c r="AD39">
        <v>49.274099999999997</v>
      </c>
      <c r="AE39">
        <v>7.0831999999999997</v>
      </c>
      <c r="AF39">
        <v>1.2799</v>
      </c>
      <c r="AG39">
        <v>0.1201</v>
      </c>
      <c r="AH39">
        <v>2.7099999999999999E-2</v>
      </c>
      <c r="AI39">
        <v>0</v>
      </c>
      <c r="AJ39">
        <v>0</v>
      </c>
      <c r="AK39">
        <v>0</v>
      </c>
      <c r="AL39">
        <v>0</v>
      </c>
      <c r="AM39">
        <v>87.881799999999998</v>
      </c>
      <c r="AN39">
        <v>69.488500000000002</v>
      </c>
      <c r="AO39">
        <v>15.6844</v>
      </c>
      <c r="AP39">
        <v>2.2547000000000001</v>
      </c>
      <c r="AQ39">
        <v>0.40739999999999998</v>
      </c>
      <c r="AR39">
        <v>3.8199999999999998E-2</v>
      </c>
      <c r="AS39">
        <v>8.6E-3</v>
      </c>
      <c r="AT39">
        <v>0</v>
      </c>
      <c r="AU39">
        <v>0</v>
      </c>
      <c r="AV39">
        <v>0</v>
      </c>
      <c r="AW39">
        <v>0</v>
      </c>
      <c r="AX39">
        <v>2.411</v>
      </c>
      <c r="AY39">
        <v>1.3098000000000001</v>
      </c>
      <c r="AZ39">
        <v>0.83220000000000005</v>
      </c>
      <c r="BA39">
        <v>0.20660000000000001</v>
      </c>
      <c r="BB39">
        <v>5.4199999999999998E-2</v>
      </c>
      <c r="BC39">
        <v>6.3E-3</v>
      </c>
      <c r="BD39">
        <v>1.8E-3</v>
      </c>
      <c r="BE39">
        <v>0</v>
      </c>
      <c r="BF39">
        <v>0</v>
      </c>
      <c r="BG39">
        <v>0</v>
      </c>
      <c r="BH39">
        <v>0</v>
      </c>
    </row>
    <row r="40" spans="1:60" x14ac:dyDescent="0.35">
      <c r="A40" t="s">
        <v>81</v>
      </c>
      <c r="B40">
        <v>409.13580000000002</v>
      </c>
      <c r="C40">
        <v>17.407499999999999</v>
      </c>
      <c r="D40">
        <v>23.503499999999999</v>
      </c>
      <c r="F40">
        <v>4304.5105000000003</v>
      </c>
      <c r="G40">
        <v>111.7676</v>
      </c>
      <c r="H40">
        <v>351.12819999999999</v>
      </c>
      <c r="I40">
        <v>0.25969999999999999</v>
      </c>
      <c r="K40">
        <v>2.2789999999999999</v>
      </c>
      <c r="L40">
        <v>17979</v>
      </c>
      <c r="M40">
        <v>50318</v>
      </c>
      <c r="N40">
        <v>8964</v>
      </c>
      <c r="O40">
        <v>10</v>
      </c>
      <c r="P40" t="s">
        <v>49</v>
      </c>
      <c r="Q40">
        <v>4302.3334000000004</v>
      </c>
      <c r="R40">
        <v>3971.3757000000001</v>
      </c>
      <c r="S40">
        <v>284.36989999999997</v>
      </c>
      <c r="T40">
        <v>41.9148</v>
      </c>
      <c r="U40">
        <v>4.3314000000000004</v>
      </c>
      <c r="V40">
        <v>0.34150000000000003</v>
      </c>
      <c r="W40">
        <v>0</v>
      </c>
      <c r="X40">
        <v>0</v>
      </c>
      <c r="Y40">
        <v>0</v>
      </c>
      <c r="Z40">
        <v>0</v>
      </c>
      <c r="AA40">
        <v>0</v>
      </c>
      <c r="AB40">
        <v>301.44</v>
      </c>
      <c r="AC40">
        <v>223.88470000000001</v>
      </c>
      <c r="AD40">
        <v>59.729300000000002</v>
      </c>
      <c r="AE40">
        <v>15.3376</v>
      </c>
      <c r="AF40">
        <v>2.2625999999999999</v>
      </c>
      <c r="AG40">
        <v>0.2258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95.951300000000003</v>
      </c>
      <c r="AN40">
        <v>71.264700000000005</v>
      </c>
      <c r="AO40">
        <v>19.0124</v>
      </c>
      <c r="AP40">
        <v>4.8821000000000003</v>
      </c>
      <c r="AQ40">
        <v>0.72019999999999995</v>
      </c>
      <c r="AR40">
        <v>7.1900000000000006E-2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2.9634999999999998</v>
      </c>
      <c r="AY40">
        <v>1.3697999999999999</v>
      </c>
      <c r="AZ40">
        <v>1.0354000000000001</v>
      </c>
      <c r="BA40">
        <v>0.4521</v>
      </c>
      <c r="BB40">
        <v>9.4399999999999998E-2</v>
      </c>
      <c r="BC40">
        <v>1.1900000000000001E-2</v>
      </c>
      <c r="BD40">
        <v>0</v>
      </c>
      <c r="BE40">
        <v>0</v>
      </c>
      <c r="BF40">
        <v>0</v>
      </c>
      <c r="BG40">
        <v>0</v>
      </c>
      <c r="BH40">
        <v>0</v>
      </c>
    </row>
    <row r="41" spans="1:60" s="7" customFormat="1" x14ac:dyDescent="0.35">
      <c r="A41" s="7" t="s">
        <v>119</v>
      </c>
      <c r="B41" s="7">
        <f>B39+B40</f>
        <v>813.28120000000001</v>
      </c>
      <c r="E41" s="9">
        <f>C61</f>
        <v>0.66161399202209259</v>
      </c>
      <c r="F41" s="7">
        <f t="shared" ref="F41:BH41" si="7">F39+F40</f>
        <v>8569.3525000000009</v>
      </c>
      <c r="G41" s="7">
        <f t="shared" si="7"/>
        <v>214.8734</v>
      </c>
      <c r="H41" s="7">
        <f t="shared" si="7"/>
        <v>675.04449999999997</v>
      </c>
      <c r="I41" s="7">
        <f>AVERAGE(I39:I40)</f>
        <v>0.25074999999999997</v>
      </c>
      <c r="J41">
        <f t="shared" si="0"/>
        <v>12952.193580140991</v>
      </c>
      <c r="K41" s="7">
        <f t="shared" si="7"/>
        <v>4.2370000000000001</v>
      </c>
      <c r="L41" s="7">
        <f t="shared" si="7"/>
        <v>36404</v>
      </c>
      <c r="M41" s="7">
        <f t="shared" si="7"/>
        <v>101970</v>
      </c>
      <c r="N41" s="7">
        <f t="shared" si="7"/>
        <v>18727</v>
      </c>
      <c r="Q41" s="7">
        <f t="shared" si="7"/>
        <v>8565.0046000000002</v>
      </c>
      <c r="R41" s="7">
        <f t="shared" si="7"/>
        <v>7971.8207000000002</v>
      </c>
      <c r="S41" s="7">
        <f t="shared" si="7"/>
        <v>524.38810000000001</v>
      </c>
      <c r="T41" s="7">
        <f t="shared" si="7"/>
        <v>61.489999999999995</v>
      </c>
      <c r="U41" s="7">
        <f t="shared" si="7"/>
        <v>6.7503000000000002</v>
      </c>
      <c r="V41" s="7">
        <f t="shared" si="7"/>
        <v>0.52370000000000005</v>
      </c>
      <c r="W41" s="7">
        <f t="shared" si="7"/>
        <v>3.1699999999999999E-2</v>
      </c>
      <c r="X41" s="7">
        <f t="shared" si="7"/>
        <v>0</v>
      </c>
      <c r="Y41" s="7">
        <f t="shared" si="7"/>
        <v>0</v>
      </c>
      <c r="Z41" s="7">
        <f t="shared" si="7"/>
        <v>0</v>
      </c>
      <c r="AA41" s="7">
        <f t="shared" si="7"/>
        <v>0</v>
      </c>
      <c r="AB41" s="7">
        <f t="shared" si="7"/>
        <v>577.52890000000002</v>
      </c>
      <c r="AC41" s="7">
        <f t="shared" si="7"/>
        <v>442.18920000000003</v>
      </c>
      <c r="AD41" s="7">
        <f t="shared" si="7"/>
        <v>109.0034</v>
      </c>
      <c r="AE41" s="7">
        <f t="shared" si="7"/>
        <v>22.4208</v>
      </c>
      <c r="AF41" s="7">
        <f t="shared" si="7"/>
        <v>3.5425</v>
      </c>
      <c r="AG41" s="7">
        <f t="shared" si="7"/>
        <v>0.34589999999999999</v>
      </c>
      <c r="AH41" s="7">
        <f t="shared" si="7"/>
        <v>2.7099999999999999E-2</v>
      </c>
      <c r="AI41" s="7">
        <f t="shared" si="7"/>
        <v>0</v>
      </c>
      <c r="AJ41" s="7">
        <f t="shared" si="7"/>
        <v>0</v>
      </c>
      <c r="AK41" s="7">
        <f t="shared" si="7"/>
        <v>0</v>
      </c>
      <c r="AL41" s="7">
        <f t="shared" si="7"/>
        <v>0</v>
      </c>
      <c r="AM41" s="7">
        <f t="shared" si="7"/>
        <v>183.8331</v>
      </c>
      <c r="AN41" s="7">
        <f t="shared" si="7"/>
        <v>140.75319999999999</v>
      </c>
      <c r="AO41" s="7">
        <f t="shared" si="7"/>
        <v>34.696799999999996</v>
      </c>
      <c r="AP41" s="7">
        <f t="shared" si="7"/>
        <v>7.1368000000000009</v>
      </c>
      <c r="AQ41" s="7">
        <f t="shared" si="7"/>
        <v>1.1275999999999999</v>
      </c>
      <c r="AR41" s="7">
        <f t="shared" si="7"/>
        <v>0.1101</v>
      </c>
      <c r="AS41" s="7">
        <f t="shared" si="7"/>
        <v>8.6E-3</v>
      </c>
      <c r="AT41" s="7">
        <f t="shared" si="7"/>
        <v>0</v>
      </c>
      <c r="AU41" s="7">
        <f t="shared" si="7"/>
        <v>0</v>
      </c>
      <c r="AV41" s="7">
        <f t="shared" si="7"/>
        <v>0</v>
      </c>
      <c r="AW41" s="7">
        <f t="shared" si="7"/>
        <v>0</v>
      </c>
      <c r="AX41" s="7">
        <f t="shared" si="7"/>
        <v>5.3744999999999994</v>
      </c>
      <c r="AY41" s="7">
        <f t="shared" si="7"/>
        <v>2.6795999999999998</v>
      </c>
      <c r="AZ41" s="7">
        <f t="shared" si="7"/>
        <v>1.8676000000000001</v>
      </c>
      <c r="BA41" s="7">
        <f t="shared" si="7"/>
        <v>0.65870000000000006</v>
      </c>
      <c r="BB41" s="7">
        <f t="shared" si="7"/>
        <v>0.14860000000000001</v>
      </c>
      <c r="BC41" s="7">
        <f t="shared" si="7"/>
        <v>1.8200000000000001E-2</v>
      </c>
      <c r="BD41" s="7">
        <f t="shared" si="7"/>
        <v>1.8E-3</v>
      </c>
      <c r="BE41" s="7">
        <f t="shared" si="7"/>
        <v>0</v>
      </c>
      <c r="BF41" s="7">
        <f t="shared" si="7"/>
        <v>0</v>
      </c>
      <c r="BG41" s="7">
        <f t="shared" si="7"/>
        <v>0</v>
      </c>
      <c r="BH41" s="7">
        <f t="shared" si="7"/>
        <v>0</v>
      </c>
    </row>
    <row r="42" spans="1:60" s="7" customFormat="1" x14ac:dyDescent="0.35"/>
    <row r="44" spans="1:60" ht="29" x14ac:dyDescent="0.35">
      <c r="A44" s="2" t="s">
        <v>72</v>
      </c>
      <c r="B44" s="5" t="s">
        <v>109</v>
      </c>
      <c r="C44" s="5" t="s">
        <v>110</v>
      </c>
    </row>
    <row r="45" spans="1:60" x14ac:dyDescent="0.35">
      <c r="A45" s="3" t="s">
        <v>92</v>
      </c>
      <c r="B45" s="6">
        <v>721.08090148956217</v>
      </c>
      <c r="C45" s="8">
        <f>B45/1000</f>
        <v>0.72108090148956216</v>
      </c>
    </row>
    <row r="46" spans="1:60" x14ac:dyDescent="0.35">
      <c r="A46" s="3" t="s">
        <v>93</v>
      </c>
      <c r="B46" s="6">
        <v>565.64268835522341</v>
      </c>
      <c r="C46" s="8">
        <f t="shared" ref="C46:C61" si="8">B46/1000</f>
        <v>0.56564268835522347</v>
      </c>
    </row>
    <row r="47" spans="1:60" x14ac:dyDescent="0.35">
      <c r="A47" s="3" t="s">
        <v>94</v>
      </c>
      <c r="B47" s="6">
        <v>610.09825637530537</v>
      </c>
      <c r="C47" s="8">
        <f t="shared" si="8"/>
        <v>0.61009825637530535</v>
      </c>
    </row>
    <row r="48" spans="1:60" x14ac:dyDescent="0.35">
      <c r="A48" s="3" t="s">
        <v>95</v>
      </c>
      <c r="B48" s="6">
        <v>603.4998588766581</v>
      </c>
      <c r="C48" s="8">
        <f t="shared" si="8"/>
        <v>0.60349985887665814</v>
      </c>
    </row>
    <row r="49" spans="1:3" x14ac:dyDescent="0.35">
      <c r="A49" s="3" t="s">
        <v>96</v>
      </c>
      <c r="B49" s="6">
        <v>608.20895522388059</v>
      </c>
      <c r="C49" s="8">
        <f t="shared" si="8"/>
        <v>0.60820895522388063</v>
      </c>
    </row>
    <row r="50" spans="1:3" x14ac:dyDescent="0.35">
      <c r="A50" s="3" t="s">
        <v>97</v>
      </c>
      <c r="B50" s="6">
        <v>610.14710297208046</v>
      </c>
      <c r="C50" s="8">
        <f t="shared" si="8"/>
        <v>0.61014710297208041</v>
      </c>
    </row>
    <row r="51" spans="1:3" x14ac:dyDescent="0.35">
      <c r="A51" s="3" t="s">
        <v>98</v>
      </c>
      <c r="B51" s="6">
        <v>669.35093242915957</v>
      </c>
      <c r="C51" s="8">
        <f t="shared" si="8"/>
        <v>0.66935093242915955</v>
      </c>
    </row>
    <row r="52" spans="1:3" x14ac:dyDescent="0.35">
      <c r="A52" s="3" t="s">
        <v>99</v>
      </c>
      <c r="B52" s="6">
        <v>611.85968172842365</v>
      </c>
      <c r="C52" s="8">
        <f t="shared" si="8"/>
        <v>0.61185968172842364</v>
      </c>
    </row>
    <row r="53" spans="1:3" x14ac:dyDescent="0.35">
      <c r="A53" s="4" t="s">
        <v>100</v>
      </c>
      <c r="B53" s="6">
        <v>629.15493801281684</v>
      </c>
      <c r="C53" s="8">
        <f t="shared" si="8"/>
        <v>0.62915493801281686</v>
      </c>
    </row>
    <row r="54" spans="1:3" x14ac:dyDescent="0.35">
      <c r="A54" s="3" t="s">
        <v>101</v>
      </c>
      <c r="B54" s="6">
        <v>585.85352269562782</v>
      </c>
      <c r="C54" s="8">
        <f t="shared" si="8"/>
        <v>0.58585352269562785</v>
      </c>
    </row>
    <row r="55" spans="1:3" x14ac:dyDescent="0.35">
      <c r="A55" s="3" t="s">
        <v>102</v>
      </c>
      <c r="B55" s="6">
        <v>589.67897447134874</v>
      </c>
      <c r="C55" s="8">
        <f t="shared" si="8"/>
        <v>0.58967897447134876</v>
      </c>
    </row>
    <row r="56" spans="1:3" x14ac:dyDescent="0.35">
      <c r="A56" s="3" t="s">
        <v>103</v>
      </c>
      <c r="B56" s="6">
        <v>647.72447724477252</v>
      </c>
      <c r="C56" s="8">
        <f t="shared" si="8"/>
        <v>0.64772447724477256</v>
      </c>
    </row>
    <row r="57" spans="1:3" x14ac:dyDescent="0.35">
      <c r="A57" s="3" t="s">
        <v>104</v>
      </c>
      <c r="B57" s="6">
        <v>671.62779063223047</v>
      </c>
      <c r="C57" s="8">
        <f t="shared" si="8"/>
        <v>0.67162779063223044</v>
      </c>
    </row>
    <row r="58" spans="1:3" x14ac:dyDescent="0.35">
      <c r="A58" s="3" t="s">
        <v>105</v>
      </c>
      <c r="B58" s="6">
        <v>668.18815772790651</v>
      </c>
      <c r="C58" s="8">
        <f t="shared" si="8"/>
        <v>0.66818815772790652</v>
      </c>
    </row>
    <row r="59" spans="1:3" x14ac:dyDescent="0.35">
      <c r="A59" s="3" t="s">
        <v>106</v>
      </c>
      <c r="B59" s="6">
        <v>650.29445692429113</v>
      </c>
      <c r="C59" s="8">
        <f t="shared" si="8"/>
        <v>0.65029445692429111</v>
      </c>
    </row>
    <row r="60" spans="1:3" x14ac:dyDescent="0.35">
      <c r="A60" s="3" t="s">
        <v>107</v>
      </c>
      <c r="B60" s="6">
        <v>650.0724987916866</v>
      </c>
      <c r="C60" s="8">
        <f t="shared" si="8"/>
        <v>0.6500724987916866</v>
      </c>
    </row>
    <row r="61" spans="1:3" x14ac:dyDescent="0.35">
      <c r="A61" s="3" t="s">
        <v>108</v>
      </c>
      <c r="B61" s="6">
        <v>661.61399202209259</v>
      </c>
      <c r="C61" s="8">
        <f t="shared" si="8"/>
        <v>0.66161399202209259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DC42-E579-42DE-8FF7-0E6C888486A9}">
  <dimension ref="A1:Q27"/>
  <sheetViews>
    <sheetView topLeftCell="A22" workbookViewId="0">
      <selection activeCell="C1" sqref="C1:C27"/>
    </sheetView>
  </sheetViews>
  <sheetFormatPr defaultRowHeight="14.5" x14ac:dyDescent="0.35"/>
  <cols>
    <col min="1" max="1" width="21.26953125" customWidth="1"/>
    <col min="5" max="5" width="12" customWidth="1"/>
  </cols>
  <sheetData>
    <row r="1" spans="1:17" s="1" customFormat="1" ht="58" x14ac:dyDescent="0.35">
      <c r="A1" s="1" t="s">
        <v>72</v>
      </c>
      <c r="B1" s="1" t="s">
        <v>85</v>
      </c>
      <c r="C1" s="1" t="s">
        <v>111</v>
      </c>
      <c r="D1" s="1" t="s">
        <v>91</v>
      </c>
      <c r="E1" s="1" t="s">
        <v>121</v>
      </c>
      <c r="F1" s="1" t="s">
        <v>4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 x14ac:dyDescent="0.35">
      <c r="A2" t="s">
        <v>118</v>
      </c>
      <c r="B2">
        <v>821.25720000000001</v>
      </c>
      <c r="C2">
        <v>0.72108090148956216</v>
      </c>
      <c r="D2">
        <v>4.8849999999999998</v>
      </c>
      <c r="E2">
        <f t="shared" ref="E2:E7" si="0">D2/C2</f>
        <v>6.7745519121486693</v>
      </c>
      <c r="G2">
        <v>5.9245999999999999</v>
      </c>
      <c r="H2">
        <v>3.2106000000000003</v>
      </c>
      <c r="I2">
        <v>2.1411000000000002</v>
      </c>
      <c r="J2">
        <v>0.4899</v>
      </c>
      <c r="K2">
        <v>7.8100000000000003E-2</v>
      </c>
      <c r="L2">
        <v>4.3E-3</v>
      </c>
      <c r="M2">
        <v>5.9999999999999995E-4</v>
      </c>
      <c r="N2">
        <v>0</v>
      </c>
      <c r="O2">
        <v>0</v>
      </c>
      <c r="P2">
        <v>0</v>
      </c>
      <c r="Q2">
        <v>0</v>
      </c>
    </row>
    <row r="3" spans="1:17" s="10" customFormat="1" x14ac:dyDescent="0.35">
      <c r="A3" t="s">
        <v>77</v>
      </c>
      <c r="B3">
        <v>413.10890000000001</v>
      </c>
      <c r="C3">
        <v>0.56564268835522347</v>
      </c>
      <c r="D3">
        <v>0.251</v>
      </c>
      <c r="E3">
        <f t="shared" si="0"/>
        <v>0.44374302924317494</v>
      </c>
      <c r="F3" t="s">
        <v>49</v>
      </c>
      <c r="G3">
        <v>0.2863</v>
      </c>
      <c r="H3">
        <v>0.2054</v>
      </c>
      <c r="I3">
        <v>7.9799999999999996E-2</v>
      </c>
      <c r="J3">
        <v>1.1000000000000001E-3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s="10" t="s">
        <v>51</v>
      </c>
      <c r="B4" s="10">
        <v>231.5625</v>
      </c>
      <c r="C4" s="10">
        <v>0.61009825637530535</v>
      </c>
      <c r="D4" s="10">
        <v>5.8129999999999997</v>
      </c>
      <c r="E4" s="10">
        <f t="shared" si="0"/>
        <v>9.527973468627815</v>
      </c>
      <c r="F4" s="10" t="s">
        <v>49</v>
      </c>
      <c r="G4" s="10">
        <v>7.5072999999999999</v>
      </c>
      <c r="H4" s="10">
        <v>9.9000000000000008E-3</v>
      </c>
      <c r="I4" s="10">
        <v>2.7699999999999999E-2</v>
      </c>
      <c r="J4" s="10">
        <v>2.4500000000000001E-2</v>
      </c>
      <c r="K4" s="10">
        <v>4.8300000000000003E-2</v>
      </c>
      <c r="L4" s="10">
        <v>0.16839999999999999</v>
      </c>
      <c r="M4" s="10">
        <v>0.83399999999999996</v>
      </c>
      <c r="N4" s="10">
        <v>0.67800000000000005</v>
      </c>
      <c r="O4" s="10">
        <v>3.3401000000000001</v>
      </c>
      <c r="P4" s="10">
        <v>2.2088000000000001</v>
      </c>
      <c r="Q4" s="10">
        <v>0.1676</v>
      </c>
    </row>
    <row r="5" spans="1:17" s="10" customFormat="1" x14ac:dyDescent="0.35">
      <c r="A5" t="s">
        <v>52</v>
      </c>
      <c r="B5">
        <v>392.11959999999999</v>
      </c>
      <c r="C5">
        <v>0.61009825637530535</v>
      </c>
      <c r="D5">
        <v>1.706</v>
      </c>
      <c r="E5">
        <f t="shared" si="0"/>
        <v>2.7962708992738778</v>
      </c>
      <c r="F5" t="s">
        <v>49</v>
      </c>
      <c r="G5">
        <v>3.1541000000000001</v>
      </c>
      <c r="H5">
        <v>0.35630000000000001</v>
      </c>
      <c r="I5">
        <v>0.41320000000000001</v>
      </c>
      <c r="J5">
        <v>1.0071000000000001</v>
      </c>
      <c r="K5">
        <v>0.86829999999999996</v>
      </c>
      <c r="L5">
        <v>0.44479999999999997</v>
      </c>
      <c r="M5">
        <v>5.4100000000000002E-2</v>
      </c>
      <c r="N5">
        <v>8.3999999999999995E-3</v>
      </c>
      <c r="O5">
        <v>1.8E-3</v>
      </c>
      <c r="P5">
        <v>0</v>
      </c>
      <c r="Q5">
        <v>0</v>
      </c>
    </row>
    <row r="6" spans="1:17" x14ac:dyDescent="0.35">
      <c r="A6" s="10" t="s">
        <v>53</v>
      </c>
      <c r="B6" s="10">
        <v>101.82640000000001</v>
      </c>
      <c r="C6" s="10">
        <v>0.60349985887665814</v>
      </c>
      <c r="D6" s="10">
        <v>4.5860000000000003</v>
      </c>
      <c r="E6" s="10">
        <f t="shared" si="0"/>
        <v>7.599007576466188</v>
      </c>
      <c r="F6" s="10" t="s">
        <v>49</v>
      </c>
      <c r="G6" s="10">
        <v>6.6265000000000001</v>
      </c>
      <c r="H6" s="10">
        <v>5.0000000000000001E-3</v>
      </c>
      <c r="I6" s="10">
        <v>4.7999999999999996E-3</v>
      </c>
      <c r="J6" s="10">
        <v>1.2999999999999999E-2</v>
      </c>
      <c r="K6" s="10">
        <v>2.7000000000000001E-3</v>
      </c>
      <c r="L6" s="10">
        <v>6.0199999999999997E-2</v>
      </c>
      <c r="M6" s="10">
        <v>0.4975</v>
      </c>
      <c r="N6" s="10">
        <v>0.20619999999999999</v>
      </c>
      <c r="O6" s="10">
        <v>1.1765000000000001</v>
      </c>
      <c r="P6" s="10">
        <v>0.4728</v>
      </c>
      <c r="Q6" s="10">
        <v>4.1879</v>
      </c>
    </row>
    <row r="7" spans="1:17" s="10" customFormat="1" x14ac:dyDescent="0.35">
      <c r="A7" t="s">
        <v>54</v>
      </c>
      <c r="B7">
        <v>400.68740000000003</v>
      </c>
      <c r="C7">
        <v>0.60349985887665814</v>
      </c>
      <c r="D7">
        <v>2.464</v>
      </c>
      <c r="E7">
        <f t="shared" si="0"/>
        <v>4.082850996164999</v>
      </c>
      <c r="F7" t="s">
        <v>49</v>
      </c>
      <c r="G7">
        <v>4.6227999999999998</v>
      </c>
      <c r="H7">
        <v>0.46589999999999998</v>
      </c>
      <c r="I7">
        <v>0.71150000000000002</v>
      </c>
      <c r="J7">
        <v>0.70650000000000002</v>
      </c>
      <c r="K7">
        <v>0.85329999999999995</v>
      </c>
      <c r="L7">
        <v>1.0981000000000001</v>
      </c>
      <c r="M7">
        <v>0.68510000000000004</v>
      </c>
      <c r="N7">
        <v>8.09E-2</v>
      </c>
      <c r="O7">
        <v>2.1399999999999999E-2</v>
      </c>
      <c r="P7">
        <v>0</v>
      </c>
      <c r="Q7">
        <v>0</v>
      </c>
    </row>
    <row r="8" spans="1:17" x14ac:dyDescent="0.35">
      <c r="A8" t="s">
        <v>50</v>
      </c>
      <c r="B8">
        <v>386.69</v>
      </c>
      <c r="C8">
        <v>0.60820895522388063</v>
      </c>
      <c r="D8">
        <v>0.58099999999999996</v>
      </c>
      <c r="E8">
        <f>D8/C8</f>
        <v>0.95526380368098152</v>
      </c>
      <c r="F8" t="s">
        <v>49</v>
      </c>
      <c r="G8">
        <v>1.0367</v>
      </c>
      <c r="H8">
        <v>0.2319</v>
      </c>
      <c r="I8">
        <v>0.25430000000000003</v>
      </c>
      <c r="J8">
        <v>5.2200000000000003E-2</v>
      </c>
      <c r="K8">
        <v>0.1893</v>
      </c>
      <c r="L8">
        <v>0.25940000000000002</v>
      </c>
      <c r="M8">
        <v>4.9500000000000002E-2</v>
      </c>
      <c r="N8">
        <v>0</v>
      </c>
      <c r="O8">
        <v>0</v>
      </c>
      <c r="P8">
        <v>0</v>
      </c>
      <c r="Q8">
        <v>0</v>
      </c>
    </row>
    <row r="9" spans="1:17" x14ac:dyDescent="0.35">
      <c r="A9" s="10" t="s">
        <v>55</v>
      </c>
      <c r="B9" s="10">
        <v>192.08029999999999</v>
      </c>
      <c r="C9" s="10">
        <v>0.61014710297208041</v>
      </c>
      <c r="D9" s="10">
        <v>15.73</v>
      </c>
      <c r="E9" s="10">
        <f t="shared" ref="E9:E27" si="1">D9/C9</f>
        <v>25.780668175555995</v>
      </c>
      <c r="F9" s="10" t="s">
        <v>49</v>
      </c>
      <c r="G9" s="10">
        <v>24.725100000000001</v>
      </c>
      <c r="H9" s="10">
        <v>1.04E-2</v>
      </c>
      <c r="I9" s="10">
        <v>1.01E-2</v>
      </c>
      <c r="J9" s="10">
        <v>1.72E-2</v>
      </c>
      <c r="K9" s="10">
        <v>3.1899999999999998E-2</v>
      </c>
      <c r="L9" s="10">
        <v>3.2399999999999998E-2</v>
      </c>
      <c r="M9" s="10">
        <v>6.9500000000000006E-2</v>
      </c>
      <c r="N9" s="10">
        <v>0.1386</v>
      </c>
      <c r="O9" s="10">
        <v>1.5576000000000001</v>
      </c>
      <c r="P9" s="10">
        <v>0.40699999999999997</v>
      </c>
      <c r="Q9" s="10">
        <v>22.450399999999998</v>
      </c>
    </row>
    <row r="10" spans="1:17" s="10" customFormat="1" x14ac:dyDescent="0.35">
      <c r="A10" t="s">
        <v>113</v>
      </c>
      <c r="B10">
        <v>795.91300000000001</v>
      </c>
      <c r="C10">
        <v>0.61014710297208041</v>
      </c>
      <c r="D10">
        <v>4.0410000000000004</v>
      </c>
      <c r="E10">
        <f t="shared" si="1"/>
        <v>6.6229930131863819</v>
      </c>
      <c r="F10"/>
      <c r="G10">
        <v>5.1318999999999999</v>
      </c>
      <c r="H10">
        <v>1.8892</v>
      </c>
      <c r="I10">
        <v>1.6983999999999999</v>
      </c>
      <c r="J10">
        <v>0.53380000000000005</v>
      </c>
      <c r="K10">
        <v>0.19640000000000002</v>
      </c>
      <c r="L10">
        <v>0.71130000000000004</v>
      </c>
      <c r="M10">
        <v>9.0900000000000009E-2</v>
      </c>
      <c r="N10">
        <v>1.18E-2</v>
      </c>
      <c r="O10">
        <v>0</v>
      </c>
      <c r="P10">
        <v>0</v>
      </c>
      <c r="Q10">
        <v>0</v>
      </c>
    </row>
    <row r="11" spans="1:17" x14ac:dyDescent="0.35">
      <c r="A11" t="s">
        <v>71</v>
      </c>
      <c r="B11">
        <v>414.9015</v>
      </c>
      <c r="C11">
        <v>0.66935093242915955</v>
      </c>
      <c r="D11">
        <v>2.3119999999999998</v>
      </c>
      <c r="E11">
        <f t="shared" si="1"/>
        <v>3.4540924468566261</v>
      </c>
      <c r="F11" t="s">
        <v>49</v>
      </c>
      <c r="G11">
        <v>3.7218</v>
      </c>
      <c r="H11">
        <v>0.91559999999999997</v>
      </c>
      <c r="I11">
        <v>0.84730000000000005</v>
      </c>
      <c r="J11">
        <v>0.44019999999999998</v>
      </c>
      <c r="K11">
        <v>0.5998</v>
      </c>
      <c r="L11">
        <v>0.6401</v>
      </c>
      <c r="M11">
        <v>0.1744</v>
      </c>
      <c r="N11">
        <v>9.1800000000000007E-2</v>
      </c>
      <c r="O11">
        <v>1.26E-2</v>
      </c>
      <c r="P11">
        <v>0</v>
      </c>
      <c r="Q11">
        <v>0</v>
      </c>
    </row>
    <row r="12" spans="1:17" x14ac:dyDescent="0.35">
      <c r="A12" s="10" t="s">
        <v>60</v>
      </c>
      <c r="B12" s="10">
        <v>127.7503</v>
      </c>
      <c r="C12" s="10">
        <v>0.61185968172842364</v>
      </c>
      <c r="D12" s="10">
        <v>6.8140000000000001</v>
      </c>
      <c r="E12" s="10">
        <f t="shared" si="1"/>
        <v>11.136540294257239</v>
      </c>
      <c r="F12" s="10" t="s">
        <v>49</v>
      </c>
      <c r="G12" s="10">
        <v>8.4200999999999997</v>
      </c>
      <c r="H12" s="10">
        <v>4.4000000000000003E-3</v>
      </c>
      <c r="I12" s="10">
        <v>1.9099999999999999E-2</v>
      </c>
      <c r="J12" s="10">
        <v>6.6E-3</v>
      </c>
      <c r="K12" s="10">
        <v>3.2599999999999997E-2</v>
      </c>
      <c r="L12" s="10">
        <v>8.2799999999999999E-2</v>
      </c>
      <c r="M12" s="10">
        <v>0.43640000000000001</v>
      </c>
      <c r="N12" s="10">
        <v>0.6119</v>
      </c>
      <c r="O12" s="10">
        <v>0.58289999999999997</v>
      </c>
      <c r="P12" s="10">
        <v>0.2394</v>
      </c>
      <c r="Q12" s="10">
        <v>6.4039000000000001</v>
      </c>
    </row>
    <row r="13" spans="1:17" s="10" customFormat="1" x14ac:dyDescent="0.35">
      <c r="A13" t="s">
        <v>61</v>
      </c>
      <c r="B13">
        <v>397.52749999999997</v>
      </c>
      <c r="C13">
        <v>0.61185968172842364</v>
      </c>
      <c r="D13">
        <v>3.7469999999999999</v>
      </c>
      <c r="E13">
        <f t="shared" si="1"/>
        <v>6.1239531086853356</v>
      </c>
      <c r="F13" t="s">
        <v>49</v>
      </c>
      <c r="G13">
        <v>6.2960000000000003</v>
      </c>
      <c r="H13">
        <v>0.24460000000000001</v>
      </c>
      <c r="I13">
        <v>0.70499999999999996</v>
      </c>
      <c r="J13">
        <v>0.98089999999999999</v>
      </c>
      <c r="K13">
        <v>0.84530000000000005</v>
      </c>
      <c r="L13">
        <v>2.6269</v>
      </c>
      <c r="M13">
        <v>0.81030000000000002</v>
      </c>
      <c r="N13">
        <v>7.8799999999999995E-2</v>
      </c>
      <c r="O13">
        <v>4.3E-3</v>
      </c>
      <c r="P13">
        <v>0</v>
      </c>
      <c r="Q13">
        <v>0</v>
      </c>
    </row>
    <row r="14" spans="1:17" x14ac:dyDescent="0.35">
      <c r="A14" s="10" t="s">
        <v>62</v>
      </c>
      <c r="B14" s="10">
        <v>127.0986</v>
      </c>
      <c r="C14" s="10">
        <v>0.62915493801281686</v>
      </c>
      <c r="D14" s="10">
        <v>3.262</v>
      </c>
      <c r="E14" s="10">
        <f t="shared" si="1"/>
        <v>5.1847324131365999</v>
      </c>
      <c r="F14" s="10" t="s">
        <v>49</v>
      </c>
      <c r="G14" s="10">
        <v>4.2323000000000004</v>
      </c>
      <c r="H14" s="10">
        <v>5.7999999999999996E-3</v>
      </c>
      <c r="I14" s="10">
        <v>4.1999999999999997E-3</v>
      </c>
      <c r="J14" s="10">
        <v>5.8299999999999998E-2</v>
      </c>
      <c r="K14" s="10">
        <v>2.4500000000000001E-2</v>
      </c>
      <c r="L14" s="10">
        <v>7.8600000000000003E-2</v>
      </c>
      <c r="M14" s="10">
        <v>0.3276</v>
      </c>
      <c r="N14" s="10">
        <v>0.69910000000000005</v>
      </c>
      <c r="O14" s="10">
        <v>0.91469999999999996</v>
      </c>
      <c r="P14" s="10">
        <v>1.6593</v>
      </c>
      <c r="Q14" s="10">
        <v>0.46029999999999999</v>
      </c>
    </row>
    <row r="15" spans="1:17" s="10" customFormat="1" x14ac:dyDescent="0.35">
      <c r="A15" t="s">
        <v>63</v>
      </c>
      <c r="B15">
        <v>402.44220000000001</v>
      </c>
      <c r="C15">
        <v>0.62915493801281686</v>
      </c>
      <c r="D15">
        <v>1.3460000000000001</v>
      </c>
      <c r="E15">
        <f t="shared" si="1"/>
        <v>2.1393776297001423</v>
      </c>
      <c r="F15" t="s">
        <v>49</v>
      </c>
      <c r="G15">
        <v>2.4559000000000002</v>
      </c>
      <c r="H15">
        <v>0.31390000000000001</v>
      </c>
      <c r="I15">
        <v>0.50590000000000002</v>
      </c>
      <c r="J15">
        <v>0.1404</v>
      </c>
      <c r="K15">
        <v>0.37680000000000002</v>
      </c>
      <c r="L15">
        <v>1.0246999999999999</v>
      </c>
      <c r="M15">
        <v>8.2600000000000007E-2</v>
      </c>
      <c r="N15">
        <v>1.17E-2</v>
      </c>
      <c r="O15">
        <v>0</v>
      </c>
      <c r="P15">
        <v>0</v>
      </c>
      <c r="Q15">
        <v>0</v>
      </c>
    </row>
    <row r="16" spans="1:17" x14ac:dyDescent="0.35">
      <c r="A16" s="10" t="s">
        <v>56</v>
      </c>
      <c r="B16" s="10">
        <v>108.81950000000001</v>
      </c>
      <c r="C16" s="10">
        <v>0.58585352269562785</v>
      </c>
      <c r="D16" s="10">
        <v>2.8660000000000001</v>
      </c>
      <c r="E16" s="10">
        <f t="shared" si="1"/>
        <v>4.8920077954178165</v>
      </c>
      <c r="F16" s="10" t="s">
        <v>49</v>
      </c>
      <c r="G16" s="10">
        <v>3.4952000000000001</v>
      </c>
      <c r="H16" s="10">
        <v>5.7000000000000002E-3</v>
      </c>
      <c r="I16" s="10">
        <v>7.7999999999999996E-3</v>
      </c>
      <c r="J16" s="10">
        <v>5.9999999999999995E-4</v>
      </c>
      <c r="K16" s="10">
        <v>1.78E-2</v>
      </c>
      <c r="L16" s="10">
        <v>8.6999999999999994E-3</v>
      </c>
      <c r="M16" s="10">
        <v>2.7099999999999999E-2</v>
      </c>
      <c r="N16" s="10">
        <v>0.70779999999999998</v>
      </c>
      <c r="O16" s="10">
        <v>2.3793000000000002</v>
      </c>
      <c r="P16" s="10">
        <v>0.18740000000000001</v>
      </c>
      <c r="Q16" s="10">
        <v>0.15310000000000001</v>
      </c>
    </row>
    <row r="17" spans="1:17" s="10" customFormat="1" x14ac:dyDescent="0.35">
      <c r="A17" t="s">
        <v>57</v>
      </c>
      <c r="B17">
        <v>369.50639999999999</v>
      </c>
      <c r="C17">
        <v>0.58585352269562785</v>
      </c>
      <c r="D17">
        <v>0.94399999999999995</v>
      </c>
      <c r="E17">
        <f t="shared" si="1"/>
        <v>1.6113242703679058</v>
      </c>
      <c r="F17" t="s">
        <v>49</v>
      </c>
      <c r="G17">
        <v>1.9388000000000001</v>
      </c>
      <c r="H17">
        <v>0.25119999999999998</v>
      </c>
      <c r="I17">
        <v>0.32500000000000001</v>
      </c>
      <c r="J17">
        <v>0.32</v>
      </c>
      <c r="K17">
        <v>0.2409</v>
      </c>
      <c r="L17">
        <v>0.63090000000000002</v>
      </c>
      <c r="M17">
        <v>0.1467</v>
      </c>
      <c r="N17">
        <v>2.24E-2</v>
      </c>
      <c r="O17">
        <v>1.5E-3</v>
      </c>
      <c r="P17">
        <v>0</v>
      </c>
      <c r="Q17">
        <v>0</v>
      </c>
    </row>
    <row r="18" spans="1:17" x14ac:dyDescent="0.35">
      <c r="A18" t="s">
        <v>114</v>
      </c>
      <c r="B18">
        <v>828.98410000000001</v>
      </c>
      <c r="C18">
        <v>0.58967897447134876</v>
      </c>
      <c r="D18">
        <v>7.0049999999999999</v>
      </c>
      <c r="E18">
        <f t="shared" si="1"/>
        <v>11.879345039018952</v>
      </c>
      <c r="G18">
        <v>10.235900000000001</v>
      </c>
      <c r="H18">
        <v>2.2292000000000001</v>
      </c>
      <c r="I18">
        <v>3.0693999999999999</v>
      </c>
      <c r="J18">
        <v>2.0190000000000001</v>
      </c>
      <c r="K18">
        <v>1.5472999999999999</v>
      </c>
      <c r="L18">
        <v>0.84189999999999998</v>
      </c>
      <c r="M18">
        <v>0.33140000000000003</v>
      </c>
      <c r="N18">
        <v>0.13730000000000001</v>
      </c>
      <c r="O18">
        <v>5.6399999999999999E-2</v>
      </c>
      <c r="P18">
        <v>4.0000000000000001E-3</v>
      </c>
      <c r="Q18">
        <v>0</v>
      </c>
    </row>
    <row r="19" spans="1:17" s="10" customFormat="1" x14ac:dyDescent="0.35">
      <c r="A19" s="10" t="s">
        <v>64</v>
      </c>
      <c r="B19" s="10">
        <v>124.0471</v>
      </c>
      <c r="C19" s="10">
        <v>0.64772447724477256</v>
      </c>
      <c r="D19" s="10">
        <v>11.744999999999999</v>
      </c>
      <c r="E19" s="10">
        <f t="shared" si="1"/>
        <v>18.132709836688186</v>
      </c>
      <c r="F19" s="10" t="s">
        <v>49</v>
      </c>
      <c r="G19" s="10">
        <v>23.264500000000002</v>
      </c>
      <c r="H19" s="10">
        <v>7.1000000000000004E-3</v>
      </c>
      <c r="I19" s="10">
        <v>1.9199999999999998E-2</v>
      </c>
      <c r="J19" s="10">
        <v>9.7999999999999997E-3</v>
      </c>
      <c r="K19" s="10">
        <v>1.2500000000000001E-2</v>
      </c>
      <c r="L19" s="10">
        <v>4.0800000000000003E-2</v>
      </c>
      <c r="M19" s="10">
        <v>0.7984</v>
      </c>
      <c r="N19" s="10">
        <v>0.94410000000000005</v>
      </c>
      <c r="O19" s="10">
        <v>0.32079999999999997</v>
      </c>
      <c r="P19" s="10">
        <v>0.1205</v>
      </c>
      <c r="Q19" s="10">
        <v>20.991299999999999</v>
      </c>
    </row>
    <row r="20" spans="1:17" x14ac:dyDescent="0.35">
      <c r="A20" t="s">
        <v>115</v>
      </c>
      <c r="B20">
        <v>685.92309999999998</v>
      </c>
      <c r="C20">
        <v>0.64772447724477256</v>
      </c>
      <c r="D20">
        <v>5.5069999999999997</v>
      </c>
      <c r="E20">
        <f t="shared" si="1"/>
        <v>8.5020717812381292</v>
      </c>
      <c r="G20">
        <v>8.0965000000000007</v>
      </c>
      <c r="H20">
        <v>1.2360000000000002</v>
      </c>
      <c r="I20">
        <v>1.6962999999999999</v>
      </c>
      <c r="J20">
        <v>1.0411000000000001</v>
      </c>
      <c r="K20">
        <v>0.88759999999999994</v>
      </c>
      <c r="L20">
        <v>0.99339999999999995</v>
      </c>
      <c r="M20">
        <v>0.95620000000000005</v>
      </c>
      <c r="N20">
        <v>0.71379999999999999</v>
      </c>
      <c r="O20">
        <v>0.33360000000000001</v>
      </c>
      <c r="P20">
        <v>0.16950000000000001</v>
      </c>
      <c r="Q20">
        <v>6.9000000000000006E-2</v>
      </c>
    </row>
    <row r="21" spans="1:17" x14ac:dyDescent="0.35">
      <c r="A21" s="10" t="s">
        <v>67</v>
      </c>
      <c r="B21" s="10">
        <v>49.863700000000001</v>
      </c>
      <c r="C21" s="10">
        <v>0.67162779063223044</v>
      </c>
      <c r="D21" s="10">
        <v>2.5110000000000001</v>
      </c>
      <c r="E21" s="10">
        <f t="shared" si="1"/>
        <v>3.7386779329608952</v>
      </c>
      <c r="F21" s="10" t="s">
        <v>49</v>
      </c>
      <c r="G21" s="10">
        <v>3.4672000000000001</v>
      </c>
      <c r="H21" s="10">
        <v>2.3999999999999998E-3</v>
      </c>
      <c r="I21" s="10">
        <v>1.6999999999999999E-3</v>
      </c>
      <c r="J21" s="10">
        <v>1.0500000000000001E-2</v>
      </c>
      <c r="K21" s="10">
        <v>1.2500000000000001E-2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3.44</v>
      </c>
    </row>
    <row r="22" spans="1:17" s="10" customFormat="1" x14ac:dyDescent="0.35">
      <c r="A22" t="s">
        <v>68</v>
      </c>
      <c r="B22">
        <v>398.9119</v>
      </c>
      <c r="C22">
        <v>0.67162779063223044</v>
      </c>
      <c r="D22">
        <v>3.4220000000000002</v>
      </c>
      <c r="E22">
        <f t="shared" si="1"/>
        <v>5.0950839851024226</v>
      </c>
      <c r="F22" t="s">
        <v>49</v>
      </c>
      <c r="G22">
        <v>4.6444000000000001</v>
      </c>
      <c r="H22">
        <v>0.74519999999999997</v>
      </c>
      <c r="I22">
        <v>1.3915</v>
      </c>
      <c r="J22">
        <v>1.2016</v>
      </c>
      <c r="K22">
        <v>0.67179999999999995</v>
      </c>
      <c r="L22">
        <v>0.40429999999999999</v>
      </c>
      <c r="M22">
        <v>0.1484</v>
      </c>
      <c r="N22">
        <v>4.6600000000000003E-2</v>
      </c>
      <c r="O22">
        <v>2.29E-2</v>
      </c>
      <c r="P22">
        <v>1.1900000000000001E-2</v>
      </c>
      <c r="Q22">
        <v>0</v>
      </c>
    </row>
    <row r="23" spans="1:17" x14ac:dyDescent="0.35">
      <c r="A23" t="s">
        <v>116</v>
      </c>
      <c r="B23">
        <v>756.47109999999998</v>
      </c>
      <c r="C23">
        <v>0.66818815772790652</v>
      </c>
      <c r="D23">
        <v>4.0659999999999998</v>
      </c>
      <c r="E23">
        <f t="shared" si="1"/>
        <v>6.0851123339658457</v>
      </c>
      <c r="G23">
        <v>7.1314000000000002</v>
      </c>
      <c r="H23">
        <v>1.1974</v>
      </c>
      <c r="I23">
        <v>1.5054000000000001</v>
      </c>
      <c r="J23">
        <v>1.5391999999999999</v>
      </c>
      <c r="K23">
        <v>1.0859000000000001</v>
      </c>
      <c r="L23">
        <v>0.55769999999999997</v>
      </c>
      <c r="M23">
        <v>0.55020000000000002</v>
      </c>
      <c r="N23">
        <v>0.67259999999999998</v>
      </c>
      <c r="O23">
        <v>2.3E-2</v>
      </c>
      <c r="P23">
        <v>0</v>
      </c>
      <c r="Q23">
        <v>0</v>
      </c>
    </row>
    <row r="24" spans="1:17" x14ac:dyDescent="0.35">
      <c r="A24" s="10" t="s">
        <v>73</v>
      </c>
      <c r="B24" s="10">
        <v>85.734899999999996</v>
      </c>
      <c r="C24" s="10">
        <v>0.65029445692429111</v>
      </c>
      <c r="D24" s="10">
        <v>5.2750000000000004</v>
      </c>
      <c r="E24" s="10">
        <f t="shared" si="1"/>
        <v>8.1117099243768109</v>
      </c>
      <c r="F24" s="10" t="s">
        <v>49</v>
      </c>
      <c r="G24" s="10">
        <v>7.6302000000000003</v>
      </c>
      <c r="H24" s="10">
        <v>5.4000000000000003E-3</v>
      </c>
      <c r="I24" s="10">
        <v>1.7000000000000001E-2</v>
      </c>
      <c r="J24" s="10">
        <v>2.0999999999999999E-3</v>
      </c>
      <c r="K24" s="10">
        <v>2E-3</v>
      </c>
      <c r="L24" s="10">
        <v>6.4999999999999997E-3</v>
      </c>
      <c r="M24" s="10">
        <v>2.24E-2</v>
      </c>
      <c r="N24" s="10">
        <v>0.29630000000000001</v>
      </c>
      <c r="O24" s="10">
        <v>0.1777</v>
      </c>
      <c r="P24" s="10">
        <v>0.2303</v>
      </c>
      <c r="Q24" s="10">
        <v>6.8704999999999998</v>
      </c>
    </row>
    <row r="25" spans="1:17" x14ac:dyDescent="0.35">
      <c r="A25" t="s">
        <v>74</v>
      </c>
      <c r="B25">
        <v>394.98700000000002</v>
      </c>
      <c r="C25">
        <v>0.65029445692429111</v>
      </c>
      <c r="D25">
        <v>0.77400000000000002</v>
      </c>
      <c r="E25">
        <f t="shared" si="1"/>
        <v>1.1902300438801234</v>
      </c>
      <c r="F25" t="s">
        <v>49</v>
      </c>
      <c r="G25">
        <v>1.9476</v>
      </c>
      <c r="H25">
        <v>0.33639999999999998</v>
      </c>
      <c r="I25">
        <v>0.2102</v>
      </c>
      <c r="J25">
        <v>0.2447</v>
      </c>
      <c r="K25">
        <v>0.41649999999999998</v>
      </c>
      <c r="L25">
        <v>0.62939999999999996</v>
      </c>
      <c r="M25">
        <v>6.5100000000000005E-2</v>
      </c>
      <c r="N25">
        <v>3.9800000000000002E-2</v>
      </c>
      <c r="O25">
        <v>0</v>
      </c>
      <c r="P25">
        <v>5.5999999999999999E-3</v>
      </c>
      <c r="Q25">
        <v>0</v>
      </c>
    </row>
    <row r="26" spans="1:17" x14ac:dyDescent="0.35">
      <c r="A26" t="s">
        <v>117</v>
      </c>
      <c r="B26">
        <v>814.03710000000001</v>
      </c>
      <c r="C26">
        <v>0.6500724987916866</v>
      </c>
      <c r="D26">
        <v>2.6589999999999998</v>
      </c>
      <c r="E26">
        <f t="shared" si="1"/>
        <v>4.0903130111524177</v>
      </c>
      <c r="G26">
        <v>3.3628</v>
      </c>
      <c r="H26">
        <v>1.9477</v>
      </c>
      <c r="I26">
        <v>1.0451999999999999</v>
      </c>
      <c r="J26">
        <v>0.24279999999999999</v>
      </c>
      <c r="K26">
        <v>9.8599999999999993E-2</v>
      </c>
      <c r="L26">
        <v>2.8500000000000001E-2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5">
      <c r="A27" t="s">
        <v>119</v>
      </c>
      <c r="B27">
        <v>813.28120000000001</v>
      </c>
      <c r="C27">
        <v>0.66161399202209259</v>
      </c>
      <c r="D27">
        <v>4.2370000000000001</v>
      </c>
      <c r="E27">
        <f t="shared" si="1"/>
        <v>6.404036267507653</v>
      </c>
      <c r="G27">
        <v>5.3744999999999994</v>
      </c>
      <c r="H27">
        <v>2.6795999999999998</v>
      </c>
      <c r="I27">
        <v>1.8676000000000001</v>
      </c>
      <c r="J27">
        <v>0.65870000000000006</v>
      </c>
      <c r="K27">
        <v>0.14860000000000001</v>
      </c>
      <c r="L27">
        <v>1.8200000000000001E-2</v>
      </c>
      <c r="M27">
        <v>1.8E-3</v>
      </c>
      <c r="N27">
        <v>0</v>
      </c>
      <c r="O27">
        <v>0</v>
      </c>
      <c r="P27">
        <v>0</v>
      </c>
      <c r="Q27">
        <v>0</v>
      </c>
    </row>
  </sheetData>
  <sortState xmlns:xlrd2="http://schemas.microsoft.com/office/spreadsheetml/2017/richdata2" ref="A2:Q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20D3-06D1-46BC-BAE9-728122350B4A}">
  <dimension ref="A1:CF152"/>
  <sheetViews>
    <sheetView topLeftCell="A54" zoomScale="98" zoomScaleNormal="98" workbookViewId="0">
      <selection activeCell="J99" sqref="J99"/>
    </sheetView>
  </sheetViews>
  <sheetFormatPr defaultRowHeight="14.5" x14ac:dyDescent="0.35"/>
  <cols>
    <col min="1" max="1" width="18.08984375" customWidth="1"/>
    <col min="2" max="3" width="14" customWidth="1"/>
    <col min="4" max="4" width="12.08984375" customWidth="1"/>
    <col min="5" max="5" width="14.81640625" customWidth="1"/>
    <col min="6" max="6" width="11.6328125" customWidth="1"/>
    <col min="9" max="9" width="13.7265625" customWidth="1"/>
  </cols>
  <sheetData>
    <row r="1" spans="1:84" s="1" customFormat="1" ht="58" x14ac:dyDescent="0.35">
      <c r="A1" s="1" t="s">
        <v>72</v>
      </c>
      <c r="B1" s="1" t="s">
        <v>85</v>
      </c>
      <c r="D1" s="1" t="s">
        <v>111</v>
      </c>
      <c r="E1" s="1" t="s">
        <v>87</v>
      </c>
      <c r="F1" s="1" t="s">
        <v>89</v>
      </c>
      <c r="G1" s="1" t="s">
        <v>112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84" x14ac:dyDescent="0.35">
      <c r="A2" t="s">
        <v>50</v>
      </c>
      <c r="B2">
        <v>386.69</v>
      </c>
      <c r="D2">
        <v>0.60820895522388063</v>
      </c>
      <c r="E2">
        <v>574.46010000000001</v>
      </c>
      <c r="F2">
        <v>0.35899999999999999</v>
      </c>
      <c r="G2">
        <v>944.51108466257665</v>
      </c>
      <c r="H2" t="s">
        <v>49</v>
      </c>
      <c r="I2">
        <v>574.24390000000005</v>
      </c>
      <c r="J2">
        <v>479.46379999999999</v>
      </c>
      <c r="K2">
        <v>74.866799999999998</v>
      </c>
      <c r="L2">
        <v>4.7068000000000003</v>
      </c>
      <c r="M2">
        <v>7.4188999999999998</v>
      </c>
      <c r="N2">
        <v>6.8699000000000003</v>
      </c>
      <c r="O2">
        <v>0.91759999999999997</v>
      </c>
      <c r="P2">
        <v>0</v>
      </c>
      <c r="Q2">
        <v>0</v>
      </c>
      <c r="R2">
        <v>0</v>
      </c>
      <c r="S2">
        <v>0</v>
      </c>
    </row>
    <row r="3" spans="1:84" s="10" customFormat="1" x14ac:dyDescent="0.35">
      <c r="A3" s="10" t="s">
        <v>51</v>
      </c>
      <c r="B3" s="10">
        <v>231.5625</v>
      </c>
      <c r="D3" s="10">
        <v>0.61009825637530535</v>
      </c>
      <c r="E3" s="10">
        <v>105.9542</v>
      </c>
      <c r="F3" s="10">
        <v>2.6431</v>
      </c>
      <c r="G3" s="10">
        <v>173.6674361757587</v>
      </c>
      <c r="H3" s="10" t="s">
        <v>49</v>
      </c>
      <c r="I3" s="10">
        <v>105.9542</v>
      </c>
      <c r="J3" s="10">
        <v>23.052700000000002</v>
      </c>
      <c r="K3" s="10">
        <v>5.8921000000000001</v>
      </c>
      <c r="L3" s="10">
        <v>2.1227999999999998</v>
      </c>
      <c r="M3" s="10">
        <v>2.1141000000000001</v>
      </c>
      <c r="N3" s="10">
        <v>3.7848999999999999</v>
      </c>
      <c r="O3" s="10">
        <v>13.6555</v>
      </c>
      <c r="P3" s="10">
        <v>8.1196000000000002</v>
      </c>
      <c r="Q3" s="10">
        <v>29.966000000000001</v>
      </c>
      <c r="R3" s="10">
        <v>16.339300000000001</v>
      </c>
      <c r="S3" s="10">
        <v>0.90710000000000002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x14ac:dyDescent="0.35">
      <c r="A4" t="s">
        <v>52</v>
      </c>
      <c r="B4">
        <v>392.11959999999999</v>
      </c>
      <c r="D4">
        <v>0.61009825637530535</v>
      </c>
      <c r="E4">
        <v>970.98350000000005</v>
      </c>
      <c r="F4">
        <v>0.47289999999999999</v>
      </c>
      <c r="G4">
        <v>1591.51987381307</v>
      </c>
      <c r="H4" t="s">
        <v>49</v>
      </c>
      <c r="I4">
        <v>970.59810000000004</v>
      </c>
      <c r="J4">
        <v>725.19669999999996</v>
      </c>
      <c r="K4">
        <v>119.2483</v>
      </c>
      <c r="L4">
        <v>77.085800000000006</v>
      </c>
      <c r="M4">
        <v>36.240400000000001</v>
      </c>
      <c r="N4">
        <v>11.7422</v>
      </c>
      <c r="O4">
        <v>0.96660000000000001</v>
      </c>
      <c r="P4">
        <v>0.10009999999999999</v>
      </c>
      <c r="Q4">
        <v>1.7999999999999999E-2</v>
      </c>
      <c r="R4">
        <v>0</v>
      </c>
      <c r="S4">
        <v>0</v>
      </c>
    </row>
    <row r="5" spans="1:84" s="10" customFormat="1" x14ac:dyDescent="0.35">
      <c r="A5" s="10" t="s">
        <v>53</v>
      </c>
      <c r="B5" s="10">
        <v>101.82640000000001</v>
      </c>
      <c r="D5" s="10">
        <v>0.60349985887665814</v>
      </c>
      <c r="E5" s="10">
        <v>56.388399999999997</v>
      </c>
      <c r="F5" s="10">
        <v>3.218</v>
      </c>
      <c r="G5" s="10">
        <v>93.435647366944167</v>
      </c>
      <c r="H5" s="10" t="s">
        <v>49</v>
      </c>
      <c r="I5" s="10">
        <v>56.388399999999997</v>
      </c>
      <c r="J5" s="10">
        <v>12.168200000000001</v>
      </c>
      <c r="K5" s="10">
        <v>1.1778</v>
      </c>
      <c r="L5" s="10">
        <v>1.0456000000000001</v>
      </c>
      <c r="M5" s="10">
        <v>0.13689999999999999</v>
      </c>
      <c r="N5" s="10">
        <v>1.3647</v>
      </c>
      <c r="O5" s="10">
        <v>8.4952000000000005</v>
      </c>
      <c r="P5" s="10">
        <v>2.3052000000000001</v>
      </c>
      <c r="Q5" s="10">
        <v>10.5753</v>
      </c>
      <c r="R5" s="10">
        <v>3.3944999999999999</v>
      </c>
      <c r="S5" s="10">
        <v>15.725099999999999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x14ac:dyDescent="0.35">
      <c r="A6" t="s">
        <v>54</v>
      </c>
      <c r="B6">
        <v>400.68740000000003</v>
      </c>
      <c r="D6">
        <v>0.60349985887665814</v>
      </c>
      <c r="E6">
        <v>1158.3921</v>
      </c>
      <c r="F6">
        <v>0.52039999999999997</v>
      </c>
      <c r="G6">
        <v>1919.4571182770558</v>
      </c>
      <c r="H6" t="s">
        <v>49</v>
      </c>
      <c r="I6">
        <v>1157.9168999999999</v>
      </c>
      <c r="J6">
        <v>830.11649999999997</v>
      </c>
      <c r="K6">
        <v>192.50890000000001</v>
      </c>
      <c r="L6">
        <v>59.005200000000002</v>
      </c>
      <c r="M6">
        <v>35.787199999999999</v>
      </c>
      <c r="N6">
        <v>27.398</v>
      </c>
      <c r="O6">
        <v>11.8489</v>
      </c>
      <c r="P6">
        <v>1.0512999999999999</v>
      </c>
      <c r="Q6">
        <v>0.2009</v>
      </c>
      <c r="R6">
        <v>0</v>
      </c>
      <c r="S6">
        <v>0</v>
      </c>
    </row>
    <row r="7" spans="1:84" s="10" customFormat="1" x14ac:dyDescent="0.35">
      <c r="A7" s="10" t="s">
        <v>55</v>
      </c>
      <c r="B7" s="10">
        <v>192.08029999999999</v>
      </c>
      <c r="D7" s="10">
        <v>0.61014710297208041</v>
      </c>
      <c r="E7" s="10">
        <v>105.99290000000001</v>
      </c>
      <c r="F7" s="10">
        <v>4.3468999999999998</v>
      </c>
      <c r="G7" s="10">
        <v>173.71696019484355</v>
      </c>
      <c r="H7" s="10" t="s">
        <v>49</v>
      </c>
      <c r="I7" s="10">
        <v>105.99290000000001</v>
      </c>
      <c r="J7" s="10">
        <v>32.000799999999998</v>
      </c>
      <c r="K7" s="10">
        <v>2.1894</v>
      </c>
      <c r="L7" s="10">
        <v>1.3383</v>
      </c>
      <c r="M7" s="10">
        <v>1.2376</v>
      </c>
      <c r="N7" s="10">
        <v>0.7954</v>
      </c>
      <c r="O7" s="10">
        <v>1.1763999999999999</v>
      </c>
      <c r="P7" s="10">
        <v>1.67</v>
      </c>
      <c r="Q7" s="10">
        <v>14.242800000000001</v>
      </c>
      <c r="R7" s="10">
        <v>3.0217000000000001</v>
      </c>
      <c r="S7" s="10">
        <v>48.320399999999999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x14ac:dyDescent="0.35">
      <c r="A8" t="s">
        <v>113</v>
      </c>
      <c r="B8">
        <v>795.91300000000001</v>
      </c>
      <c r="D8">
        <v>0.61014710297208041</v>
      </c>
      <c r="E8">
        <v>3529.8928000000001</v>
      </c>
      <c r="F8">
        <v>0.38380000000000003</v>
      </c>
      <c r="G8">
        <v>5785.3143656760485</v>
      </c>
      <c r="I8">
        <v>3528.9522999999999</v>
      </c>
      <c r="J8">
        <v>2972.3009000000002</v>
      </c>
      <c r="K8">
        <v>480.52009999999996</v>
      </c>
      <c r="L8">
        <v>47.603800000000007</v>
      </c>
      <c r="M8">
        <v>8.7413000000000007</v>
      </c>
      <c r="N8">
        <v>17.978400000000001</v>
      </c>
      <c r="O8">
        <v>1.6554</v>
      </c>
      <c r="P8">
        <v>0.1522</v>
      </c>
      <c r="Q8">
        <v>0</v>
      </c>
      <c r="R8">
        <v>0</v>
      </c>
      <c r="S8">
        <v>0</v>
      </c>
    </row>
    <row r="9" spans="1:84" x14ac:dyDescent="0.35">
      <c r="A9" t="s">
        <v>71</v>
      </c>
      <c r="B9">
        <v>414.9015</v>
      </c>
      <c r="D9">
        <v>0.66935093242915955</v>
      </c>
      <c r="E9">
        <v>2053.8272999999999</v>
      </c>
      <c r="F9">
        <v>0.37859999999999999</v>
      </c>
      <c r="G9">
        <v>3068.386403147897</v>
      </c>
      <c r="H9" t="s">
        <v>49</v>
      </c>
      <c r="I9">
        <v>2053.0513999999998</v>
      </c>
      <c r="J9">
        <v>1728.4096</v>
      </c>
      <c r="K9">
        <v>240.0557</v>
      </c>
      <c r="L9">
        <v>37.99</v>
      </c>
      <c r="M9">
        <v>25.704799999999999</v>
      </c>
      <c r="N9">
        <v>16.594100000000001</v>
      </c>
      <c r="O9">
        <v>3.03</v>
      </c>
      <c r="P9">
        <v>1.1436999999999999</v>
      </c>
      <c r="Q9">
        <v>0.1234</v>
      </c>
      <c r="R9">
        <v>0</v>
      </c>
      <c r="S9">
        <v>0</v>
      </c>
    </row>
    <row r="10" spans="1:84" s="10" customFormat="1" x14ac:dyDescent="0.35">
      <c r="A10" s="10" t="s">
        <v>56</v>
      </c>
      <c r="B10" s="10">
        <v>108.81950000000001</v>
      </c>
      <c r="D10" s="10">
        <v>0.58585352269562785</v>
      </c>
      <c r="E10" s="10">
        <v>44.660499999999999</v>
      </c>
      <c r="F10" s="10">
        <v>2.8584000000000001</v>
      </c>
      <c r="G10" s="10">
        <v>76.231512263523157</v>
      </c>
      <c r="H10" s="10" t="s">
        <v>49</v>
      </c>
      <c r="I10" s="10">
        <v>44.660499999999999</v>
      </c>
      <c r="J10" s="10">
        <v>9.0101999999999993</v>
      </c>
      <c r="K10" s="10">
        <v>2.1943999999999999</v>
      </c>
      <c r="L10" s="10">
        <v>5.11E-2</v>
      </c>
      <c r="M10" s="10">
        <v>0.6381</v>
      </c>
      <c r="N10" s="10">
        <v>0.23980000000000001</v>
      </c>
      <c r="O10" s="10">
        <v>0.44869999999999999</v>
      </c>
      <c r="P10" s="10">
        <v>7.9202000000000004</v>
      </c>
      <c r="Q10" s="10">
        <v>22.0901</v>
      </c>
      <c r="R10" s="10">
        <v>1.4240999999999999</v>
      </c>
      <c r="S10" s="10">
        <v>0.64370000000000005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x14ac:dyDescent="0.35">
      <c r="A11" t="s">
        <v>57</v>
      </c>
      <c r="B11">
        <v>369.50639999999999</v>
      </c>
      <c r="D11">
        <v>0.58585352269562785</v>
      </c>
      <c r="E11">
        <v>690.34180000000003</v>
      </c>
      <c r="F11">
        <v>0.41739999999999999</v>
      </c>
      <c r="G11">
        <v>1178.3522215990115</v>
      </c>
      <c r="H11" t="s">
        <v>49</v>
      </c>
      <c r="I11">
        <v>690.16669999999999</v>
      </c>
      <c r="J11">
        <v>546.68550000000005</v>
      </c>
      <c r="K11">
        <v>86.344899999999996</v>
      </c>
      <c r="L11">
        <v>29.530899999999999</v>
      </c>
      <c r="M11">
        <v>9.8101000000000003</v>
      </c>
      <c r="N11">
        <v>14.8696</v>
      </c>
      <c r="O11">
        <v>2.6303999999999998</v>
      </c>
      <c r="P11">
        <v>0.28010000000000002</v>
      </c>
      <c r="Q11">
        <v>1.52E-2</v>
      </c>
      <c r="R11">
        <v>0</v>
      </c>
      <c r="S11">
        <v>0</v>
      </c>
    </row>
    <row r="12" spans="1:84" x14ac:dyDescent="0.35">
      <c r="A12" t="s">
        <v>114</v>
      </c>
      <c r="B12">
        <v>828.98410000000001</v>
      </c>
      <c r="D12">
        <v>0.58967897447134876</v>
      </c>
      <c r="E12">
        <v>5148.9112000000005</v>
      </c>
      <c r="F12">
        <v>0.4163</v>
      </c>
      <c r="G12">
        <v>8731.7191606094402</v>
      </c>
      <c r="I12">
        <v>5147.21</v>
      </c>
      <c r="J12">
        <v>4050.4464000000003</v>
      </c>
      <c r="K12">
        <v>827.99620000000004</v>
      </c>
      <c r="L12">
        <v>172.82420000000002</v>
      </c>
      <c r="M12">
        <v>65.446699999999993</v>
      </c>
      <c r="N12">
        <v>22.4815</v>
      </c>
      <c r="O12">
        <v>5.7050000000000001</v>
      </c>
      <c r="P12">
        <v>1.7750000000000001</v>
      </c>
      <c r="Q12">
        <v>0.50600000000000001</v>
      </c>
      <c r="R12">
        <v>2.8899999999999999E-2</v>
      </c>
      <c r="S12">
        <v>0</v>
      </c>
    </row>
    <row r="13" spans="1:84" s="10" customFormat="1" x14ac:dyDescent="0.35">
      <c r="A13" s="10" t="s">
        <v>60</v>
      </c>
      <c r="B13" s="10">
        <v>127.7503</v>
      </c>
      <c r="D13" s="10">
        <v>0.61185968172842364</v>
      </c>
      <c r="E13" s="10">
        <v>60.155099999999997</v>
      </c>
      <c r="F13" s="10">
        <v>3.7976000000000001</v>
      </c>
      <c r="G13" s="10">
        <v>98.315188590412916</v>
      </c>
      <c r="H13" s="10" t="s">
        <v>49</v>
      </c>
      <c r="I13" s="10">
        <v>60.155099999999997</v>
      </c>
      <c r="J13" s="10">
        <v>8.0955999999999992</v>
      </c>
      <c r="K13" s="10">
        <v>4.7704000000000004</v>
      </c>
      <c r="L13" s="10">
        <v>0.6845</v>
      </c>
      <c r="M13" s="10">
        <v>1.2761</v>
      </c>
      <c r="N13" s="10">
        <v>1.774</v>
      </c>
      <c r="O13" s="10">
        <v>7.1858000000000004</v>
      </c>
      <c r="P13" s="10">
        <v>7.4065000000000003</v>
      </c>
      <c r="Q13" s="10">
        <v>5.4508000000000001</v>
      </c>
      <c r="R13" s="10">
        <v>1.6879999999999999</v>
      </c>
      <c r="S13" s="10">
        <v>21.823399999999999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x14ac:dyDescent="0.35">
      <c r="A14" t="s">
        <v>61</v>
      </c>
      <c r="B14">
        <v>397.52749999999997</v>
      </c>
      <c r="D14">
        <v>0.61185968172842364</v>
      </c>
      <c r="E14">
        <v>735.10569999999996</v>
      </c>
      <c r="F14">
        <v>0.80559999999999998</v>
      </c>
      <c r="G14">
        <v>1201.4285659800667</v>
      </c>
      <c r="H14" t="s">
        <v>49</v>
      </c>
      <c r="I14">
        <v>735.03570000000002</v>
      </c>
      <c r="J14">
        <v>380.30959999999999</v>
      </c>
      <c r="K14">
        <v>158.1977</v>
      </c>
      <c r="L14">
        <v>82.066000000000003</v>
      </c>
      <c r="M14">
        <v>33.9709</v>
      </c>
      <c r="N14">
        <v>65.031999999999996</v>
      </c>
      <c r="O14">
        <v>14.4457</v>
      </c>
      <c r="P14">
        <v>0.9708</v>
      </c>
      <c r="Q14">
        <v>4.2999999999999997E-2</v>
      </c>
      <c r="R14">
        <v>0</v>
      </c>
      <c r="S14">
        <v>0</v>
      </c>
    </row>
    <row r="15" spans="1:84" s="10" customFormat="1" x14ac:dyDescent="0.35">
      <c r="A15" s="10" t="s">
        <v>62</v>
      </c>
      <c r="B15" s="10">
        <v>127.0986</v>
      </c>
      <c r="D15" s="10">
        <v>0.62915493801281686</v>
      </c>
      <c r="E15" s="10">
        <v>55.646700000000003</v>
      </c>
      <c r="F15" s="10">
        <v>2.7319</v>
      </c>
      <c r="G15" s="10">
        <v>88.446734878629201</v>
      </c>
      <c r="H15" s="10" t="s">
        <v>49</v>
      </c>
      <c r="I15" s="10">
        <v>55.646700000000003</v>
      </c>
      <c r="J15" s="10">
        <v>10.987399999999999</v>
      </c>
      <c r="K15" s="10">
        <v>1.2622</v>
      </c>
      <c r="L15" s="10">
        <v>4.7794999999999996</v>
      </c>
      <c r="M15" s="10">
        <v>1.0111000000000001</v>
      </c>
      <c r="N15" s="10">
        <v>1.9016</v>
      </c>
      <c r="O15" s="10">
        <v>5.1531000000000002</v>
      </c>
      <c r="P15" s="10">
        <v>8.6903000000000006</v>
      </c>
      <c r="Q15" s="10">
        <v>8.0869999999999997</v>
      </c>
      <c r="R15" s="10">
        <v>11.5558</v>
      </c>
      <c r="S15" s="10">
        <v>2.2185999999999999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x14ac:dyDescent="0.35">
      <c r="A16" t="s">
        <v>63</v>
      </c>
      <c r="B16">
        <v>402.44220000000001</v>
      </c>
      <c r="D16">
        <v>0.62915493801281686</v>
      </c>
      <c r="E16">
        <v>721.82299999999998</v>
      </c>
      <c r="F16">
        <v>0.48730000000000001</v>
      </c>
      <c r="G16">
        <v>1147.2897316515941</v>
      </c>
      <c r="H16" t="s">
        <v>49</v>
      </c>
      <c r="I16">
        <v>721.72580000000005</v>
      </c>
      <c r="J16">
        <v>525.43899999999996</v>
      </c>
      <c r="K16">
        <v>139.84280000000001</v>
      </c>
      <c r="L16">
        <v>13.446</v>
      </c>
      <c r="M16">
        <v>14.681800000000001</v>
      </c>
      <c r="N16">
        <v>26.671900000000001</v>
      </c>
      <c r="O16">
        <v>1.4999</v>
      </c>
      <c r="P16">
        <v>0.14460000000000001</v>
      </c>
      <c r="Q16">
        <v>0</v>
      </c>
      <c r="R16">
        <v>0</v>
      </c>
      <c r="S16">
        <v>0</v>
      </c>
    </row>
    <row r="17" spans="1:84" s="10" customFormat="1" x14ac:dyDescent="0.35">
      <c r="A17" s="10" t="s">
        <v>64</v>
      </c>
      <c r="B17" s="10">
        <v>124.0471</v>
      </c>
      <c r="D17" s="10">
        <v>0.64772447724477256</v>
      </c>
      <c r="E17" s="10">
        <v>66.839500000000001</v>
      </c>
      <c r="F17" s="10">
        <v>4.7301000000000002</v>
      </c>
      <c r="G17" s="10">
        <v>103.19125237371817</v>
      </c>
      <c r="H17" s="10" t="s">
        <v>49</v>
      </c>
      <c r="I17" s="10">
        <v>66.839500000000001</v>
      </c>
      <c r="J17" s="10">
        <v>15.0665</v>
      </c>
      <c r="K17" s="10">
        <v>4.9353999999999996</v>
      </c>
      <c r="L17" s="10">
        <v>0.85570000000000002</v>
      </c>
      <c r="M17" s="10">
        <v>0.56999999999999995</v>
      </c>
      <c r="N17" s="10">
        <v>0.92030000000000001</v>
      </c>
      <c r="O17" s="10">
        <v>13.007899999999999</v>
      </c>
      <c r="P17" s="10">
        <v>11.829599999999999</v>
      </c>
      <c r="Q17" s="10">
        <v>3.0352999999999999</v>
      </c>
      <c r="R17" s="10">
        <v>0.87529999999999997</v>
      </c>
      <c r="S17" s="10">
        <v>15.743499999999999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x14ac:dyDescent="0.35">
      <c r="A18" t="s">
        <v>115</v>
      </c>
      <c r="B18">
        <v>685.92309999999998</v>
      </c>
      <c r="D18">
        <v>0.64772447724477256</v>
      </c>
      <c r="E18">
        <v>1880.0754999999999</v>
      </c>
      <c r="F18">
        <v>0.60549999999999993</v>
      </c>
      <c r="G18">
        <v>2902.5852288264332</v>
      </c>
      <c r="I18">
        <v>1879.7561000000001</v>
      </c>
      <c r="J18">
        <v>1203.3411000000001</v>
      </c>
      <c r="K18">
        <v>495.13400000000001</v>
      </c>
      <c r="L18">
        <v>89.257900000000006</v>
      </c>
      <c r="M18">
        <v>38.241599999999998</v>
      </c>
      <c r="N18">
        <v>24.169</v>
      </c>
      <c r="O18">
        <v>16.303799999999999</v>
      </c>
      <c r="P18">
        <v>8.6529000000000007</v>
      </c>
      <c r="Q18">
        <v>3.1566999999999998</v>
      </c>
      <c r="R18">
        <v>1.1854</v>
      </c>
      <c r="S18">
        <v>0.31369999999999998</v>
      </c>
    </row>
    <row r="19" spans="1:84" s="10" customFormat="1" x14ac:dyDescent="0.35">
      <c r="A19" s="10" t="s">
        <v>67</v>
      </c>
      <c r="B19" s="10">
        <v>49.863700000000001</v>
      </c>
      <c r="D19" s="10">
        <v>0.67162779063223044</v>
      </c>
      <c r="E19" s="10">
        <v>19.708200000000001</v>
      </c>
      <c r="F19" s="10">
        <v>4.0275999999999996</v>
      </c>
      <c r="G19" s="10">
        <v>29.343931675977664</v>
      </c>
      <c r="H19" s="10" t="s">
        <v>49</v>
      </c>
      <c r="I19" s="10">
        <v>19.708200000000001</v>
      </c>
      <c r="J19" s="10">
        <v>6.1463000000000001</v>
      </c>
      <c r="K19" s="10">
        <v>0.4919</v>
      </c>
      <c r="L19" s="10">
        <v>0.90159999999999996</v>
      </c>
      <c r="M19" s="10">
        <v>0.46860000000000002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11.6998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x14ac:dyDescent="0.35">
      <c r="A20" t="s">
        <v>68</v>
      </c>
      <c r="B20">
        <v>398.9119</v>
      </c>
      <c r="D20">
        <v>0.67162779063223044</v>
      </c>
      <c r="E20">
        <v>1481.2163</v>
      </c>
      <c r="F20">
        <v>0.5423</v>
      </c>
      <c r="G20">
        <v>2205.4124630633155</v>
      </c>
      <c r="H20" t="s">
        <v>49</v>
      </c>
      <c r="I20">
        <v>1480.923</v>
      </c>
      <c r="J20">
        <v>957.03909999999996</v>
      </c>
      <c r="K20">
        <v>375.09269999999998</v>
      </c>
      <c r="L20">
        <v>106.50369999999999</v>
      </c>
      <c r="M20">
        <v>28.358599999999999</v>
      </c>
      <c r="N20">
        <v>10.388299999999999</v>
      </c>
      <c r="O20">
        <v>2.6558000000000002</v>
      </c>
      <c r="P20">
        <v>0.57410000000000005</v>
      </c>
      <c r="Q20">
        <v>0.21890000000000001</v>
      </c>
      <c r="R20">
        <v>9.1999999999999998E-2</v>
      </c>
      <c r="S20">
        <v>0</v>
      </c>
    </row>
    <row r="21" spans="1:84" x14ac:dyDescent="0.35">
      <c r="A21" t="s">
        <v>116</v>
      </c>
      <c r="B21">
        <v>756.47109999999998</v>
      </c>
      <c r="D21">
        <v>0.66818815772790652</v>
      </c>
      <c r="E21">
        <v>3492.6622000000002</v>
      </c>
      <c r="F21">
        <v>0.43679999999999997</v>
      </c>
      <c r="G21">
        <v>5227.063903491463</v>
      </c>
      <c r="I21">
        <v>3491.0441000000001</v>
      </c>
      <c r="J21">
        <v>2878.3562999999999</v>
      </c>
      <c r="K21">
        <v>400.41480000000001</v>
      </c>
      <c r="L21">
        <v>132.83620000000002</v>
      </c>
      <c r="M21">
        <v>46.529700000000005</v>
      </c>
      <c r="N21">
        <v>14.5381</v>
      </c>
      <c r="O21">
        <v>9.6012000000000004</v>
      </c>
      <c r="P21">
        <v>8.5675000000000008</v>
      </c>
      <c r="Q21">
        <v>0.20039999999999999</v>
      </c>
      <c r="R21">
        <v>0</v>
      </c>
      <c r="S21">
        <v>0</v>
      </c>
    </row>
    <row r="22" spans="1:84" s="10" customFormat="1" x14ac:dyDescent="0.35">
      <c r="A22" s="10" t="s">
        <v>73</v>
      </c>
      <c r="B22" s="10">
        <v>85.734899999999996</v>
      </c>
      <c r="D22" s="10">
        <v>0.65029445692429111</v>
      </c>
      <c r="E22" s="10">
        <v>47.606900000000003</v>
      </c>
      <c r="F22" s="10">
        <v>3.7561</v>
      </c>
      <c r="G22" s="10">
        <v>73.20822051162358</v>
      </c>
      <c r="H22" s="10" t="s">
        <v>49</v>
      </c>
      <c r="I22" s="10">
        <v>47.606900000000003</v>
      </c>
      <c r="J22" s="10">
        <v>11.206300000000001</v>
      </c>
      <c r="K22" s="10">
        <v>3.6745999999999999</v>
      </c>
      <c r="L22" s="10">
        <v>0.23880000000000001</v>
      </c>
      <c r="M22" s="10">
        <v>0.1071</v>
      </c>
      <c r="N22" s="10">
        <v>0.1653</v>
      </c>
      <c r="O22" s="10">
        <v>0.377</v>
      </c>
      <c r="P22" s="10">
        <v>3.4838</v>
      </c>
      <c r="Q22" s="10">
        <v>1.7037</v>
      </c>
      <c r="R22" s="10">
        <v>1.6342000000000001</v>
      </c>
      <c r="S22" s="10">
        <v>25.016100000000002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x14ac:dyDescent="0.35">
      <c r="A23" t="s">
        <v>74</v>
      </c>
      <c r="B23">
        <v>394.98700000000002</v>
      </c>
      <c r="D23">
        <v>0.65029445692429111</v>
      </c>
      <c r="E23">
        <v>1322.8684000000001</v>
      </c>
      <c r="F23">
        <v>0.27300000000000002</v>
      </c>
      <c r="G23">
        <v>2034.2606121183833</v>
      </c>
      <c r="H23" t="s">
        <v>49</v>
      </c>
      <c r="I23">
        <v>1321.8434999999999</v>
      </c>
      <c r="J23">
        <v>1211.6120000000001</v>
      </c>
      <c r="K23">
        <v>53.622500000000002</v>
      </c>
      <c r="L23">
        <v>21.190899999999999</v>
      </c>
      <c r="M23">
        <v>16.8047</v>
      </c>
      <c r="N23">
        <v>16.935300000000002</v>
      </c>
      <c r="O23">
        <v>1.1486000000000001</v>
      </c>
      <c r="P23">
        <v>0.48649999999999999</v>
      </c>
      <c r="Q23">
        <v>0</v>
      </c>
      <c r="R23">
        <v>4.2999999999999997E-2</v>
      </c>
      <c r="S23">
        <v>0</v>
      </c>
    </row>
    <row r="24" spans="1:84" x14ac:dyDescent="0.35">
      <c r="A24" t="s">
        <v>117</v>
      </c>
      <c r="B24">
        <v>814.03710000000001</v>
      </c>
      <c r="D24">
        <v>0.6500724987916866</v>
      </c>
      <c r="E24">
        <v>6699.7399000000005</v>
      </c>
      <c r="F24">
        <v>0.22450000000000001</v>
      </c>
      <c r="G24">
        <v>10306.142641710041</v>
      </c>
      <c r="I24">
        <v>6696.3265000000001</v>
      </c>
      <c r="J24">
        <v>6360.1674999999996</v>
      </c>
      <c r="K24">
        <v>308.50799999999998</v>
      </c>
      <c r="L24">
        <v>22.4941</v>
      </c>
      <c r="M24">
        <v>4.3590999999999998</v>
      </c>
      <c r="N24">
        <v>0.79779999999999995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84" x14ac:dyDescent="0.35">
      <c r="A25" t="s">
        <v>77</v>
      </c>
      <c r="B25">
        <v>413.10890000000001</v>
      </c>
      <c r="D25">
        <v>0.56564268835522347</v>
      </c>
      <c r="E25">
        <v>709.14869999999996</v>
      </c>
      <c r="F25">
        <v>0.21229999999999999</v>
      </c>
      <c r="G25">
        <v>1253.7043518799182</v>
      </c>
      <c r="H25" t="s">
        <v>49</v>
      </c>
      <c r="I25">
        <v>709.06399999999996</v>
      </c>
      <c r="J25">
        <v>682.00469999999996</v>
      </c>
      <c r="K25">
        <v>26.935500000000001</v>
      </c>
      <c r="L25">
        <v>0.1237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84" x14ac:dyDescent="0.35">
      <c r="A26" t="s">
        <v>118</v>
      </c>
      <c r="B26">
        <v>821.25720000000001</v>
      </c>
      <c r="D26">
        <v>0.72108090148956216</v>
      </c>
      <c r="E26">
        <v>9369.6075999999994</v>
      </c>
      <c r="F26">
        <v>0.25724999999999998</v>
      </c>
      <c r="G26">
        <v>12993.836864414065</v>
      </c>
      <c r="I26">
        <v>9366.0760000000009</v>
      </c>
      <c r="J26">
        <v>8685.0999000000011</v>
      </c>
      <c r="K26">
        <v>631.07809999999995</v>
      </c>
      <c r="L26">
        <v>46.216899999999995</v>
      </c>
      <c r="M26">
        <v>3.5471999999999997</v>
      </c>
      <c r="N26">
        <v>0.12330000000000001</v>
      </c>
      <c r="O26">
        <v>1.06E-2</v>
      </c>
      <c r="P26">
        <v>0</v>
      </c>
      <c r="Q26">
        <v>0</v>
      </c>
      <c r="R26">
        <v>0</v>
      </c>
      <c r="S26">
        <v>0</v>
      </c>
    </row>
    <row r="27" spans="1:84" x14ac:dyDescent="0.35">
      <c r="A27" t="s">
        <v>119</v>
      </c>
      <c r="B27">
        <v>813.28120000000001</v>
      </c>
      <c r="D27">
        <v>0.66161399202209259</v>
      </c>
      <c r="E27">
        <v>8569.3525000000009</v>
      </c>
      <c r="F27">
        <v>0.25074999999999997</v>
      </c>
      <c r="G27">
        <v>12952.193580140991</v>
      </c>
      <c r="I27">
        <v>8565.0046000000002</v>
      </c>
      <c r="J27">
        <v>7971.8207000000002</v>
      </c>
      <c r="K27">
        <v>524.38810000000001</v>
      </c>
      <c r="L27">
        <v>61.489999999999995</v>
      </c>
      <c r="M27">
        <v>6.7503000000000002</v>
      </c>
      <c r="N27">
        <v>0.52370000000000005</v>
      </c>
      <c r="O27">
        <v>3.1699999999999999E-2</v>
      </c>
      <c r="P27">
        <v>0</v>
      </c>
      <c r="Q27">
        <v>0</v>
      </c>
      <c r="R27">
        <v>0</v>
      </c>
      <c r="S27">
        <v>0</v>
      </c>
    </row>
    <row r="29" spans="1:84" ht="58" x14ac:dyDescent="0.35">
      <c r="A29" s="1" t="s">
        <v>72</v>
      </c>
      <c r="B29" s="1" t="s">
        <v>85</v>
      </c>
      <c r="C29" s="1" t="s">
        <v>120</v>
      </c>
      <c r="D29" s="1" t="s">
        <v>111</v>
      </c>
      <c r="E29" s="1" t="s">
        <v>87</v>
      </c>
      <c r="F29" s="1" t="s">
        <v>89</v>
      </c>
      <c r="G29" s="1" t="s">
        <v>112</v>
      </c>
      <c r="H29" s="1" t="s">
        <v>4</v>
      </c>
      <c r="I29" s="1" t="s">
        <v>5</v>
      </c>
      <c r="J29" s="1" t="s">
        <v>6</v>
      </c>
      <c r="K29" s="1" t="s">
        <v>7</v>
      </c>
      <c r="L29" s="1" t="s">
        <v>8</v>
      </c>
      <c r="M29" s="1" t="s">
        <v>9</v>
      </c>
      <c r="N29" s="1" t="s">
        <v>10</v>
      </c>
      <c r="O29" s="1" t="s">
        <v>11</v>
      </c>
      <c r="P29" s="1" t="s">
        <v>12</v>
      </c>
      <c r="Q29" s="1" t="s">
        <v>13</v>
      </c>
      <c r="R29" s="1" t="s">
        <v>14</v>
      </c>
      <c r="S29" s="1" t="s">
        <v>15</v>
      </c>
    </row>
    <row r="30" spans="1:84" x14ac:dyDescent="0.35">
      <c r="A30" t="s">
        <v>118</v>
      </c>
      <c r="B30">
        <v>821.25720000000001</v>
      </c>
      <c r="C30" s="11">
        <v>721.08090148956217</v>
      </c>
      <c r="D30">
        <v>0.72108090148956216</v>
      </c>
      <c r="E30">
        <v>9369.6075999999994</v>
      </c>
      <c r="F30">
        <v>0.25724999999999998</v>
      </c>
      <c r="G30">
        <v>12993.836864414065</v>
      </c>
      <c r="I30">
        <v>9366.0760000000009</v>
      </c>
      <c r="J30">
        <v>8685.0999000000011</v>
      </c>
      <c r="K30">
        <v>631.07809999999995</v>
      </c>
      <c r="L30">
        <v>46.216899999999995</v>
      </c>
      <c r="M30">
        <v>3.5471999999999997</v>
      </c>
      <c r="N30">
        <v>0.12330000000000001</v>
      </c>
      <c r="O30">
        <v>1.06E-2</v>
      </c>
      <c r="P30">
        <v>0</v>
      </c>
      <c r="Q30">
        <v>0</v>
      </c>
      <c r="R30">
        <v>0</v>
      </c>
      <c r="S30">
        <v>0</v>
      </c>
    </row>
    <row r="31" spans="1:84" s="10" customFormat="1" x14ac:dyDescent="0.35">
      <c r="A31" t="s">
        <v>77</v>
      </c>
      <c r="B31">
        <v>413.10890000000001</v>
      </c>
      <c r="C31" s="11">
        <v>565.64268835522341</v>
      </c>
      <c r="D31">
        <v>0.56564268835522347</v>
      </c>
      <c r="E31">
        <v>709.14869999999996</v>
      </c>
      <c r="F31">
        <v>0.21229999999999999</v>
      </c>
      <c r="G31">
        <v>1253.7043518799182</v>
      </c>
      <c r="H31" t="s">
        <v>49</v>
      </c>
      <c r="I31">
        <v>709.06399999999996</v>
      </c>
      <c r="J31">
        <v>682.00469999999996</v>
      </c>
      <c r="K31">
        <v>26.935500000000001</v>
      </c>
      <c r="L31">
        <v>0.1237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x14ac:dyDescent="0.35">
      <c r="A32" s="10" t="s">
        <v>51</v>
      </c>
      <c r="B32" s="10">
        <v>231.5625</v>
      </c>
      <c r="C32" s="12">
        <v>610.09825637530537</v>
      </c>
      <c r="D32" s="10">
        <v>0.61009825637530535</v>
      </c>
      <c r="E32" s="10">
        <v>105.9542</v>
      </c>
      <c r="F32" s="10">
        <v>2.6431</v>
      </c>
      <c r="G32" s="10">
        <v>173.6674361757587</v>
      </c>
      <c r="H32" s="10" t="s">
        <v>49</v>
      </c>
      <c r="I32" s="10">
        <v>105.9542</v>
      </c>
      <c r="J32" s="10">
        <v>23.052700000000002</v>
      </c>
      <c r="K32" s="10">
        <v>5.8921000000000001</v>
      </c>
      <c r="L32" s="10">
        <v>2.1227999999999998</v>
      </c>
      <c r="M32" s="10">
        <v>2.1141000000000001</v>
      </c>
      <c r="N32" s="10">
        <v>3.7848999999999999</v>
      </c>
      <c r="O32" s="10">
        <v>13.6555</v>
      </c>
      <c r="P32" s="10">
        <v>8.1196000000000002</v>
      </c>
      <c r="Q32" s="10">
        <v>29.966000000000001</v>
      </c>
      <c r="R32" s="10">
        <v>16.339300000000001</v>
      </c>
      <c r="S32" s="10">
        <v>0.90710000000000002</v>
      </c>
    </row>
    <row r="33" spans="1:84" s="10" customFormat="1" x14ac:dyDescent="0.35">
      <c r="A33" t="s">
        <v>52</v>
      </c>
      <c r="B33">
        <v>392.11959999999999</v>
      </c>
      <c r="C33" s="11">
        <v>610.09825637530537</v>
      </c>
      <c r="D33">
        <v>0.61009825637530535</v>
      </c>
      <c r="E33">
        <v>970.98350000000005</v>
      </c>
      <c r="F33">
        <v>0.47289999999999999</v>
      </c>
      <c r="G33">
        <v>1591.51987381307</v>
      </c>
      <c r="H33" t="s">
        <v>49</v>
      </c>
      <c r="I33">
        <v>970.59810000000004</v>
      </c>
      <c r="J33">
        <v>725.19669999999996</v>
      </c>
      <c r="K33">
        <v>119.2483</v>
      </c>
      <c r="L33">
        <v>77.085800000000006</v>
      </c>
      <c r="M33">
        <v>36.240400000000001</v>
      </c>
      <c r="N33">
        <v>11.7422</v>
      </c>
      <c r="O33">
        <v>0.96660000000000001</v>
      </c>
      <c r="P33">
        <v>0.10009999999999999</v>
      </c>
      <c r="Q33">
        <v>1.7999999999999999E-2</v>
      </c>
      <c r="R33">
        <v>0</v>
      </c>
      <c r="S33">
        <v>0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x14ac:dyDescent="0.35">
      <c r="A34" s="10" t="s">
        <v>53</v>
      </c>
      <c r="B34" s="10">
        <v>101.82640000000001</v>
      </c>
      <c r="C34" s="12">
        <v>603.4998588766581</v>
      </c>
      <c r="D34" s="10">
        <v>0.60349985887665814</v>
      </c>
      <c r="E34" s="10">
        <v>56.388399999999997</v>
      </c>
      <c r="F34" s="10">
        <v>3.218</v>
      </c>
      <c r="G34" s="10">
        <v>93.435647366944167</v>
      </c>
      <c r="H34" s="10" t="s">
        <v>49</v>
      </c>
      <c r="I34" s="10">
        <v>56.388399999999997</v>
      </c>
      <c r="J34" s="10">
        <v>12.168200000000001</v>
      </c>
      <c r="K34" s="10">
        <v>1.1778</v>
      </c>
      <c r="L34" s="10">
        <v>1.0456000000000001</v>
      </c>
      <c r="M34" s="10">
        <v>0.13689999999999999</v>
      </c>
      <c r="N34" s="10">
        <v>1.3647</v>
      </c>
      <c r="O34" s="10">
        <v>8.4952000000000005</v>
      </c>
      <c r="P34" s="10">
        <v>2.3052000000000001</v>
      </c>
      <c r="Q34" s="10">
        <v>10.5753</v>
      </c>
      <c r="R34" s="10">
        <v>3.3944999999999999</v>
      </c>
      <c r="S34" s="10">
        <v>15.725099999999999</v>
      </c>
    </row>
    <row r="35" spans="1:84" s="10" customFormat="1" x14ac:dyDescent="0.35">
      <c r="A35" t="s">
        <v>54</v>
      </c>
      <c r="B35">
        <v>400.68740000000003</v>
      </c>
      <c r="C35" s="11">
        <v>603.4998588766581</v>
      </c>
      <c r="D35">
        <v>0.60349985887665814</v>
      </c>
      <c r="E35">
        <v>1158.3921</v>
      </c>
      <c r="F35">
        <v>0.52039999999999997</v>
      </c>
      <c r="G35">
        <v>1919.4571182770558</v>
      </c>
      <c r="H35" t="s">
        <v>49</v>
      </c>
      <c r="I35">
        <v>1157.9168999999999</v>
      </c>
      <c r="J35">
        <v>830.11649999999997</v>
      </c>
      <c r="K35">
        <v>192.50890000000001</v>
      </c>
      <c r="L35">
        <v>59.005200000000002</v>
      </c>
      <c r="M35">
        <v>35.787199999999999</v>
      </c>
      <c r="N35">
        <v>27.398</v>
      </c>
      <c r="O35">
        <v>11.8489</v>
      </c>
      <c r="P35">
        <v>1.0512999999999999</v>
      </c>
      <c r="Q35">
        <v>0.2009</v>
      </c>
      <c r="R35">
        <v>0</v>
      </c>
      <c r="S35">
        <v>0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x14ac:dyDescent="0.35">
      <c r="A36" t="s">
        <v>50</v>
      </c>
      <c r="B36">
        <v>386.69</v>
      </c>
      <c r="C36" s="11">
        <v>608.20895522388059</v>
      </c>
      <c r="D36">
        <v>0.60820895522388063</v>
      </c>
      <c r="E36">
        <v>574.46010000000001</v>
      </c>
      <c r="F36">
        <v>0.35899999999999999</v>
      </c>
      <c r="G36">
        <v>944.51108466257665</v>
      </c>
      <c r="H36" t="s">
        <v>49</v>
      </c>
      <c r="I36">
        <v>574.24390000000005</v>
      </c>
      <c r="J36">
        <v>479.46379999999999</v>
      </c>
      <c r="K36">
        <v>74.866799999999998</v>
      </c>
      <c r="L36">
        <v>4.7068000000000003</v>
      </c>
      <c r="M36">
        <v>7.4188999999999998</v>
      </c>
      <c r="N36">
        <v>6.8699000000000003</v>
      </c>
      <c r="O36">
        <v>0.91759999999999997</v>
      </c>
      <c r="P36">
        <v>0</v>
      </c>
      <c r="Q36">
        <v>0</v>
      </c>
      <c r="R36">
        <v>0</v>
      </c>
      <c r="S36">
        <v>0</v>
      </c>
    </row>
    <row r="37" spans="1:84" x14ac:dyDescent="0.35">
      <c r="A37" s="10" t="s">
        <v>55</v>
      </c>
      <c r="B37" s="10">
        <v>192.08029999999999</v>
      </c>
      <c r="C37" s="12">
        <v>610.14710297208046</v>
      </c>
      <c r="D37" s="10">
        <v>0.61014710297208041</v>
      </c>
      <c r="E37" s="10">
        <v>105.99290000000001</v>
      </c>
      <c r="F37" s="10">
        <v>4.3468999999999998</v>
      </c>
      <c r="G37" s="10">
        <v>173.71696019484355</v>
      </c>
      <c r="H37" s="10" t="s">
        <v>49</v>
      </c>
      <c r="I37" s="10">
        <v>105.99290000000001</v>
      </c>
      <c r="J37" s="10">
        <v>32.000799999999998</v>
      </c>
      <c r="K37" s="10">
        <v>2.1894</v>
      </c>
      <c r="L37" s="10">
        <v>1.3383</v>
      </c>
      <c r="M37" s="10">
        <v>1.2376</v>
      </c>
      <c r="N37" s="10">
        <v>0.7954</v>
      </c>
      <c r="O37" s="10">
        <v>1.1763999999999999</v>
      </c>
      <c r="P37" s="10">
        <v>1.67</v>
      </c>
      <c r="Q37" s="10">
        <v>14.242800000000001</v>
      </c>
      <c r="R37" s="10">
        <v>3.0217000000000001</v>
      </c>
      <c r="S37" s="10">
        <v>48.320399999999999</v>
      </c>
    </row>
    <row r="38" spans="1:84" s="10" customFormat="1" x14ac:dyDescent="0.35">
      <c r="A38" t="s">
        <v>113</v>
      </c>
      <c r="B38">
        <v>795.91300000000001</v>
      </c>
      <c r="C38" s="11">
        <v>610.14710297208046</v>
      </c>
      <c r="D38">
        <v>0.61014710297208041</v>
      </c>
      <c r="E38">
        <v>3529.8928000000001</v>
      </c>
      <c r="F38">
        <v>0.38380000000000003</v>
      </c>
      <c r="G38">
        <v>5785.3143656760485</v>
      </c>
      <c r="H38"/>
      <c r="I38">
        <v>3528.9522999999999</v>
      </c>
      <c r="J38">
        <v>2972.3009000000002</v>
      </c>
      <c r="K38">
        <v>480.52009999999996</v>
      </c>
      <c r="L38">
        <v>47.603800000000007</v>
      </c>
      <c r="M38">
        <v>8.7413000000000007</v>
      </c>
      <c r="N38">
        <v>17.978400000000001</v>
      </c>
      <c r="O38">
        <v>1.6554</v>
      </c>
      <c r="P38">
        <v>0.1522</v>
      </c>
      <c r="Q38">
        <v>0</v>
      </c>
      <c r="R38">
        <v>0</v>
      </c>
      <c r="S38">
        <v>0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x14ac:dyDescent="0.35">
      <c r="A39" t="s">
        <v>71</v>
      </c>
      <c r="B39">
        <v>414.9015</v>
      </c>
      <c r="C39" s="11">
        <v>669.35093242915957</v>
      </c>
      <c r="D39">
        <v>0.66935093242915955</v>
      </c>
      <c r="E39">
        <v>2053.8272999999999</v>
      </c>
      <c r="F39">
        <v>0.37859999999999999</v>
      </c>
      <c r="G39">
        <v>3068.386403147897</v>
      </c>
      <c r="H39" t="s">
        <v>49</v>
      </c>
      <c r="I39">
        <v>2053.0513999999998</v>
      </c>
      <c r="J39">
        <v>1728.4096</v>
      </c>
      <c r="K39">
        <v>240.0557</v>
      </c>
      <c r="L39">
        <v>37.99</v>
      </c>
      <c r="M39">
        <v>25.704799999999999</v>
      </c>
      <c r="N39">
        <v>16.594100000000001</v>
      </c>
      <c r="O39">
        <v>3.03</v>
      </c>
      <c r="P39">
        <v>1.1436999999999999</v>
      </c>
      <c r="Q39">
        <v>0.1234</v>
      </c>
      <c r="R39">
        <v>0</v>
      </c>
      <c r="S39">
        <v>0</v>
      </c>
    </row>
    <row r="40" spans="1:84" x14ac:dyDescent="0.35">
      <c r="A40" s="10" t="s">
        <v>60</v>
      </c>
      <c r="B40" s="10">
        <v>127.7503</v>
      </c>
      <c r="C40" s="12">
        <v>611.85968172842365</v>
      </c>
      <c r="D40" s="10">
        <v>0.61185968172842364</v>
      </c>
      <c r="E40" s="10">
        <v>60.155099999999997</v>
      </c>
      <c r="F40" s="10">
        <v>3.7976000000000001</v>
      </c>
      <c r="G40" s="10">
        <v>98.315188590412916</v>
      </c>
      <c r="H40" s="10" t="s">
        <v>49</v>
      </c>
      <c r="I40" s="10">
        <v>60.155099999999997</v>
      </c>
      <c r="J40" s="10">
        <v>8.0955999999999992</v>
      </c>
      <c r="K40" s="10">
        <v>4.7704000000000004</v>
      </c>
      <c r="L40" s="10">
        <v>0.6845</v>
      </c>
      <c r="M40" s="10">
        <v>1.2761</v>
      </c>
      <c r="N40" s="10">
        <v>1.774</v>
      </c>
      <c r="O40" s="10">
        <v>7.1858000000000004</v>
      </c>
      <c r="P40" s="10">
        <v>7.4065000000000003</v>
      </c>
      <c r="Q40" s="10">
        <v>5.4508000000000001</v>
      </c>
      <c r="R40" s="10">
        <v>1.6879999999999999</v>
      </c>
      <c r="S40" s="10">
        <v>21.823399999999999</v>
      </c>
    </row>
    <row r="41" spans="1:84" s="10" customFormat="1" x14ac:dyDescent="0.35">
      <c r="A41" t="s">
        <v>61</v>
      </c>
      <c r="B41">
        <v>397.52749999999997</v>
      </c>
      <c r="C41" s="11">
        <v>611.85968172842365</v>
      </c>
      <c r="D41">
        <v>0.61185968172842364</v>
      </c>
      <c r="E41">
        <v>735.10569999999996</v>
      </c>
      <c r="F41">
        <v>0.80559999999999998</v>
      </c>
      <c r="G41">
        <v>1201.4285659800667</v>
      </c>
      <c r="H41" t="s">
        <v>49</v>
      </c>
      <c r="I41">
        <v>735.03570000000002</v>
      </c>
      <c r="J41">
        <v>380.30959999999999</v>
      </c>
      <c r="K41">
        <v>158.1977</v>
      </c>
      <c r="L41">
        <v>82.066000000000003</v>
      </c>
      <c r="M41">
        <v>33.9709</v>
      </c>
      <c r="N41">
        <v>65.031999999999996</v>
      </c>
      <c r="O41">
        <v>14.4457</v>
      </c>
      <c r="P41">
        <v>0.9708</v>
      </c>
      <c r="Q41">
        <v>4.2999999999999997E-2</v>
      </c>
      <c r="R41">
        <v>0</v>
      </c>
      <c r="S41">
        <v>0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1:84" x14ac:dyDescent="0.35">
      <c r="A42" s="10" t="s">
        <v>62</v>
      </c>
      <c r="B42" s="10">
        <v>127.0986</v>
      </c>
      <c r="C42" s="12">
        <v>629.15493801281684</v>
      </c>
      <c r="D42" s="10">
        <v>0.62915493801281686</v>
      </c>
      <c r="E42" s="10">
        <v>55.646700000000003</v>
      </c>
      <c r="F42" s="10">
        <v>2.7319</v>
      </c>
      <c r="G42" s="10">
        <v>88.446734878629201</v>
      </c>
      <c r="H42" s="10" t="s">
        <v>49</v>
      </c>
      <c r="I42" s="10">
        <v>55.646700000000003</v>
      </c>
      <c r="J42" s="10">
        <v>10.987399999999999</v>
      </c>
      <c r="K42" s="10">
        <v>1.2622</v>
      </c>
      <c r="L42" s="10">
        <v>4.7794999999999996</v>
      </c>
      <c r="M42" s="10">
        <v>1.0111000000000001</v>
      </c>
      <c r="N42" s="10">
        <v>1.9016</v>
      </c>
      <c r="O42" s="10">
        <v>5.1531000000000002</v>
      </c>
      <c r="P42" s="10">
        <v>8.6903000000000006</v>
      </c>
      <c r="Q42" s="10">
        <v>8.0869999999999997</v>
      </c>
      <c r="R42" s="10">
        <v>11.5558</v>
      </c>
      <c r="S42" s="10">
        <v>2.2185999999999999</v>
      </c>
    </row>
    <row r="43" spans="1:84" s="10" customFormat="1" x14ac:dyDescent="0.35">
      <c r="A43" t="s">
        <v>63</v>
      </c>
      <c r="B43">
        <v>402.44220000000001</v>
      </c>
      <c r="C43" s="11">
        <v>629.15493801281684</v>
      </c>
      <c r="D43">
        <v>0.62915493801281686</v>
      </c>
      <c r="E43">
        <v>721.82299999999998</v>
      </c>
      <c r="F43">
        <v>0.48730000000000001</v>
      </c>
      <c r="G43">
        <v>1147.2897316515941</v>
      </c>
      <c r="H43" t="s">
        <v>49</v>
      </c>
      <c r="I43">
        <v>721.72580000000005</v>
      </c>
      <c r="J43">
        <v>525.43899999999996</v>
      </c>
      <c r="K43">
        <v>139.84280000000001</v>
      </c>
      <c r="L43">
        <v>13.446</v>
      </c>
      <c r="M43">
        <v>14.681800000000001</v>
      </c>
      <c r="N43">
        <v>26.671900000000001</v>
      </c>
      <c r="O43">
        <v>1.4999</v>
      </c>
      <c r="P43">
        <v>0.14460000000000001</v>
      </c>
      <c r="Q43">
        <v>0</v>
      </c>
      <c r="R43">
        <v>0</v>
      </c>
      <c r="S43">
        <v>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x14ac:dyDescent="0.35">
      <c r="A44" s="10" t="s">
        <v>56</v>
      </c>
      <c r="B44" s="10">
        <v>108.81950000000001</v>
      </c>
      <c r="C44" s="12">
        <v>585.85352269562782</v>
      </c>
      <c r="D44" s="10">
        <v>0.58585352269562785</v>
      </c>
      <c r="E44" s="10">
        <v>44.660499999999999</v>
      </c>
      <c r="F44" s="10">
        <v>2.8584000000000001</v>
      </c>
      <c r="G44" s="10">
        <v>76.231512263523157</v>
      </c>
      <c r="H44" s="10" t="s">
        <v>49</v>
      </c>
      <c r="I44" s="10">
        <v>44.660499999999999</v>
      </c>
      <c r="J44" s="10">
        <v>9.0101999999999993</v>
      </c>
      <c r="K44" s="10">
        <v>2.1943999999999999</v>
      </c>
      <c r="L44" s="10">
        <v>5.11E-2</v>
      </c>
      <c r="M44" s="10">
        <v>0.6381</v>
      </c>
      <c r="N44" s="10">
        <v>0.23980000000000001</v>
      </c>
      <c r="O44" s="10">
        <v>0.44869999999999999</v>
      </c>
      <c r="P44" s="10">
        <v>7.9202000000000004</v>
      </c>
      <c r="Q44" s="10">
        <v>22.0901</v>
      </c>
      <c r="R44" s="10">
        <v>1.4240999999999999</v>
      </c>
      <c r="S44" s="10">
        <v>0.64370000000000005</v>
      </c>
    </row>
    <row r="45" spans="1:84" s="10" customFormat="1" x14ac:dyDescent="0.35">
      <c r="A45" t="s">
        <v>57</v>
      </c>
      <c r="B45">
        <v>369.50639999999999</v>
      </c>
      <c r="C45" s="11">
        <v>585.85352269562782</v>
      </c>
      <c r="D45">
        <v>0.58585352269562785</v>
      </c>
      <c r="E45">
        <v>690.34180000000003</v>
      </c>
      <c r="F45">
        <v>0.41739999999999999</v>
      </c>
      <c r="G45">
        <v>1178.3522215990115</v>
      </c>
      <c r="H45" t="s">
        <v>49</v>
      </c>
      <c r="I45">
        <v>690.16669999999999</v>
      </c>
      <c r="J45">
        <v>546.68550000000005</v>
      </c>
      <c r="K45">
        <v>86.344899999999996</v>
      </c>
      <c r="L45">
        <v>29.530899999999999</v>
      </c>
      <c r="M45">
        <v>9.8101000000000003</v>
      </c>
      <c r="N45">
        <v>14.8696</v>
      </c>
      <c r="O45">
        <v>2.6303999999999998</v>
      </c>
      <c r="P45">
        <v>0.28010000000000002</v>
      </c>
      <c r="Q45">
        <v>1.52E-2</v>
      </c>
      <c r="R45">
        <v>0</v>
      </c>
      <c r="S45">
        <v>0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1:84" x14ac:dyDescent="0.35">
      <c r="A46" t="s">
        <v>114</v>
      </c>
      <c r="B46">
        <v>828.98410000000001</v>
      </c>
      <c r="C46" s="11">
        <v>589.67897447134874</v>
      </c>
      <c r="D46">
        <v>0.58967897447134876</v>
      </c>
      <c r="E46">
        <v>5148.9112000000005</v>
      </c>
      <c r="F46">
        <v>0.4163</v>
      </c>
      <c r="G46">
        <v>8731.7191606094402</v>
      </c>
      <c r="I46">
        <v>5147.21</v>
      </c>
      <c r="J46">
        <v>4050.4464000000003</v>
      </c>
      <c r="K46">
        <v>827.99620000000004</v>
      </c>
      <c r="L46">
        <v>172.82420000000002</v>
      </c>
      <c r="M46">
        <v>65.446699999999993</v>
      </c>
      <c r="N46">
        <v>22.4815</v>
      </c>
      <c r="O46">
        <v>5.7050000000000001</v>
      </c>
      <c r="P46">
        <v>1.7750000000000001</v>
      </c>
      <c r="Q46">
        <v>0.50600000000000001</v>
      </c>
      <c r="R46">
        <v>2.8899999999999999E-2</v>
      </c>
      <c r="S46">
        <v>0</v>
      </c>
    </row>
    <row r="47" spans="1:84" s="10" customFormat="1" x14ac:dyDescent="0.35">
      <c r="A47" s="10" t="s">
        <v>64</v>
      </c>
      <c r="B47" s="10">
        <v>124.0471</v>
      </c>
      <c r="C47" s="12">
        <v>647.72447724477252</v>
      </c>
      <c r="D47" s="10">
        <v>0.64772447724477256</v>
      </c>
      <c r="E47" s="10">
        <v>66.839500000000001</v>
      </c>
      <c r="F47" s="10">
        <v>4.7301000000000002</v>
      </c>
      <c r="G47" s="10">
        <v>103.19125237371817</v>
      </c>
      <c r="H47" s="10" t="s">
        <v>49</v>
      </c>
      <c r="I47" s="10">
        <v>66.839500000000001</v>
      </c>
      <c r="J47" s="10">
        <v>15.0665</v>
      </c>
      <c r="K47" s="10">
        <v>4.9353999999999996</v>
      </c>
      <c r="L47" s="10">
        <v>0.85570000000000002</v>
      </c>
      <c r="M47" s="10">
        <v>0.56999999999999995</v>
      </c>
      <c r="N47" s="10">
        <v>0.92030000000000001</v>
      </c>
      <c r="O47" s="10">
        <v>13.007899999999999</v>
      </c>
      <c r="P47" s="10">
        <v>11.829599999999999</v>
      </c>
      <c r="Q47" s="10">
        <v>3.0352999999999999</v>
      </c>
      <c r="R47" s="10">
        <v>0.87529999999999997</v>
      </c>
      <c r="S47" s="10">
        <v>15.743499999999999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1:84" x14ac:dyDescent="0.35">
      <c r="A48" t="s">
        <v>115</v>
      </c>
      <c r="B48">
        <v>685.92309999999998</v>
      </c>
      <c r="C48" s="11">
        <v>647.72447724477252</v>
      </c>
      <c r="D48">
        <v>0.64772447724477256</v>
      </c>
      <c r="E48">
        <v>1880.0754999999999</v>
      </c>
      <c r="F48">
        <v>0.60549999999999993</v>
      </c>
      <c r="G48">
        <v>2902.5852288264332</v>
      </c>
      <c r="I48">
        <v>1879.7561000000001</v>
      </c>
      <c r="J48">
        <v>1203.3411000000001</v>
      </c>
      <c r="K48">
        <v>495.13400000000001</v>
      </c>
      <c r="L48">
        <v>89.257900000000006</v>
      </c>
      <c r="M48">
        <v>38.241599999999998</v>
      </c>
      <c r="N48">
        <v>24.169</v>
      </c>
      <c r="O48">
        <v>16.303799999999999</v>
      </c>
      <c r="P48">
        <v>8.6529000000000007</v>
      </c>
      <c r="Q48">
        <v>3.1566999999999998</v>
      </c>
      <c r="R48">
        <v>1.1854</v>
      </c>
      <c r="S48">
        <v>0.31369999999999998</v>
      </c>
    </row>
    <row r="49" spans="1:84" x14ac:dyDescent="0.35">
      <c r="A49" s="10" t="s">
        <v>67</v>
      </c>
      <c r="B49" s="10">
        <v>49.863700000000001</v>
      </c>
      <c r="C49" s="12">
        <v>671.62779063223047</v>
      </c>
      <c r="D49" s="10">
        <v>0.67162779063223044</v>
      </c>
      <c r="E49" s="10">
        <v>19.708200000000001</v>
      </c>
      <c r="F49" s="10">
        <v>4.0275999999999996</v>
      </c>
      <c r="G49" s="10">
        <v>29.343931675977664</v>
      </c>
      <c r="H49" s="10" t="s">
        <v>49</v>
      </c>
      <c r="I49" s="10">
        <v>19.708200000000001</v>
      </c>
      <c r="J49" s="10">
        <v>6.1463000000000001</v>
      </c>
      <c r="K49" s="10">
        <v>0.4919</v>
      </c>
      <c r="L49" s="10">
        <v>0.90159999999999996</v>
      </c>
      <c r="M49" s="10">
        <v>0.46860000000000002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11.6998</v>
      </c>
    </row>
    <row r="50" spans="1:84" s="10" customFormat="1" x14ac:dyDescent="0.35">
      <c r="A50" t="s">
        <v>68</v>
      </c>
      <c r="B50">
        <v>398.9119</v>
      </c>
      <c r="C50" s="11">
        <v>671.62779063223047</v>
      </c>
      <c r="D50">
        <v>0.67162779063223044</v>
      </c>
      <c r="E50">
        <v>1481.2163</v>
      </c>
      <c r="F50">
        <v>0.5423</v>
      </c>
      <c r="G50">
        <v>2205.4124630633155</v>
      </c>
      <c r="H50" t="s">
        <v>49</v>
      </c>
      <c r="I50">
        <v>1480.923</v>
      </c>
      <c r="J50">
        <v>957.03909999999996</v>
      </c>
      <c r="K50">
        <v>375.09269999999998</v>
      </c>
      <c r="L50">
        <v>106.50369999999999</v>
      </c>
      <c r="M50">
        <v>28.358599999999999</v>
      </c>
      <c r="N50">
        <v>10.388299999999999</v>
      </c>
      <c r="O50">
        <v>2.6558000000000002</v>
      </c>
      <c r="P50">
        <v>0.57410000000000005</v>
      </c>
      <c r="Q50">
        <v>0.21890000000000001</v>
      </c>
      <c r="R50">
        <v>9.1999999999999998E-2</v>
      </c>
      <c r="S50">
        <v>0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x14ac:dyDescent="0.35">
      <c r="A51" t="s">
        <v>116</v>
      </c>
      <c r="B51">
        <v>756.47109999999998</v>
      </c>
      <c r="C51" s="11">
        <v>668.18815772790651</v>
      </c>
      <c r="D51">
        <v>0.66818815772790652</v>
      </c>
      <c r="E51">
        <v>3492.6622000000002</v>
      </c>
      <c r="F51">
        <v>0.43679999999999997</v>
      </c>
      <c r="G51">
        <v>5227.063903491463</v>
      </c>
      <c r="I51">
        <v>3491.0441000000001</v>
      </c>
      <c r="J51">
        <v>2878.3562999999999</v>
      </c>
      <c r="K51">
        <v>400.41480000000001</v>
      </c>
      <c r="L51">
        <v>132.83620000000002</v>
      </c>
      <c r="M51">
        <v>46.529700000000005</v>
      </c>
      <c r="N51">
        <v>14.5381</v>
      </c>
      <c r="O51">
        <v>9.6012000000000004</v>
      </c>
      <c r="P51">
        <v>8.5675000000000008</v>
      </c>
      <c r="Q51">
        <v>0.20039999999999999</v>
      </c>
      <c r="R51">
        <v>0</v>
      </c>
      <c r="S51">
        <v>0</v>
      </c>
    </row>
    <row r="52" spans="1:84" x14ac:dyDescent="0.35">
      <c r="A52" s="10" t="s">
        <v>73</v>
      </c>
      <c r="B52" s="10">
        <v>85.734899999999996</v>
      </c>
      <c r="C52" s="12">
        <v>650.29445692429113</v>
      </c>
      <c r="D52" s="10">
        <v>0.65029445692429111</v>
      </c>
      <c r="E52" s="10">
        <v>47.606900000000003</v>
      </c>
      <c r="F52" s="10">
        <v>3.7561</v>
      </c>
      <c r="G52" s="10">
        <v>73.20822051162358</v>
      </c>
      <c r="H52" s="10" t="s">
        <v>49</v>
      </c>
      <c r="I52" s="10">
        <v>47.606900000000003</v>
      </c>
      <c r="J52" s="10">
        <v>11.206300000000001</v>
      </c>
      <c r="K52" s="10">
        <v>3.6745999999999999</v>
      </c>
      <c r="L52" s="10">
        <v>0.23880000000000001</v>
      </c>
      <c r="M52" s="10">
        <v>0.1071</v>
      </c>
      <c r="N52" s="10">
        <v>0.1653</v>
      </c>
      <c r="O52" s="10">
        <v>0.377</v>
      </c>
      <c r="P52" s="10">
        <v>3.4838</v>
      </c>
      <c r="Q52" s="10">
        <v>1.7037</v>
      </c>
      <c r="R52" s="10">
        <v>1.6342000000000001</v>
      </c>
      <c r="S52" s="10">
        <v>25.016100000000002</v>
      </c>
    </row>
    <row r="53" spans="1:84" x14ac:dyDescent="0.35">
      <c r="A53" t="s">
        <v>74</v>
      </c>
      <c r="B53">
        <v>394.98700000000002</v>
      </c>
      <c r="C53" s="11">
        <v>650.29445692429113</v>
      </c>
      <c r="D53">
        <v>0.65029445692429111</v>
      </c>
      <c r="E53">
        <v>1322.8684000000001</v>
      </c>
      <c r="F53">
        <v>0.27300000000000002</v>
      </c>
      <c r="G53">
        <v>2034.2606121183833</v>
      </c>
      <c r="H53" t="s">
        <v>49</v>
      </c>
      <c r="I53">
        <v>1321.8434999999999</v>
      </c>
      <c r="J53">
        <v>1211.6120000000001</v>
      </c>
      <c r="K53">
        <v>53.622500000000002</v>
      </c>
      <c r="L53">
        <v>21.190899999999999</v>
      </c>
      <c r="M53">
        <v>16.8047</v>
      </c>
      <c r="N53">
        <v>16.935300000000002</v>
      </c>
      <c r="O53">
        <v>1.1486000000000001</v>
      </c>
      <c r="P53">
        <v>0.48649999999999999</v>
      </c>
      <c r="Q53">
        <v>0</v>
      </c>
      <c r="R53">
        <v>4.2999999999999997E-2</v>
      </c>
      <c r="S53">
        <v>0</v>
      </c>
    </row>
    <row r="54" spans="1:84" x14ac:dyDescent="0.35">
      <c r="A54" t="s">
        <v>117</v>
      </c>
      <c r="B54">
        <v>814.03710000000001</v>
      </c>
      <c r="C54" s="11">
        <v>650.0724987916866</v>
      </c>
      <c r="D54">
        <v>0.6500724987916866</v>
      </c>
      <c r="E54">
        <v>6699.7399000000005</v>
      </c>
      <c r="F54">
        <v>0.22450000000000001</v>
      </c>
      <c r="G54">
        <v>10306.142641710041</v>
      </c>
      <c r="I54">
        <v>6696.3265000000001</v>
      </c>
      <c r="J54">
        <v>6360.1674999999996</v>
      </c>
      <c r="K54">
        <v>308.50799999999998</v>
      </c>
      <c r="L54">
        <v>22.4941</v>
      </c>
      <c r="M54">
        <v>4.3590999999999998</v>
      </c>
      <c r="N54">
        <v>0.79779999999999995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84" x14ac:dyDescent="0.35">
      <c r="A55" t="s">
        <v>119</v>
      </c>
      <c r="B55">
        <v>813.28120000000001</v>
      </c>
      <c r="C55" s="11">
        <v>661.61399202209259</v>
      </c>
      <c r="D55">
        <v>0.66161399202209259</v>
      </c>
      <c r="E55">
        <v>8569.3525000000009</v>
      </c>
      <c r="F55">
        <v>0.25074999999999997</v>
      </c>
      <c r="G55">
        <v>12952.193580140991</v>
      </c>
      <c r="I55">
        <v>8565.0046000000002</v>
      </c>
      <c r="J55">
        <v>7971.8207000000002</v>
      </c>
      <c r="K55">
        <v>524.38810000000001</v>
      </c>
      <c r="L55">
        <v>61.489999999999995</v>
      </c>
      <c r="M55">
        <v>6.7503000000000002</v>
      </c>
      <c r="N55">
        <v>0.52370000000000005</v>
      </c>
      <c r="O55">
        <v>3.1699999999999999E-2</v>
      </c>
      <c r="P55">
        <v>0</v>
      </c>
      <c r="Q55">
        <v>0</v>
      </c>
      <c r="R55">
        <v>0</v>
      </c>
      <c r="S55">
        <v>0</v>
      </c>
    </row>
    <row r="58" spans="1:84" ht="18.5" x14ac:dyDescent="0.45">
      <c r="A58" s="28" t="s">
        <v>143</v>
      </c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1:84" ht="58" hidden="1" x14ac:dyDescent="0.35">
      <c r="A59" s="1" t="s">
        <v>72</v>
      </c>
      <c r="B59" s="1" t="s">
        <v>85</v>
      </c>
      <c r="C59" s="1" t="s">
        <v>120</v>
      </c>
      <c r="D59" s="1" t="s">
        <v>111</v>
      </c>
      <c r="E59" s="1" t="s">
        <v>87</v>
      </c>
      <c r="F59" s="1" t="s">
        <v>89</v>
      </c>
      <c r="G59" s="1" t="s">
        <v>112</v>
      </c>
      <c r="H59" s="1" t="s">
        <v>4</v>
      </c>
      <c r="I59" s="1" t="s">
        <v>5</v>
      </c>
      <c r="J59" s="1" t="s">
        <v>6</v>
      </c>
      <c r="K59" s="1" t="s">
        <v>7</v>
      </c>
      <c r="L59" s="1" t="s">
        <v>8</v>
      </c>
      <c r="M59" s="1" t="s">
        <v>9</v>
      </c>
      <c r="N59" s="1" t="s">
        <v>10</v>
      </c>
      <c r="O59" s="1" t="s">
        <v>11</v>
      </c>
      <c r="P59" s="1" t="s">
        <v>12</v>
      </c>
      <c r="Q59" s="1" t="s">
        <v>13</v>
      </c>
      <c r="R59" s="1" t="s">
        <v>14</v>
      </c>
      <c r="S59" s="1" t="s">
        <v>15</v>
      </c>
    </row>
    <row r="60" spans="1:84" hidden="1" x14ac:dyDescent="0.35">
      <c r="A60" t="s">
        <v>118</v>
      </c>
      <c r="B60">
        <v>821.25720000000001</v>
      </c>
      <c r="C60" s="11">
        <v>721.08090148956217</v>
      </c>
      <c r="D60">
        <v>0.72108090148956216</v>
      </c>
      <c r="E60">
        <v>9369.6075999999994</v>
      </c>
      <c r="F60">
        <v>0.25724999999999998</v>
      </c>
      <c r="G60">
        <v>12993.836864414065</v>
      </c>
      <c r="H60" t="s">
        <v>49</v>
      </c>
      <c r="I60">
        <v>9366.0760000000009</v>
      </c>
      <c r="J60">
        <v>8685.0999000000011</v>
      </c>
      <c r="K60">
        <v>631.07809999999995</v>
      </c>
      <c r="L60">
        <v>46.216899999999995</v>
      </c>
      <c r="M60">
        <v>3.5471999999999997</v>
      </c>
      <c r="N60">
        <v>0.12330000000000001</v>
      </c>
      <c r="O60">
        <v>1.06E-2</v>
      </c>
      <c r="P60">
        <v>0</v>
      </c>
      <c r="Q60">
        <v>0</v>
      </c>
      <c r="R60">
        <v>0</v>
      </c>
      <c r="S60">
        <v>0</v>
      </c>
    </row>
    <row r="61" spans="1:84" hidden="1" x14ac:dyDescent="0.35">
      <c r="A61" t="s">
        <v>77</v>
      </c>
      <c r="B61">
        <v>413.10890000000001</v>
      </c>
      <c r="C61" s="11">
        <v>565.64268835522341</v>
      </c>
      <c r="D61">
        <v>0.56564268835522347</v>
      </c>
      <c r="E61">
        <v>709.14869999999996</v>
      </c>
      <c r="F61">
        <v>0.21229999999999999</v>
      </c>
      <c r="G61">
        <v>1253.7043518799182</v>
      </c>
      <c r="H61" t="s">
        <v>49</v>
      </c>
      <c r="I61">
        <v>709.06399999999996</v>
      </c>
      <c r="J61">
        <v>682.00469999999996</v>
      </c>
      <c r="K61">
        <v>26.935500000000001</v>
      </c>
      <c r="L61">
        <v>0.1237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84" hidden="1" x14ac:dyDescent="0.35">
      <c r="A62" s="10" t="s">
        <v>51</v>
      </c>
      <c r="B62" s="10">
        <v>231.5625</v>
      </c>
      <c r="C62" s="12">
        <v>610.09825637530537</v>
      </c>
      <c r="D62" s="10">
        <v>0.61009825637530535</v>
      </c>
      <c r="E62" s="10">
        <v>105.9542</v>
      </c>
      <c r="F62" s="10">
        <v>2.6431</v>
      </c>
      <c r="G62" s="10">
        <v>173.6674361757587</v>
      </c>
      <c r="H62" s="10" t="s">
        <v>49</v>
      </c>
      <c r="I62" s="10">
        <v>105.9542</v>
      </c>
      <c r="J62" s="10">
        <v>23.052700000000002</v>
      </c>
      <c r="K62" s="10">
        <v>5.8921000000000001</v>
      </c>
      <c r="L62" s="10">
        <v>2.1227999999999998</v>
      </c>
      <c r="M62" s="10">
        <v>2.1141000000000001</v>
      </c>
      <c r="N62" s="10">
        <v>3.7848999999999999</v>
      </c>
      <c r="O62" s="10">
        <v>13.6555</v>
      </c>
      <c r="P62" s="10">
        <v>8.1196000000000002</v>
      </c>
      <c r="Q62" s="10">
        <v>29.966000000000001</v>
      </c>
      <c r="R62" s="10">
        <v>16.339300000000001</v>
      </c>
      <c r="S62" s="10">
        <v>0.90710000000000002</v>
      </c>
    </row>
    <row r="63" spans="1:84" hidden="1" x14ac:dyDescent="0.35">
      <c r="A63" t="s">
        <v>52</v>
      </c>
      <c r="B63">
        <v>392.11959999999999</v>
      </c>
      <c r="C63" s="11">
        <v>610.09825637530537</v>
      </c>
      <c r="D63">
        <v>0.61009825637530535</v>
      </c>
      <c r="E63">
        <v>970.98350000000005</v>
      </c>
      <c r="F63">
        <v>0.47289999999999999</v>
      </c>
      <c r="G63">
        <v>1591.51987381307</v>
      </c>
      <c r="H63" t="s">
        <v>49</v>
      </c>
      <c r="I63">
        <v>970.59810000000004</v>
      </c>
      <c r="J63">
        <v>725.19669999999996</v>
      </c>
      <c r="K63">
        <v>119.2483</v>
      </c>
      <c r="L63">
        <v>77.085800000000006</v>
      </c>
      <c r="M63">
        <v>36.240400000000001</v>
      </c>
      <c r="N63">
        <v>11.7422</v>
      </c>
      <c r="O63">
        <v>0.96660000000000001</v>
      </c>
      <c r="P63">
        <v>0.10009999999999999</v>
      </c>
      <c r="Q63">
        <v>1.7999999999999999E-2</v>
      </c>
      <c r="R63">
        <v>0</v>
      </c>
      <c r="S63">
        <v>0</v>
      </c>
    </row>
    <row r="64" spans="1:84" s="7" customFormat="1" hidden="1" x14ac:dyDescent="0.35">
      <c r="A64" s="7" t="s">
        <v>94</v>
      </c>
      <c r="B64" s="7">
        <f>B62+B63</f>
        <v>623.68209999999999</v>
      </c>
      <c r="C64" s="18">
        <f>C63</f>
        <v>610.09825637530537</v>
      </c>
      <c r="D64" s="7">
        <f>D62</f>
        <v>0.61009825637530535</v>
      </c>
      <c r="E64" s="7">
        <f>E62+E63</f>
        <v>1076.9376999999999</v>
      </c>
      <c r="F64" s="7">
        <f>AVERAGE(F62:F63)</f>
        <v>1.5580000000000001</v>
      </c>
      <c r="H64" s="7" t="str">
        <f>H63</f>
        <v xml:space="preserve">0.0000000 0.5000000 1.0000000 1.5000000 2.0000000 2.5000000 3.0000000 3.5000000 4.0000000 4.5000000 </v>
      </c>
      <c r="I64" s="7">
        <f>I62+I63</f>
        <v>1076.5523000000001</v>
      </c>
      <c r="J64" s="7">
        <f>J62+J63</f>
        <v>748.24939999999992</v>
      </c>
      <c r="K64" s="7">
        <f t="shared" ref="K64:S64" si="0">K62+K63</f>
        <v>125.1404</v>
      </c>
      <c r="L64" s="7">
        <f t="shared" si="0"/>
        <v>79.208600000000004</v>
      </c>
      <c r="M64" s="7">
        <f t="shared" si="0"/>
        <v>38.354500000000002</v>
      </c>
      <c r="N64" s="7">
        <f t="shared" si="0"/>
        <v>15.527100000000001</v>
      </c>
      <c r="O64" s="7">
        <f t="shared" si="0"/>
        <v>14.6221</v>
      </c>
      <c r="P64" s="7">
        <f t="shared" si="0"/>
        <v>8.2196999999999996</v>
      </c>
      <c r="Q64" s="7">
        <f t="shared" si="0"/>
        <v>29.984000000000002</v>
      </c>
      <c r="R64" s="7">
        <f t="shared" si="0"/>
        <v>16.339300000000001</v>
      </c>
      <c r="S64" s="7">
        <f t="shared" si="0"/>
        <v>0.90710000000000002</v>
      </c>
    </row>
    <row r="65" spans="1:19" hidden="1" x14ac:dyDescent="0.35">
      <c r="A65" s="10" t="s">
        <v>53</v>
      </c>
      <c r="B65" s="10">
        <v>101.82640000000001</v>
      </c>
      <c r="C65" s="12">
        <v>603.4998588766581</v>
      </c>
      <c r="D65" s="10">
        <v>0.60349985887665814</v>
      </c>
      <c r="E65" s="10">
        <v>56.388399999999997</v>
      </c>
      <c r="F65" s="10">
        <v>3.218</v>
      </c>
      <c r="G65" s="10">
        <v>93.435647366944167</v>
      </c>
      <c r="H65" s="10" t="s">
        <v>49</v>
      </c>
      <c r="I65" s="10">
        <v>56.388399999999997</v>
      </c>
      <c r="J65" s="10">
        <v>12.168200000000001</v>
      </c>
      <c r="K65" s="10">
        <v>1.1778</v>
      </c>
      <c r="L65" s="10">
        <v>1.0456000000000001</v>
      </c>
      <c r="M65" s="10">
        <v>0.13689999999999999</v>
      </c>
      <c r="N65" s="10">
        <v>1.3647</v>
      </c>
      <c r="O65" s="10">
        <v>8.4952000000000005</v>
      </c>
      <c r="P65" s="10">
        <v>2.3052000000000001</v>
      </c>
      <c r="Q65" s="10">
        <v>10.5753</v>
      </c>
      <c r="R65" s="10">
        <v>3.3944999999999999</v>
      </c>
      <c r="S65" s="10">
        <v>15.725099999999999</v>
      </c>
    </row>
    <row r="66" spans="1:19" hidden="1" x14ac:dyDescent="0.35">
      <c r="A66" t="s">
        <v>54</v>
      </c>
      <c r="B66">
        <v>400.68740000000003</v>
      </c>
      <c r="C66" s="11">
        <v>603.4998588766581</v>
      </c>
      <c r="D66">
        <v>0.60349985887665814</v>
      </c>
      <c r="E66">
        <v>1158.3921</v>
      </c>
      <c r="F66">
        <v>0.52039999999999997</v>
      </c>
      <c r="G66">
        <v>1919.4571182770558</v>
      </c>
      <c r="H66" t="s">
        <v>49</v>
      </c>
      <c r="I66">
        <v>1157.9168999999999</v>
      </c>
      <c r="J66">
        <v>830.11649999999997</v>
      </c>
      <c r="K66">
        <v>192.50890000000001</v>
      </c>
      <c r="L66">
        <v>59.005200000000002</v>
      </c>
      <c r="M66">
        <v>35.787199999999999</v>
      </c>
      <c r="N66">
        <v>27.398</v>
      </c>
      <c r="O66">
        <v>11.8489</v>
      </c>
      <c r="P66">
        <v>1.0512999999999999</v>
      </c>
      <c r="Q66">
        <v>0.2009</v>
      </c>
      <c r="R66">
        <v>0</v>
      </c>
      <c r="S66">
        <v>0</v>
      </c>
    </row>
    <row r="67" spans="1:19" s="7" customFormat="1" hidden="1" x14ac:dyDescent="0.35">
      <c r="A67" s="7" t="s">
        <v>95</v>
      </c>
      <c r="B67" s="7">
        <f>B65+B66</f>
        <v>502.51380000000006</v>
      </c>
      <c r="C67" s="18">
        <f>C66</f>
        <v>603.4998588766581</v>
      </c>
      <c r="D67" s="7">
        <f>D65</f>
        <v>0.60349985887665814</v>
      </c>
      <c r="E67" s="7">
        <f>E65+E66</f>
        <v>1214.7805000000001</v>
      </c>
      <c r="F67" s="7">
        <f>AVERAGE(F65:F66)</f>
        <v>1.8692</v>
      </c>
      <c r="H67" s="7" t="str">
        <f>H66</f>
        <v xml:space="preserve">0.0000000 0.5000000 1.0000000 1.5000000 2.0000000 2.5000000 3.0000000 3.5000000 4.0000000 4.5000000 </v>
      </c>
      <c r="I67" s="7">
        <f>I65+I66</f>
        <v>1214.3053</v>
      </c>
      <c r="J67" s="7">
        <f>J65+J66</f>
        <v>842.28469999999993</v>
      </c>
      <c r="K67" s="7">
        <f t="shared" ref="K67" si="1">K65+K66</f>
        <v>193.6867</v>
      </c>
      <c r="L67" s="7">
        <f t="shared" ref="L67" si="2">L65+L66</f>
        <v>60.050800000000002</v>
      </c>
      <c r="M67" s="7">
        <f t="shared" ref="M67" si="3">M65+M66</f>
        <v>35.924099999999996</v>
      </c>
      <c r="N67" s="7">
        <f t="shared" ref="N67" si="4">N65+N66</f>
        <v>28.762699999999999</v>
      </c>
      <c r="O67" s="7">
        <f t="shared" ref="O67" si="5">O65+O66</f>
        <v>20.344100000000001</v>
      </c>
      <c r="P67" s="7">
        <f t="shared" ref="P67" si="6">P65+P66</f>
        <v>3.3565</v>
      </c>
      <c r="Q67" s="7">
        <f t="shared" ref="Q67" si="7">Q65+Q66</f>
        <v>10.776200000000001</v>
      </c>
      <c r="R67" s="7">
        <f t="shared" ref="R67" si="8">R65+R66</f>
        <v>3.3944999999999999</v>
      </c>
      <c r="S67" s="7">
        <f t="shared" ref="S67" si="9">S65+S66</f>
        <v>15.725099999999999</v>
      </c>
    </row>
    <row r="68" spans="1:19" hidden="1" x14ac:dyDescent="0.35">
      <c r="A68" t="s">
        <v>50</v>
      </c>
      <c r="B68">
        <v>386.69</v>
      </c>
      <c r="C68" s="11">
        <v>608.20895522388059</v>
      </c>
      <c r="D68">
        <v>0.60820895522388063</v>
      </c>
      <c r="E68">
        <v>574.46010000000001</v>
      </c>
      <c r="F68">
        <v>0.35899999999999999</v>
      </c>
      <c r="G68">
        <v>944.51108466257665</v>
      </c>
      <c r="H68" t="s">
        <v>49</v>
      </c>
      <c r="I68">
        <v>574.24390000000005</v>
      </c>
      <c r="J68">
        <v>479.46379999999999</v>
      </c>
      <c r="K68">
        <v>74.866799999999998</v>
      </c>
      <c r="L68">
        <v>4.7068000000000003</v>
      </c>
      <c r="M68">
        <v>7.4188999999999998</v>
      </c>
      <c r="N68">
        <v>6.8699000000000003</v>
      </c>
      <c r="O68">
        <v>0.91759999999999997</v>
      </c>
      <c r="P68">
        <v>0</v>
      </c>
      <c r="Q68">
        <v>0</v>
      </c>
      <c r="R68">
        <v>0</v>
      </c>
      <c r="S68">
        <v>0</v>
      </c>
    </row>
    <row r="69" spans="1:19" hidden="1" x14ac:dyDescent="0.35">
      <c r="A69" s="10" t="s">
        <v>55</v>
      </c>
      <c r="B69" s="10">
        <v>192.08029999999999</v>
      </c>
      <c r="C69" s="12">
        <v>610.14710297208046</v>
      </c>
      <c r="D69" s="10">
        <v>0.61014710297208041</v>
      </c>
      <c r="E69" s="10">
        <v>105.99290000000001</v>
      </c>
      <c r="F69" s="10">
        <v>4.3468999999999998</v>
      </c>
      <c r="G69" s="10">
        <v>173.71696019484355</v>
      </c>
      <c r="H69" s="10" t="s">
        <v>49</v>
      </c>
      <c r="I69" s="10">
        <v>105.99290000000001</v>
      </c>
      <c r="J69" s="10">
        <v>32.000799999999998</v>
      </c>
      <c r="K69" s="10">
        <v>2.1894</v>
      </c>
      <c r="L69" s="10">
        <v>1.3383</v>
      </c>
      <c r="M69" s="10">
        <v>1.2376</v>
      </c>
      <c r="N69" s="10">
        <v>0.7954</v>
      </c>
      <c r="O69" s="10">
        <v>1.1763999999999999</v>
      </c>
      <c r="P69" s="10">
        <v>1.67</v>
      </c>
      <c r="Q69" s="10">
        <v>14.242800000000001</v>
      </c>
      <c r="R69" s="10">
        <v>3.0217000000000001</v>
      </c>
      <c r="S69" s="10">
        <v>48.320399999999999</v>
      </c>
    </row>
    <row r="70" spans="1:19" hidden="1" x14ac:dyDescent="0.35">
      <c r="A70" t="s">
        <v>113</v>
      </c>
      <c r="B70">
        <v>795.91300000000001</v>
      </c>
      <c r="C70" s="11">
        <v>610.14710297208046</v>
      </c>
      <c r="D70">
        <v>0.61014710297208041</v>
      </c>
      <c r="E70">
        <v>3529.8928000000001</v>
      </c>
      <c r="F70">
        <v>0.38380000000000003</v>
      </c>
      <c r="G70">
        <v>5785.3143656760485</v>
      </c>
      <c r="H70" t="s">
        <v>49</v>
      </c>
      <c r="I70">
        <v>3528.9522999999999</v>
      </c>
      <c r="J70">
        <v>2972.3009000000002</v>
      </c>
      <c r="K70">
        <v>480.52009999999996</v>
      </c>
      <c r="L70">
        <v>47.603800000000007</v>
      </c>
      <c r="M70">
        <v>8.7413000000000007</v>
      </c>
      <c r="N70">
        <v>17.978400000000001</v>
      </c>
      <c r="O70">
        <v>1.6554</v>
      </c>
      <c r="P70">
        <v>0.1522</v>
      </c>
      <c r="Q70">
        <v>0</v>
      </c>
      <c r="R70">
        <v>0</v>
      </c>
      <c r="S70">
        <v>0</v>
      </c>
    </row>
    <row r="71" spans="1:19" s="7" customFormat="1" hidden="1" x14ac:dyDescent="0.35">
      <c r="A71" s="7" t="s">
        <v>97</v>
      </c>
      <c r="B71" s="7">
        <f>B69+B70</f>
        <v>987.99329999999998</v>
      </c>
      <c r="C71" s="18">
        <f>C70</f>
        <v>610.14710297208046</v>
      </c>
      <c r="D71" s="7">
        <f>D69</f>
        <v>0.61014710297208041</v>
      </c>
      <c r="E71" s="7">
        <f>E69+E70</f>
        <v>3635.8857000000003</v>
      </c>
      <c r="F71" s="7">
        <f>AVERAGE(F69:F70)</f>
        <v>2.3653499999999998</v>
      </c>
      <c r="H71" s="7" t="str">
        <f>H70</f>
        <v xml:space="preserve">0.0000000 0.5000000 1.0000000 1.5000000 2.0000000 2.5000000 3.0000000 3.5000000 4.0000000 4.5000000 </v>
      </c>
      <c r="I71" s="7">
        <f>I69+I70</f>
        <v>3634.9452000000001</v>
      </c>
      <c r="J71" s="7">
        <f>J69+J70</f>
        <v>3004.3017</v>
      </c>
      <c r="K71" s="7">
        <f t="shared" ref="K71" si="10">K69+K70</f>
        <v>482.70949999999993</v>
      </c>
      <c r="L71" s="7">
        <f t="shared" ref="L71" si="11">L69+L70</f>
        <v>48.942100000000003</v>
      </c>
      <c r="M71" s="7">
        <f t="shared" ref="M71" si="12">M69+M70</f>
        <v>9.9789000000000012</v>
      </c>
      <c r="N71" s="7">
        <f t="shared" ref="N71" si="13">N69+N70</f>
        <v>18.773800000000001</v>
      </c>
      <c r="O71" s="7">
        <f t="shared" ref="O71" si="14">O69+O70</f>
        <v>2.8317999999999999</v>
      </c>
      <c r="P71" s="7">
        <f t="shared" ref="P71" si="15">P69+P70</f>
        <v>1.8222</v>
      </c>
      <c r="Q71" s="7">
        <f t="shared" ref="Q71" si="16">Q69+Q70</f>
        <v>14.242800000000001</v>
      </c>
      <c r="R71" s="7">
        <f t="shared" ref="R71" si="17">R69+R70</f>
        <v>3.0217000000000001</v>
      </c>
      <c r="S71" s="7">
        <f t="shared" ref="S71" si="18">S69+S70</f>
        <v>48.320399999999999</v>
      </c>
    </row>
    <row r="72" spans="1:19" hidden="1" x14ac:dyDescent="0.35">
      <c r="A72" t="s">
        <v>71</v>
      </c>
      <c r="B72">
        <v>414.9015</v>
      </c>
      <c r="C72" s="11">
        <v>669.35093242915957</v>
      </c>
      <c r="D72">
        <v>0.66935093242915955</v>
      </c>
      <c r="E72">
        <v>2053.8272999999999</v>
      </c>
      <c r="F72">
        <v>0.37859999999999999</v>
      </c>
      <c r="G72">
        <v>3068.386403147897</v>
      </c>
      <c r="H72" t="s">
        <v>49</v>
      </c>
      <c r="I72">
        <v>2053.0513999999998</v>
      </c>
      <c r="J72">
        <v>1728.4096</v>
      </c>
      <c r="K72">
        <v>240.0557</v>
      </c>
      <c r="L72">
        <v>37.99</v>
      </c>
      <c r="M72">
        <v>25.704799999999999</v>
      </c>
      <c r="N72">
        <v>16.594100000000001</v>
      </c>
      <c r="O72">
        <v>3.03</v>
      </c>
      <c r="P72">
        <v>1.1436999999999999</v>
      </c>
      <c r="Q72">
        <v>0.1234</v>
      </c>
      <c r="R72">
        <v>0</v>
      </c>
      <c r="S72">
        <v>0</v>
      </c>
    </row>
    <row r="73" spans="1:19" hidden="1" x14ac:dyDescent="0.35">
      <c r="A73" s="10" t="s">
        <v>60</v>
      </c>
      <c r="B73" s="10">
        <v>127.7503</v>
      </c>
      <c r="C73" s="12">
        <v>611.85968172842365</v>
      </c>
      <c r="D73" s="10">
        <v>0.61185968172842364</v>
      </c>
      <c r="E73" s="10">
        <v>60.155099999999997</v>
      </c>
      <c r="F73" s="10">
        <v>3.7976000000000001</v>
      </c>
      <c r="G73" s="10">
        <v>98.315188590412916</v>
      </c>
      <c r="H73" s="10" t="s">
        <v>49</v>
      </c>
      <c r="I73" s="10">
        <v>60.155099999999997</v>
      </c>
      <c r="J73" s="10">
        <v>8.0955999999999992</v>
      </c>
      <c r="K73" s="10">
        <v>4.7704000000000004</v>
      </c>
      <c r="L73" s="10">
        <v>0.6845</v>
      </c>
      <c r="M73" s="10">
        <v>1.2761</v>
      </c>
      <c r="N73" s="10">
        <v>1.774</v>
      </c>
      <c r="O73" s="10">
        <v>7.1858000000000004</v>
      </c>
      <c r="P73" s="10">
        <v>7.4065000000000003</v>
      </c>
      <c r="Q73" s="10">
        <v>5.4508000000000001</v>
      </c>
      <c r="R73" s="10">
        <v>1.6879999999999999</v>
      </c>
      <c r="S73" s="10">
        <v>21.823399999999999</v>
      </c>
    </row>
    <row r="74" spans="1:19" hidden="1" x14ac:dyDescent="0.35">
      <c r="A74" t="s">
        <v>61</v>
      </c>
      <c r="B74">
        <v>397.52749999999997</v>
      </c>
      <c r="C74" s="11">
        <v>611.85968172842365</v>
      </c>
      <c r="D74">
        <v>0.61185968172842364</v>
      </c>
      <c r="E74">
        <v>735.10569999999996</v>
      </c>
      <c r="F74">
        <v>0.80559999999999998</v>
      </c>
      <c r="G74">
        <v>1201.4285659800667</v>
      </c>
      <c r="H74" t="s">
        <v>49</v>
      </c>
      <c r="I74">
        <v>735.03570000000002</v>
      </c>
      <c r="J74">
        <v>380.30959999999999</v>
      </c>
      <c r="K74">
        <v>158.1977</v>
      </c>
      <c r="L74">
        <v>82.066000000000003</v>
      </c>
      <c r="M74">
        <v>33.9709</v>
      </c>
      <c r="N74">
        <v>65.031999999999996</v>
      </c>
      <c r="O74">
        <v>14.4457</v>
      </c>
      <c r="P74">
        <v>0.9708</v>
      </c>
      <c r="Q74">
        <v>4.2999999999999997E-2</v>
      </c>
      <c r="R74">
        <v>0</v>
      </c>
      <c r="S74">
        <v>0</v>
      </c>
    </row>
    <row r="75" spans="1:19" s="7" customFormat="1" hidden="1" x14ac:dyDescent="0.35">
      <c r="A75" s="7" t="s">
        <v>99</v>
      </c>
      <c r="B75" s="7">
        <f>B73+B74</f>
        <v>525.27779999999996</v>
      </c>
      <c r="C75" s="18">
        <f>C74</f>
        <v>611.85968172842365</v>
      </c>
      <c r="D75" s="7">
        <f>D73</f>
        <v>0.61185968172842364</v>
      </c>
      <c r="E75" s="7">
        <f>E73+E74</f>
        <v>795.2607999999999</v>
      </c>
      <c r="F75" s="7">
        <f>AVERAGE(F73:F74)</f>
        <v>2.3016000000000001</v>
      </c>
      <c r="H75" s="7" t="str">
        <f>H74</f>
        <v xml:space="preserve">0.0000000 0.5000000 1.0000000 1.5000000 2.0000000 2.5000000 3.0000000 3.5000000 4.0000000 4.5000000 </v>
      </c>
      <c r="I75" s="7">
        <f>I73+I74</f>
        <v>795.19079999999997</v>
      </c>
      <c r="J75" s="7">
        <f>J73+J74</f>
        <v>388.40519999999998</v>
      </c>
      <c r="K75" s="7">
        <f t="shared" ref="K75" si="19">K73+K74</f>
        <v>162.96809999999999</v>
      </c>
      <c r="L75" s="7">
        <f t="shared" ref="L75" si="20">L73+L74</f>
        <v>82.750500000000002</v>
      </c>
      <c r="M75" s="7">
        <f t="shared" ref="M75" si="21">M73+M74</f>
        <v>35.247</v>
      </c>
      <c r="N75" s="7">
        <f t="shared" ref="N75" si="22">N73+N74</f>
        <v>66.805999999999997</v>
      </c>
      <c r="O75" s="7">
        <f t="shared" ref="O75" si="23">O73+O74</f>
        <v>21.631500000000003</v>
      </c>
      <c r="P75" s="7">
        <f t="shared" ref="P75" si="24">P73+P74</f>
        <v>8.3773</v>
      </c>
      <c r="Q75" s="7">
        <f t="shared" ref="Q75" si="25">Q73+Q74</f>
        <v>5.4938000000000002</v>
      </c>
      <c r="R75" s="7">
        <f t="shared" ref="R75" si="26">R73+R74</f>
        <v>1.6879999999999999</v>
      </c>
      <c r="S75" s="7">
        <f t="shared" ref="S75" si="27">S73+S74</f>
        <v>21.823399999999999</v>
      </c>
    </row>
    <row r="76" spans="1:19" hidden="1" x14ac:dyDescent="0.35">
      <c r="A76" s="10" t="s">
        <v>62</v>
      </c>
      <c r="B76" s="10">
        <v>127.0986</v>
      </c>
      <c r="C76" s="12">
        <v>629.15493801281684</v>
      </c>
      <c r="D76" s="10">
        <v>0.62915493801281686</v>
      </c>
      <c r="E76" s="10">
        <v>55.646700000000003</v>
      </c>
      <c r="F76" s="10">
        <v>2.7319</v>
      </c>
      <c r="G76" s="10">
        <v>88.446734878629201</v>
      </c>
      <c r="H76" s="10" t="s">
        <v>49</v>
      </c>
      <c r="I76" s="10">
        <v>55.646700000000003</v>
      </c>
      <c r="J76" s="10">
        <v>10.987399999999999</v>
      </c>
      <c r="K76" s="10">
        <v>1.2622</v>
      </c>
      <c r="L76" s="10">
        <v>4.7794999999999996</v>
      </c>
      <c r="M76" s="10">
        <v>1.0111000000000001</v>
      </c>
      <c r="N76" s="10">
        <v>1.9016</v>
      </c>
      <c r="O76" s="10">
        <v>5.1531000000000002</v>
      </c>
      <c r="P76" s="10">
        <v>8.6903000000000006</v>
      </c>
      <c r="Q76" s="10">
        <v>8.0869999999999997</v>
      </c>
      <c r="R76" s="10">
        <v>11.5558</v>
      </c>
      <c r="S76" s="10">
        <v>2.2185999999999999</v>
      </c>
    </row>
    <row r="77" spans="1:19" hidden="1" x14ac:dyDescent="0.35">
      <c r="A77" t="s">
        <v>63</v>
      </c>
      <c r="B77">
        <v>402.44220000000001</v>
      </c>
      <c r="C77" s="11">
        <v>629.15493801281684</v>
      </c>
      <c r="D77">
        <v>0.62915493801281686</v>
      </c>
      <c r="E77">
        <v>721.82299999999998</v>
      </c>
      <c r="F77">
        <v>0.48730000000000001</v>
      </c>
      <c r="G77">
        <v>1147.2897316515941</v>
      </c>
      <c r="H77" t="s">
        <v>49</v>
      </c>
      <c r="I77">
        <v>721.72580000000005</v>
      </c>
      <c r="J77">
        <v>525.43899999999996</v>
      </c>
      <c r="K77">
        <v>139.84280000000001</v>
      </c>
      <c r="L77">
        <v>13.446</v>
      </c>
      <c r="M77">
        <v>14.681800000000001</v>
      </c>
      <c r="N77">
        <v>26.671900000000001</v>
      </c>
      <c r="O77">
        <v>1.4999</v>
      </c>
      <c r="P77">
        <v>0.14460000000000001</v>
      </c>
      <c r="Q77">
        <v>0</v>
      </c>
      <c r="R77">
        <v>0</v>
      </c>
      <c r="S77">
        <v>0</v>
      </c>
    </row>
    <row r="78" spans="1:19" s="7" customFormat="1" hidden="1" x14ac:dyDescent="0.35">
      <c r="A78" s="7" t="s">
        <v>100</v>
      </c>
      <c r="B78" s="7">
        <f>B76+B77</f>
        <v>529.54079999999999</v>
      </c>
      <c r="C78" s="18">
        <f>C77</f>
        <v>629.15493801281684</v>
      </c>
      <c r="D78" s="7">
        <f>D76</f>
        <v>0.62915493801281686</v>
      </c>
      <c r="E78" s="7">
        <f>E76+E77</f>
        <v>777.46969999999999</v>
      </c>
      <c r="F78" s="7">
        <f>AVERAGE(F76:F77)</f>
        <v>1.6095999999999999</v>
      </c>
      <c r="H78" s="7" t="str">
        <f>H77</f>
        <v xml:space="preserve">0.0000000 0.5000000 1.0000000 1.5000000 2.0000000 2.5000000 3.0000000 3.5000000 4.0000000 4.5000000 </v>
      </c>
      <c r="I78" s="7">
        <f>I76+I77</f>
        <v>777.37250000000006</v>
      </c>
      <c r="J78" s="7">
        <f>J76+J77</f>
        <v>536.42639999999994</v>
      </c>
      <c r="K78" s="7">
        <f t="shared" ref="K78" si="28">K76+K77</f>
        <v>141.10500000000002</v>
      </c>
      <c r="L78" s="7">
        <f t="shared" ref="L78" si="29">L76+L77</f>
        <v>18.2255</v>
      </c>
      <c r="M78" s="7">
        <f t="shared" ref="M78" si="30">M76+M77</f>
        <v>15.692900000000002</v>
      </c>
      <c r="N78" s="7">
        <f t="shared" ref="N78" si="31">N76+N77</f>
        <v>28.573499999999999</v>
      </c>
      <c r="O78" s="7">
        <f t="shared" ref="O78" si="32">O76+O77</f>
        <v>6.6530000000000005</v>
      </c>
      <c r="P78" s="7">
        <f t="shared" ref="P78" si="33">P76+P77</f>
        <v>8.8349000000000011</v>
      </c>
      <c r="Q78" s="7">
        <f t="shared" ref="Q78" si="34">Q76+Q77</f>
        <v>8.0869999999999997</v>
      </c>
      <c r="R78" s="7">
        <f t="shared" ref="R78" si="35">R76+R77</f>
        <v>11.5558</v>
      </c>
      <c r="S78" s="7">
        <f t="shared" ref="S78" si="36">S76+S77</f>
        <v>2.2185999999999999</v>
      </c>
    </row>
    <row r="79" spans="1:19" hidden="1" x14ac:dyDescent="0.35">
      <c r="A79" s="10" t="s">
        <v>56</v>
      </c>
      <c r="B79" s="10">
        <v>108.81950000000001</v>
      </c>
      <c r="C79" s="12">
        <v>585.85352269562782</v>
      </c>
      <c r="D79" s="10">
        <v>0.58585352269562785</v>
      </c>
      <c r="E79" s="10">
        <v>44.660499999999999</v>
      </c>
      <c r="F79" s="10">
        <v>2.8584000000000001</v>
      </c>
      <c r="G79" s="10">
        <v>76.231512263523157</v>
      </c>
      <c r="H79" s="10" t="s">
        <v>49</v>
      </c>
      <c r="I79" s="10">
        <v>44.660499999999999</v>
      </c>
      <c r="J79" s="10">
        <v>9.0101999999999993</v>
      </c>
      <c r="K79" s="10">
        <v>2.1943999999999999</v>
      </c>
      <c r="L79" s="10">
        <v>5.11E-2</v>
      </c>
      <c r="M79" s="10">
        <v>0.6381</v>
      </c>
      <c r="N79" s="10">
        <v>0.23980000000000001</v>
      </c>
      <c r="O79" s="10">
        <v>0.44869999999999999</v>
      </c>
      <c r="P79" s="10">
        <v>7.9202000000000004</v>
      </c>
      <c r="Q79" s="10">
        <v>22.0901</v>
      </c>
      <c r="R79" s="10">
        <v>1.4240999999999999</v>
      </c>
      <c r="S79" s="10">
        <v>0.64370000000000005</v>
      </c>
    </row>
    <row r="80" spans="1:19" hidden="1" x14ac:dyDescent="0.35">
      <c r="A80" t="s">
        <v>57</v>
      </c>
      <c r="B80">
        <v>369.50639999999999</v>
      </c>
      <c r="C80" s="11">
        <v>585.85352269562782</v>
      </c>
      <c r="D80">
        <v>0.58585352269562785</v>
      </c>
      <c r="E80">
        <v>690.34180000000003</v>
      </c>
      <c r="F80">
        <v>0.41739999999999999</v>
      </c>
      <c r="G80">
        <v>1178.3522215990115</v>
      </c>
      <c r="H80" t="s">
        <v>49</v>
      </c>
      <c r="I80">
        <v>690.16669999999999</v>
      </c>
      <c r="J80">
        <v>546.68550000000005</v>
      </c>
      <c r="K80">
        <v>86.344899999999996</v>
      </c>
      <c r="L80">
        <v>29.530899999999999</v>
      </c>
      <c r="M80">
        <v>9.8101000000000003</v>
      </c>
      <c r="N80">
        <v>14.8696</v>
      </c>
      <c r="O80">
        <v>2.6303999999999998</v>
      </c>
      <c r="P80">
        <v>0.28010000000000002</v>
      </c>
      <c r="Q80">
        <v>1.52E-2</v>
      </c>
      <c r="R80">
        <v>0</v>
      </c>
      <c r="S80">
        <v>0</v>
      </c>
    </row>
    <row r="81" spans="1:19" s="7" customFormat="1" hidden="1" x14ac:dyDescent="0.35">
      <c r="A81" s="7" t="s">
        <v>101</v>
      </c>
      <c r="B81" s="7">
        <f>B79+B80</f>
        <v>478.32589999999999</v>
      </c>
      <c r="C81" s="18">
        <f>C80</f>
        <v>585.85352269562782</v>
      </c>
      <c r="D81" s="7">
        <f>D79</f>
        <v>0.58585352269562785</v>
      </c>
      <c r="E81" s="7">
        <f>E79+E80</f>
        <v>735.00229999999999</v>
      </c>
      <c r="F81" s="7">
        <f>AVERAGE(F79:F80)</f>
        <v>1.6379000000000001</v>
      </c>
      <c r="H81" s="7" t="str">
        <f>H80</f>
        <v xml:space="preserve">0.0000000 0.5000000 1.0000000 1.5000000 2.0000000 2.5000000 3.0000000 3.5000000 4.0000000 4.5000000 </v>
      </c>
      <c r="I81" s="7">
        <f>I79+I80</f>
        <v>734.82719999999995</v>
      </c>
      <c r="J81" s="7">
        <f>J79+J80</f>
        <v>555.6957000000001</v>
      </c>
      <c r="K81" s="7">
        <f t="shared" ref="K81" si="37">K79+K80</f>
        <v>88.539299999999997</v>
      </c>
      <c r="L81" s="7">
        <f t="shared" ref="L81" si="38">L79+L80</f>
        <v>29.582000000000001</v>
      </c>
      <c r="M81" s="7">
        <f t="shared" ref="M81" si="39">M79+M80</f>
        <v>10.4482</v>
      </c>
      <c r="N81" s="7">
        <f t="shared" ref="N81" si="40">N79+N80</f>
        <v>15.109400000000001</v>
      </c>
      <c r="O81" s="7">
        <f t="shared" ref="O81" si="41">O79+O80</f>
        <v>3.0790999999999999</v>
      </c>
      <c r="P81" s="7">
        <f t="shared" ref="P81" si="42">P79+P80</f>
        <v>8.2003000000000004</v>
      </c>
      <c r="Q81" s="7">
        <f t="shared" ref="Q81" si="43">Q79+Q80</f>
        <v>22.1053</v>
      </c>
      <c r="R81" s="7">
        <f t="shared" ref="R81" si="44">R79+R80</f>
        <v>1.4240999999999999</v>
      </c>
      <c r="S81" s="7">
        <f t="shared" ref="S81" si="45">S79+S80</f>
        <v>0.64370000000000005</v>
      </c>
    </row>
    <row r="82" spans="1:19" hidden="1" x14ac:dyDescent="0.35">
      <c r="A82" t="s">
        <v>114</v>
      </c>
      <c r="B82">
        <v>828.98410000000001</v>
      </c>
      <c r="C82" s="11">
        <v>589.67897447134874</v>
      </c>
      <c r="D82">
        <v>0.58967897447134876</v>
      </c>
      <c r="E82">
        <v>5148.9112000000005</v>
      </c>
      <c r="F82">
        <v>0.4163</v>
      </c>
      <c r="G82">
        <v>8731.7191606094402</v>
      </c>
      <c r="H82" t="s">
        <v>49</v>
      </c>
      <c r="I82">
        <v>5147.21</v>
      </c>
      <c r="J82">
        <v>4050.4464000000003</v>
      </c>
      <c r="K82">
        <v>827.99620000000004</v>
      </c>
      <c r="L82">
        <v>172.82420000000002</v>
      </c>
      <c r="M82">
        <v>65.446699999999993</v>
      </c>
      <c r="N82">
        <v>22.4815</v>
      </c>
      <c r="O82">
        <v>5.7050000000000001</v>
      </c>
      <c r="P82">
        <v>1.7750000000000001</v>
      </c>
      <c r="Q82">
        <v>0.50600000000000001</v>
      </c>
      <c r="R82">
        <v>2.8899999999999999E-2</v>
      </c>
      <c r="S82">
        <v>0</v>
      </c>
    </row>
    <row r="83" spans="1:19" hidden="1" x14ac:dyDescent="0.35">
      <c r="A83" s="10" t="s">
        <v>64</v>
      </c>
      <c r="B83" s="10">
        <v>124.0471</v>
      </c>
      <c r="C83" s="12">
        <v>647.72447724477252</v>
      </c>
      <c r="D83" s="10">
        <v>0.64772447724477256</v>
      </c>
      <c r="E83" s="10">
        <v>66.839500000000001</v>
      </c>
      <c r="F83" s="10">
        <v>4.7301000000000002</v>
      </c>
      <c r="G83" s="10">
        <v>103.19125237371817</v>
      </c>
      <c r="H83" s="10" t="s">
        <v>49</v>
      </c>
      <c r="I83" s="10">
        <v>66.839500000000001</v>
      </c>
      <c r="J83" s="10">
        <v>15.0665</v>
      </c>
      <c r="K83" s="10">
        <v>4.9353999999999996</v>
      </c>
      <c r="L83" s="10">
        <v>0.85570000000000002</v>
      </c>
      <c r="M83" s="10">
        <v>0.56999999999999995</v>
      </c>
      <c r="N83" s="10">
        <v>0.92030000000000001</v>
      </c>
      <c r="O83" s="10">
        <v>13.007899999999999</v>
      </c>
      <c r="P83" s="10">
        <v>11.829599999999999</v>
      </c>
      <c r="Q83" s="10">
        <v>3.0352999999999999</v>
      </c>
      <c r="R83" s="10">
        <v>0.87529999999999997</v>
      </c>
      <c r="S83" s="10">
        <v>15.743499999999999</v>
      </c>
    </row>
    <row r="84" spans="1:19" hidden="1" x14ac:dyDescent="0.35">
      <c r="A84" t="s">
        <v>115</v>
      </c>
      <c r="B84">
        <v>685.92309999999998</v>
      </c>
      <c r="C84" s="11">
        <v>647.72447724477252</v>
      </c>
      <c r="D84">
        <v>0.64772447724477256</v>
      </c>
      <c r="E84">
        <v>1880.0754999999999</v>
      </c>
      <c r="F84">
        <v>0.60549999999999993</v>
      </c>
      <c r="G84">
        <v>2902.5852288264332</v>
      </c>
      <c r="H84" t="s">
        <v>49</v>
      </c>
      <c r="I84">
        <v>1879.7561000000001</v>
      </c>
      <c r="J84">
        <v>1203.3411000000001</v>
      </c>
      <c r="K84">
        <v>495.13400000000001</v>
      </c>
      <c r="L84">
        <v>89.257900000000006</v>
      </c>
      <c r="M84">
        <v>38.241599999999998</v>
      </c>
      <c r="N84">
        <v>24.169</v>
      </c>
      <c r="O84">
        <v>16.303799999999999</v>
      </c>
      <c r="P84">
        <v>8.6529000000000007</v>
      </c>
      <c r="Q84">
        <v>3.1566999999999998</v>
      </c>
      <c r="R84">
        <v>1.1854</v>
      </c>
      <c r="S84">
        <v>0.31369999999999998</v>
      </c>
    </row>
    <row r="85" spans="1:19" s="7" customFormat="1" hidden="1" x14ac:dyDescent="0.35">
      <c r="A85" s="7" t="s">
        <v>103</v>
      </c>
      <c r="B85" s="7">
        <f>B83+B84</f>
        <v>809.97019999999998</v>
      </c>
      <c r="C85" s="18">
        <f>C84</f>
        <v>647.72447724477252</v>
      </c>
      <c r="D85" s="7">
        <f>D83</f>
        <v>0.64772447724477256</v>
      </c>
      <c r="E85" s="7">
        <f>E83+E84</f>
        <v>1946.915</v>
      </c>
      <c r="F85" s="7">
        <f>AVERAGE(F83:F84)</f>
        <v>2.6678000000000002</v>
      </c>
      <c r="H85" s="7" t="str">
        <f>H84</f>
        <v xml:space="preserve">0.0000000 0.5000000 1.0000000 1.5000000 2.0000000 2.5000000 3.0000000 3.5000000 4.0000000 4.5000000 </v>
      </c>
      <c r="I85" s="7">
        <f>I83+I84</f>
        <v>1946.5956000000001</v>
      </c>
      <c r="J85" s="7">
        <f>J83+J84</f>
        <v>1218.4076</v>
      </c>
      <c r="K85" s="7">
        <f t="shared" ref="K85" si="46">K83+K84</f>
        <v>500.06940000000003</v>
      </c>
      <c r="L85" s="7">
        <f t="shared" ref="L85" si="47">L83+L84</f>
        <v>90.113600000000005</v>
      </c>
      <c r="M85" s="7">
        <f t="shared" ref="M85" si="48">M83+M84</f>
        <v>38.811599999999999</v>
      </c>
      <c r="N85" s="7">
        <f t="shared" ref="N85" si="49">N83+N84</f>
        <v>25.089300000000001</v>
      </c>
      <c r="O85" s="7">
        <f t="shared" ref="O85" si="50">O83+O84</f>
        <v>29.311699999999998</v>
      </c>
      <c r="P85" s="7">
        <f t="shared" ref="P85" si="51">P83+P84</f>
        <v>20.482500000000002</v>
      </c>
      <c r="Q85" s="7">
        <f t="shared" ref="Q85" si="52">Q83+Q84</f>
        <v>6.1920000000000002</v>
      </c>
      <c r="R85" s="7">
        <f t="shared" ref="R85" si="53">R83+R84</f>
        <v>2.0606999999999998</v>
      </c>
      <c r="S85" s="7">
        <f t="shared" ref="S85" si="54">S83+S84</f>
        <v>16.057199999999998</v>
      </c>
    </row>
    <row r="86" spans="1:19" hidden="1" x14ac:dyDescent="0.35">
      <c r="A86" s="10" t="s">
        <v>67</v>
      </c>
      <c r="B86" s="10">
        <v>49.863700000000001</v>
      </c>
      <c r="C86" s="12">
        <v>671.62779063223047</v>
      </c>
      <c r="D86" s="10">
        <v>0.67162779063223044</v>
      </c>
      <c r="E86" s="10">
        <v>19.708200000000001</v>
      </c>
      <c r="F86" s="10">
        <v>4.0275999999999996</v>
      </c>
      <c r="G86" s="10">
        <v>29.343931675977664</v>
      </c>
      <c r="H86" s="10" t="s">
        <v>49</v>
      </c>
      <c r="I86" s="10">
        <v>19.708200000000001</v>
      </c>
      <c r="J86" s="10">
        <v>6.1463000000000001</v>
      </c>
      <c r="K86" s="10">
        <v>0.4919</v>
      </c>
      <c r="L86" s="10">
        <v>0.90159999999999996</v>
      </c>
      <c r="M86" s="10">
        <v>0.46860000000000002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11.6998</v>
      </c>
    </row>
    <row r="87" spans="1:19" hidden="1" x14ac:dyDescent="0.35">
      <c r="A87" t="s">
        <v>68</v>
      </c>
      <c r="B87">
        <v>398.9119</v>
      </c>
      <c r="C87" s="11">
        <v>671.62779063223047</v>
      </c>
      <c r="D87">
        <v>0.67162779063223044</v>
      </c>
      <c r="E87">
        <v>1481.2163</v>
      </c>
      <c r="F87">
        <v>0.5423</v>
      </c>
      <c r="G87">
        <v>2205.4124630633155</v>
      </c>
      <c r="H87" t="s">
        <v>49</v>
      </c>
      <c r="I87">
        <v>1480.923</v>
      </c>
      <c r="J87">
        <v>957.03909999999996</v>
      </c>
      <c r="K87">
        <v>375.09269999999998</v>
      </c>
      <c r="L87">
        <v>106.50369999999999</v>
      </c>
      <c r="M87">
        <v>28.358599999999999</v>
      </c>
      <c r="N87">
        <v>10.388299999999999</v>
      </c>
      <c r="O87">
        <v>2.6558000000000002</v>
      </c>
      <c r="P87">
        <v>0.57410000000000005</v>
      </c>
      <c r="Q87">
        <v>0.21890000000000001</v>
      </c>
      <c r="R87">
        <v>9.1999999999999998E-2</v>
      </c>
      <c r="S87">
        <v>0</v>
      </c>
    </row>
    <row r="88" spans="1:19" s="7" customFormat="1" hidden="1" x14ac:dyDescent="0.35">
      <c r="A88" s="7" t="s">
        <v>104</v>
      </c>
      <c r="B88" s="7">
        <f>B86+B87</f>
        <v>448.7756</v>
      </c>
      <c r="C88" s="18">
        <f>C87</f>
        <v>671.62779063223047</v>
      </c>
      <c r="D88" s="7">
        <f>D86</f>
        <v>0.67162779063223044</v>
      </c>
      <c r="E88" s="7">
        <f>E86+E87</f>
        <v>1500.9245000000001</v>
      </c>
      <c r="F88" s="7">
        <f>AVERAGE(F86:F87)</f>
        <v>2.2849499999999998</v>
      </c>
      <c r="H88" s="7" t="str">
        <f>H87</f>
        <v xml:space="preserve">0.0000000 0.5000000 1.0000000 1.5000000 2.0000000 2.5000000 3.0000000 3.5000000 4.0000000 4.5000000 </v>
      </c>
      <c r="I88" s="7">
        <f>I86+I87</f>
        <v>1500.6312</v>
      </c>
      <c r="J88" s="7">
        <f>J86+J87</f>
        <v>963.18539999999996</v>
      </c>
      <c r="K88" s="7">
        <f t="shared" ref="K88" si="55">K86+K87</f>
        <v>375.58459999999997</v>
      </c>
      <c r="L88" s="7">
        <f t="shared" ref="L88" si="56">L86+L87</f>
        <v>107.4053</v>
      </c>
      <c r="M88" s="7">
        <f t="shared" ref="M88" si="57">M86+M87</f>
        <v>28.827199999999998</v>
      </c>
      <c r="N88" s="7">
        <f t="shared" ref="N88" si="58">N86+N87</f>
        <v>10.388299999999999</v>
      </c>
      <c r="O88" s="7">
        <f t="shared" ref="O88" si="59">O86+O87</f>
        <v>2.6558000000000002</v>
      </c>
      <c r="P88" s="7">
        <f t="shared" ref="P88" si="60">P86+P87</f>
        <v>0.57410000000000005</v>
      </c>
      <c r="Q88" s="7">
        <f t="shared" ref="Q88" si="61">Q86+Q87</f>
        <v>0.21890000000000001</v>
      </c>
      <c r="R88" s="7">
        <f t="shared" ref="R88" si="62">R86+R87</f>
        <v>9.1999999999999998E-2</v>
      </c>
      <c r="S88" s="7">
        <f t="shared" ref="S88" si="63">S86+S87</f>
        <v>11.6998</v>
      </c>
    </row>
    <row r="89" spans="1:19" hidden="1" x14ac:dyDescent="0.35">
      <c r="A89" t="s">
        <v>116</v>
      </c>
      <c r="B89">
        <v>756.47109999999998</v>
      </c>
      <c r="C89" s="11">
        <v>668.18815772790651</v>
      </c>
      <c r="D89">
        <v>0.66818815772790652</v>
      </c>
      <c r="E89">
        <v>3492.6622000000002</v>
      </c>
      <c r="F89">
        <v>0.43679999999999997</v>
      </c>
      <c r="G89">
        <v>5227.063903491463</v>
      </c>
      <c r="H89" t="s">
        <v>49</v>
      </c>
      <c r="I89">
        <v>3491.0441000000001</v>
      </c>
      <c r="J89">
        <v>2878.3562999999999</v>
      </c>
      <c r="K89">
        <v>400.41480000000001</v>
      </c>
      <c r="L89">
        <v>132.83620000000002</v>
      </c>
      <c r="M89">
        <v>46.529700000000005</v>
      </c>
      <c r="N89">
        <v>14.5381</v>
      </c>
      <c r="O89">
        <v>9.6012000000000004</v>
      </c>
      <c r="P89">
        <v>8.5675000000000008</v>
      </c>
      <c r="Q89">
        <v>0.20039999999999999</v>
      </c>
      <c r="R89">
        <v>0</v>
      </c>
      <c r="S89">
        <v>0</v>
      </c>
    </row>
    <row r="90" spans="1:19" hidden="1" x14ac:dyDescent="0.35">
      <c r="A90" s="10" t="s">
        <v>73</v>
      </c>
      <c r="B90" s="10">
        <v>85.734899999999996</v>
      </c>
      <c r="C90" s="12">
        <v>650.29445692429113</v>
      </c>
      <c r="D90" s="10">
        <v>0.65029445692429111</v>
      </c>
      <c r="E90" s="10">
        <v>47.606900000000003</v>
      </c>
      <c r="F90" s="10">
        <v>3.7561</v>
      </c>
      <c r="G90" s="10">
        <v>73.20822051162358</v>
      </c>
      <c r="H90" s="10" t="s">
        <v>49</v>
      </c>
      <c r="I90" s="10">
        <v>47.606900000000003</v>
      </c>
      <c r="J90" s="10">
        <v>11.206300000000001</v>
      </c>
      <c r="K90" s="10">
        <v>3.6745999999999999</v>
      </c>
      <c r="L90" s="10">
        <v>0.23880000000000001</v>
      </c>
      <c r="M90" s="10">
        <v>0.1071</v>
      </c>
      <c r="N90" s="10">
        <v>0.1653</v>
      </c>
      <c r="O90" s="10">
        <v>0.377</v>
      </c>
      <c r="P90" s="10">
        <v>3.4838</v>
      </c>
      <c r="Q90" s="10">
        <v>1.7037</v>
      </c>
      <c r="R90" s="10">
        <v>1.6342000000000001</v>
      </c>
      <c r="S90" s="10">
        <v>25.016100000000002</v>
      </c>
    </row>
    <row r="91" spans="1:19" hidden="1" x14ac:dyDescent="0.35">
      <c r="A91" t="s">
        <v>74</v>
      </c>
      <c r="B91">
        <v>394.98700000000002</v>
      </c>
      <c r="C91" s="11">
        <v>650.29445692429113</v>
      </c>
      <c r="D91">
        <v>0.65029445692429111</v>
      </c>
      <c r="E91">
        <v>1322.8684000000001</v>
      </c>
      <c r="F91">
        <v>0.27300000000000002</v>
      </c>
      <c r="G91">
        <v>2034.2606121183833</v>
      </c>
      <c r="H91" t="s">
        <v>49</v>
      </c>
      <c r="I91">
        <v>1321.8434999999999</v>
      </c>
      <c r="J91">
        <v>1211.6120000000001</v>
      </c>
      <c r="K91">
        <v>53.622500000000002</v>
      </c>
      <c r="L91">
        <v>21.190899999999999</v>
      </c>
      <c r="M91">
        <v>16.8047</v>
      </c>
      <c r="N91">
        <v>16.935300000000002</v>
      </c>
      <c r="O91">
        <v>1.1486000000000001</v>
      </c>
      <c r="P91">
        <v>0.48649999999999999</v>
      </c>
      <c r="Q91">
        <v>0</v>
      </c>
      <c r="R91">
        <v>4.2999999999999997E-2</v>
      </c>
      <c r="S91">
        <v>0</v>
      </c>
    </row>
    <row r="92" spans="1:19" s="7" customFormat="1" hidden="1" x14ac:dyDescent="0.35">
      <c r="A92" s="7" t="s">
        <v>106</v>
      </c>
      <c r="B92" s="7">
        <f>B90+B91</f>
        <v>480.72190000000001</v>
      </c>
      <c r="C92" s="18">
        <f>C91</f>
        <v>650.29445692429113</v>
      </c>
      <c r="D92" s="7">
        <f>D90</f>
        <v>0.65029445692429111</v>
      </c>
      <c r="E92" s="7">
        <f>E90+E91</f>
        <v>1370.4753000000001</v>
      </c>
      <c r="F92" s="7">
        <f>AVERAGE(F90:F91)</f>
        <v>2.0145499999999998</v>
      </c>
      <c r="H92" s="7" t="str">
        <f>H91</f>
        <v xml:space="preserve">0.0000000 0.5000000 1.0000000 1.5000000 2.0000000 2.5000000 3.0000000 3.5000000 4.0000000 4.5000000 </v>
      </c>
      <c r="I92" s="7">
        <f>I90+I91</f>
        <v>1369.4503999999999</v>
      </c>
      <c r="J92" s="7">
        <f>J90+J91</f>
        <v>1222.8183000000001</v>
      </c>
      <c r="K92" s="7">
        <f t="shared" ref="K92" si="64">K90+K91</f>
        <v>57.2971</v>
      </c>
      <c r="L92" s="7">
        <f t="shared" ref="L92" si="65">L90+L91</f>
        <v>21.4297</v>
      </c>
      <c r="M92" s="7">
        <f t="shared" ref="M92" si="66">M90+M91</f>
        <v>16.911799999999999</v>
      </c>
      <c r="N92" s="7">
        <f t="shared" ref="N92" si="67">N90+N91</f>
        <v>17.1006</v>
      </c>
      <c r="O92" s="7">
        <f t="shared" ref="O92" si="68">O90+O91</f>
        <v>1.5256000000000001</v>
      </c>
      <c r="P92" s="7">
        <f t="shared" ref="P92" si="69">P90+P91</f>
        <v>3.9702999999999999</v>
      </c>
      <c r="Q92" s="7">
        <f t="shared" ref="Q92" si="70">Q90+Q91</f>
        <v>1.7037</v>
      </c>
      <c r="R92" s="7">
        <f t="shared" ref="R92" si="71">R90+R91</f>
        <v>1.6772</v>
      </c>
      <c r="S92" s="7">
        <f t="shared" ref="S92" si="72">S90+S91</f>
        <v>25.016100000000002</v>
      </c>
    </row>
    <row r="93" spans="1:19" hidden="1" x14ac:dyDescent="0.35">
      <c r="A93" t="s">
        <v>117</v>
      </c>
      <c r="B93">
        <v>814.03710000000001</v>
      </c>
      <c r="C93" s="11">
        <v>650.0724987916866</v>
      </c>
      <c r="D93">
        <v>0.6500724987916866</v>
      </c>
      <c r="E93">
        <v>6699.7399000000005</v>
      </c>
      <c r="F93">
        <v>0.22450000000000001</v>
      </c>
      <c r="G93">
        <v>10306.142641710041</v>
      </c>
      <c r="H93" t="s">
        <v>49</v>
      </c>
      <c r="I93">
        <v>6696.3265000000001</v>
      </c>
      <c r="J93">
        <v>6360.1674999999996</v>
      </c>
      <c r="K93">
        <v>308.50799999999998</v>
      </c>
      <c r="L93">
        <v>22.4941</v>
      </c>
      <c r="M93">
        <v>4.3590999999999998</v>
      </c>
      <c r="N93">
        <v>0.79779999999999995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hidden="1" x14ac:dyDescent="0.35">
      <c r="A94" t="s">
        <v>119</v>
      </c>
      <c r="B94">
        <v>813.28120000000001</v>
      </c>
      <c r="C94" s="11">
        <v>661.61399202209259</v>
      </c>
      <c r="D94">
        <v>0.66161399202209259</v>
      </c>
      <c r="E94">
        <v>8569.3525000000009</v>
      </c>
      <c r="F94">
        <v>0.25074999999999997</v>
      </c>
      <c r="G94">
        <v>12952.193580140991</v>
      </c>
      <c r="H94" t="s">
        <v>49</v>
      </c>
      <c r="I94">
        <v>8565.0046000000002</v>
      </c>
      <c r="J94">
        <v>7971.8207000000002</v>
      </c>
      <c r="K94">
        <v>524.38810000000001</v>
      </c>
      <c r="L94">
        <v>61.489999999999995</v>
      </c>
      <c r="M94">
        <v>6.7503000000000002</v>
      </c>
      <c r="N94">
        <v>0.52370000000000005</v>
      </c>
      <c r="O94">
        <v>3.1699999999999999E-2</v>
      </c>
      <c r="P94">
        <v>0</v>
      </c>
      <c r="Q94">
        <v>0</v>
      </c>
      <c r="R94">
        <v>0</v>
      </c>
      <c r="S94">
        <v>0</v>
      </c>
    </row>
    <row r="95" spans="1:19" hidden="1" x14ac:dyDescent="0.35"/>
    <row r="96" spans="1:19" hidden="1" x14ac:dyDescent="0.35"/>
    <row r="98" spans="1:84" x14ac:dyDescent="0.35">
      <c r="A98" t="s">
        <v>72</v>
      </c>
      <c r="B98" t="s">
        <v>85</v>
      </c>
      <c r="C98" t="s">
        <v>120</v>
      </c>
      <c r="D98" t="s">
        <v>111</v>
      </c>
      <c r="E98" t="s">
        <v>87</v>
      </c>
      <c r="F98" t="s">
        <v>89</v>
      </c>
      <c r="G98" t="s">
        <v>112</v>
      </c>
      <c r="H98" t="s">
        <v>4</v>
      </c>
      <c r="I98" t="s">
        <v>5</v>
      </c>
      <c r="J98" t="s">
        <v>6</v>
      </c>
      <c r="K98" t="s">
        <v>7</v>
      </c>
      <c r="L98" t="s">
        <v>8</v>
      </c>
      <c r="M98" t="s">
        <v>9</v>
      </c>
      <c r="N98" t="s">
        <v>10</v>
      </c>
      <c r="O98" t="s">
        <v>11</v>
      </c>
      <c r="P98" t="s">
        <v>12</v>
      </c>
      <c r="Q98" t="s">
        <v>13</v>
      </c>
      <c r="R98" t="s">
        <v>14</v>
      </c>
      <c r="S98" t="s">
        <v>15</v>
      </c>
    </row>
    <row r="99" spans="1:84" s="19" customFormat="1" x14ac:dyDescent="0.35">
      <c r="A99" s="19" t="s">
        <v>124</v>
      </c>
      <c r="B99" s="19">
        <v>821.25720000000001</v>
      </c>
      <c r="C99" s="19">
        <v>721.08090148956217</v>
      </c>
      <c r="D99" s="19">
        <v>0.72108090148956216</v>
      </c>
      <c r="E99" s="19">
        <v>9369.6075999999994</v>
      </c>
      <c r="F99" s="19">
        <v>0.25724999999999998</v>
      </c>
      <c r="G99" s="19">
        <v>12993.836864414065</v>
      </c>
      <c r="H99" s="19" t="s">
        <v>49</v>
      </c>
      <c r="I99" s="19">
        <v>9366.0760000000009</v>
      </c>
      <c r="J99" s="19">
        <v>8685.0999000000011</v>
      </c>
      <c r="K99" s="19">
        <v>631.07809999999995</v>
      </c>
      <c r="L99" s="19">
        <v>46.216899999999995</v>
      </c>
      <c r="M99" s="19">
        <v>3.5471999999999997</v>
      </c>
      <c r="N99" s="19">
        <v>0.12330000000000001</v>
      </c>
      <c r="O99" s="19">
        <v>1.06E-2</v>
      </c>
      <c r="P99" s="19">
        <v>0</v>
      </c>
      <c r="Q99" s="19">
        <v>0</v>
      </c>
      <c r="R99" s="19">
        <v>0</v>
      </c>
      <c r="S99" s="19">
        <v>0</v>
      </c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</row>
    <row r="100" spans="1:84" x14ac:dyDescent="0.35">
      <c r="A100" t="s">
        <v>125</v>
      </c>
      <c r="B100">
        <v>413.10890000000001</v>
      </c>
      <c r="C100">
        <v>565.64268835522341</v>
      </c>
      <c r="D100">
        <v>0.56564268835522347</v>
      </c>
      <c r="E100">
        <v>709.14869999999996</v>
      </c>
      <c r="F100">
        <v>0.21229999999999999</v>
      </c>
      <c r="G100">
        <v>1253.7043518799182</v>
      </c>
      <c r="H100" t="s">
        <v>49</v>
      </c>
      <c r="I100">
        <v>709.06399999999996</v>
      </c>
      <c r="J100">
        <v>682.00469999999996</v>
      </c>
      <c r="K100">
        <v>26.935500000000001</v>
      </c>
      <c r="L100">
        <v>0.1237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84" s="19" customFormat="1" x14ac:dyDescent="0.35">
      <c r="A101" s="19" t="s">
        <v>126</v>
      </c>
      <c r="B101" s="19">
        <v>623.68209999999999</v>
      </c>
      <c r="C101" s="19">
        <v>610.09825637530537</v>
      </c>
      <c r="D101" s="19">
        <v>0.61009825637530535</v>
      </c>
      <c r="E101" s="19">
        <v>1076.9376999999999</v>
      </c>
      <c r="F101" s="19">
        <v>1.5580000000000001</v>
      </c>
      <c r="H101" s="19" t="s">
        <v>49</v>
      </c>
      <c r="I101" s="19">
        <v>1076.5523000000001</v>
      </c>
      <c r="J101" s="19">
        <v>748.24939999999992</v>
      </c>
      <c r="K101" s="19">
        <v>125.1404</v>
      </c>
      <c r="L101" s="19">
        <v>79.208600000000004</v>
      </c>
      <c r="M101" s="19">
        <v>38.354500000000002</v>
      </c>
      <c r="N101" s="19">
        <v>15.527100000000001</v>
      </c>
      <c r="O101" s="19">
        <v>14.6221</v>
      </c>
      <c r="P101" s="19">
        <v>8.2196999999999996</v>
      </c>
      <c r="Q101" s="19">
        <v>29.984000000000002</v>
      </c>
      <c r="R101" s="19">
        <v>16.339300000000001</v>
      </c>
      <c r="S101" s="19">
        <v>0.90710000000000002</v>
      </c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</row>
    <row r="102" spans="1:84" x14ac:dyDescent="0.35">
      <c r="A102" t="s">
        <v>127</v>
      </c>
      <c r="B102">
        <v>502.51380000000006</v>
      </c>
      <c r="C102">
        <v>603.4998588766581</v>
      </c>
      <c r="D102">
        <v>0.60349985887665814</v>
      </c>
      <c r="E102">
        <v>1214.7805000000001</v>
      </c>
      <c r="F102">
        <v>1.8692</v>
      </c>
      <c r="H102" t="s">
        <v>49</v>
      </c>
      <c r="I102">
        <v>1214.3053</v>
      </c>
      <c r="J102">
        <v>842.28469999999993</v>
      </c>
      <c r="K102">
        <v>193.6867</v>
      </c>
      <c r="L102">
        <v>60.050800000000002</v>
      </c>
      <c r="M102">
        <v>35.924099999999996</v>
      </c>
      <c r="N102">
        <v>28.762699999999999</v>
      </c>
      <c r="O102">
        <v>20.344100000000001</v>
      </c>
      <c r="P102">
        <v>3.3565</v>
      </c>
      <c r="Q102">
        <v>10.776200000000001</v>
      </c>
      <c r="R102">
        <v>3.3944999999999999</v>
      </c>
      <c r="S102">
        <v>15.725099999999999</v>
      </c>
    </row>
    <row r="103" spans="1:84" s="19" customFormat="1" x14ac:dyDescent="0.35">
      <c r="A103" s="19" t="s">
        <v>128</v>
      </c>
      <c r="B103" s="19">
        <v>386.69</v>
      </c>
      <c r="C103" s="19">
        <v>608.20895522388059</v>
      </c>
      <c r="D103" s="19">
        <v>0.60820895522388063</v>
      </c>
      <c r="E103" s="19">
        <v>574.46010000000001</v>
      </c>
      <c r="F103" s="19">
        <v>0.35899999999999999</v>
      </c>
      <c r="G103" s="19">
        <v>944.51108466257665</v>
      </c>
      <c r="H103" s="19" t="s">
        <v>49</v>
      </c>
      <c r="I103" s="19">
        <v>574.24390000000005</v>
      </c>
      <c r="J103" s="19">
        <v>479.46379999999999</v>
      </c>
      <c r="K103" s="19">
        <v>74.866799999999998</v>
      </c>
      <c r="L103" s="19">
        <v>4.7068000000000003</v>
      </c>
      <c r="M103" s="19">
        <v>7.4188999999999998</v>
      </c>
      <c r="N103" s="19">
        <v>6.8699000000000003</v>
      </c>
      <c r="O103" s="19">
        <v>0.91759999999999997</v>
      </c>
      <c r="P103" s="19">
        <v>0</v>
      </c>
      <c r="Q103" s="19">
        <v>0</v>
      </c>
      <c r="R103" s="19">
        <v>0</v>
      </c>
      <c r="S103" s="19">
        <v>0</v>
      </c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</row>
    <row r="104" spans="1:84" x14ac:dyDescent="0.35">
      <c r="A104" t="s">
        <v>131</v>
      </c>
      <c r="B104">
        <v>987.99329999999998</v>
      </c>
      <c r="C104">
        <v>610.14710297208046</v>
      </c>
      <c r="D104">
        <v>0.61014710297208041</v>
      </c>
      <c r="E104">
        <v>3635.8857000000003</v>
      </c>
      <c r="F104">
        <v>2.3653499999999998</v>
      </c>
      <c r="H104" t="s">
        <v>49</v>
      </c>
      <c r="I104">
        <v>3634.9452000000001</v>
      </c>
      <c r="J104">
        <v>3004.3017</v>
      </c>
      <c r="K104">
        <v>482.70949999999993</v>
      </c>
      <c r="L104">
        <v>48.942100000000003</v>
      </c>
      <c r="M104">
        <v>9.9789000000000012</v>
      </c>
      <c r="N104">
        <v>18.773800000000001</v>
      </c>
      <c r="O104">
        <v>2.8317999999999999</v>
      </c>
      <c r="P104">
        <v>1.8222</v>
      </c>
      <c r="Q104">
        <v>14.242800000000001</v>
      </c>
      <c r="R104">
        <v>3.0217000000000001</v>
      </c>
      <c r="S104">
        <v>48.320399999999999</v>
      </c>
    </row>
    <row r="105" spans="1:84" s="19" customFormat="1" x14ac:dyDescent="0.35">
      <c r="A105" s="19" t="s">
        <v>132</v>
      </c>
      <c r="B105" s="19">
        <v>414.9015</v>
      </c>
      <c r="C105" s="19">
        <v>669.35093242915957</v>
      </c>
      <c r="D105" s="19">
        <v>0.66935093242915955</v>
      </c>
      <c r="E105" s="19">
        <v>2053.8272999999999</v>
      </c>
      <c r="F105" s="19">
        <v>0.37859999999999999</v>
      </c>
      <c r="G105" s="19">
        <v>3068.386403147897</v>
      </c>
      <c r="H105" s="19" t="s">
        <v>49</v>
      </c>
      <c r="I105" s="19">
        <v>2053.0513999999998</v>
      </c>
      <c r="J105" s="19">
        <v>1728.4096</v>
      </c>
      <c r="K105" s="19">
        <v>240.0557</v>
      </c>
      <c r="L105" s="19">
        <v>37.99</v>
      </c>
      <c r="M105" s="19">
        <v>25.704799999999999</v>
      </c>
      <c r="N105" s="19">
        <v>16.594100000000001</v>
      </c>
      <c r="O105" s="19">
        <v>3.03</v>
      </c>
      <c r="P105" s="19">
        <v>1.1436999999999999</v>
      </c>
      <c r="Q105" s="19">
        <v>0.1234</v>
      </c>
      <c r="R105" s="19">
        <v>0</v>
      </c>
      <c r="S105" s="19">
        <v>0</v>
      </c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</row>
    <row r="106" spans="1:84" x14ac:dyDescent="0.35">
      <c r="A106" t="s">
        <v>133</v>
      </c>
      <c r="B106">
        <v>525.27779999999996</v>
      </c>
      <c r="C106">
        <v>611.85968172842365</v>
      </c>
      <c r="D106">
        <v>0.61185968172842364</v>
      </c>
      <c r="E106">
        <v>795.2607999999999</v>
      </c>
      <c r="F106">
        <v>2.3016000000000001</v>
      </c>
      <c r="H106" t="s">
        <v>49</v>
      </c>
      <c r="I106">
        <v>795.19079999999997</v>
      </c>
      <c r="J106">
        <v>388.40519999999998</v>
      </c>
      <c r="K106">
        <v>162.96809999999999</v>
      </c>
      <c r="L106">
        <v>82.750500000000002</v>
      </c>
      <c r="M106">
        <v>35.247</v>
      </c>
      <c r="N106">
        <v>66.805999999999997</v>
      </c>
      <c r="O106">
        <v>21.631500000000003</v>
      </c>
      <c r="P106">
        <v>8.3773</v>
      </c>
      <c r="Q106">
        <v>5.4938000000000002</v>
      </c>
      <c r="R106">
        <v>1.6879999999999999</v>
      </c>
      <c r="S106">
        <v>21.823399999999999</v>
      </c>
    </row>
    <row r="107" spans="1:84" s="19" customFormat="1" x14ac:dyDescent="0.35">
      <c r="A107" s="19" t="s">
        <v>134</v>
      </c>
      <c r="B107" s="19">
        <v>529.54079999999999</v>
      </c>
      <c r="C107" s="19">
        <v>629.15493801281684</v>
      </c>
      <c r="D107" s="19">
        <v>0.62915493801281686</v>
      </c>
      <c r="E107" s="19">
        <v>777.46969999999999</v>
      </c>
      <c r="F107" s="19">
        <v>1.6095999999999999</v>
      </c>
      <c r="H107" s="19" t="s">
        <v>49</v>
      </c>
      <c r="I107" s="19">
        <v>777.37250000000006</v>
      </c>
      <c r="J107" s="19">
        <v>536.42639999999994</v>
      </c>
      <c r="K107" s="19">
        <v>141.10500000000002</v>
      </c>
      <c r="L107" s="19">
        <v>18.2255</v>
      </c>
      <c r="M107" s="19">
        <v>15.692900000000002</v>
      </c>
      <c r="N107" s="19">
        <v>28.573499999999999</v>
      </c>
      <c r="O107" s="19">
        <v>6.6530000000000005</v>
      </c>
      <c r="P107" s="19">
        <v>8.8349000000000011</v>
      </c>
      <c r="Q107" s="19">
        <v>8.0869999999999997</v>
      </c>
      <c r="R107" s="19">
        <v>11.5558</v>
      </c>
      <c r="S107" s="19">
        <v>2.2185999999999999</v>
      </c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</row>
    <row r="108" spans="1:84" x14ac:dyDescent="0.35">
      <c r="A108" t="s">
        <v>135</v>
      </c>
      <c r="B108">
        <v>478.32589999999999</v>
      </c>
      <c r="C108">
        <v>585.85352269562782</v>
      </c>
      <c r="D108">
        <v>0.58585352269562785</v>
      </c>
      <c r="E108">
        <v>735.00229999999999</v>
      </c>
      <c r="F108">
        <v>1.6379000000000001</v>
      </c>
      <c r="H108" t="s">
        <v>49</v>
      </c>
      <c r="I108">
        <v>734.82719999999995</v>
      </c>
      <c r="J108">
        <v>555.6957000000001</v>
      </c>
      <c r="K108">
        <v>88.539299999999997</v>
      </c>
      <c r="L108">
        <v>29.582000000000001</v>
      </c>
      <c r="M108">
        <v>10.4482</v>
      </c>
      <c r="N108">
        <v>15.109400000000001</v>
      </c>
      <c r="O108">
        <v>3.0790999999999999</v>
      </c>
      <c r="P108">
        <v>8.2003000000000004</v>
      </c>
      <c r="Q108">
        <v>22.1053</v>
      </c>
      <c r="R108">
        <v>1.4240999999999999</v>
      </c>
      <c r="S108">
        <v>0.64370000000000005</v>
      </c>
    </row>
    <row r="109" spans="1:84" s="19" customFormat="1" x14ac:dyDescent="0.35">
      <c r="A109" s="19" t="s">
        <v>136</v>
      </c>
      <c r="B109" s="19">
        <v>828.98410000000001</v>
      </c>
      <c r="C109" s="19">
        <v>589.67897447134874</v>
      </c>
      <c r="D109" s="19">
        <v>0.58967897447134876</v>
      </c>
      <c r="E109" s="19">
        <v>5148.9112000000005</v>
      </c>
      <c r="F109" s="19">
        <v>0.4163</v>
      </c>
      <c r="G109" s="19">
        <v>8731.7191606094402</v>
      </c>
      <c r="H109" s="19" t="s">
        <v>49</v>
      </c>
      <c r="I109" s="19">
        <v>5147.21</v>
      </c>
      <c r="J109" s="19">
        <v>4050.4464000000003</v>
      </c>
      <c r="K109" s="19">
        <v>827.99620000000004</v>
      </c>
      <c r="L109" s="19">
        <v>172.82420000000002</v>
      </c>
      <c r="M109" s="19">
        <v>65.446699999999993</v>
      </c>
      <c r="N109" s="19">
        <v>22.4815</v>
      </c>
      <c r="O109" s="19">
        <v>5.7050000000000001</v>
      </c>
      <c r="P109" s="19">
        <v>1.7750000000000001</v>
      </c>
      <c r="Q109" s="19">
        <v>0.50600000000000001</v>
      </c>
      <c r="R109" s="19">
        <v>2.8899999999999999E-2</v>
      </c>
      <c r="S109" s="19">
        <v>0</v>
      </c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</row>
    <row r="110" spans="1:84" x14ac:dyDescent="0.35">
      <c r="A110" t="s">
        <v>137</v>
      </c>
      <c r="B110">
        <v>809.97019999999998</v>
      </c>
      <c r="C110">
        <v>647.72447724477252</v>
      </c>
      <c r="D110">
        <v>0.64772447724477256</v>
      </c>
      <c r="E110">
        <v>1946.915</v>
      </c>
      <c r="F110">
        <v>2.6678000000000002</v>
      </c>
      <c r="H110" t="s">
        <v>49</v>
      </c>
      <c r="I110">
        <v>1946.5956000000001</v>
      </c>
      <c r="J110">
        <v>1218.4076</v>
      </c>
      <c r="K110">
        <v>500.06940000000003</v>
      </c>
      <c r="L110">
        <v>90.113600000000005</v>
      </c>
      <c r="M110">
        <v>38.811599999999999</v>
      </c>
      <c r="N110">
        <v>25.089300000000001</v>
      </c>
      <c r="O110">
        <v>29.311699999999998</v>
      </c>
      <c r="P110">
        <v>20.482500000000002</v>
      </c>
      <c r="Q110">
        <v>6.1920000000000002</v>
      </c>
      <c r="R110">
        <v>2.0606999999999998</v>
      </c>
      <c r="S110">
        <v>16.057199999999998</v>
      </c>
    </row>
    <row r="111" spans="1:84" s="19" customFormat="1" x14ac:dyDescent="0.35">
      <c r="A111" s="19" t="s">
        <v>138</v>
      </c>
      <c r="B111" s="19">
        <v>448.7756</v>
      </c>
      <c r="C111" s="19">
        <v>671.62779063223047</v>
      </c>
      <c r="D111" s="19">
        <v>0.67162779063223044</v>
      </c>
      <c r="E111" s="19">
        <v>1500.9245000000001</v>
      </c>
      <c r="F111" s="19">
        <v>2.2849499999999998</v>
      </c>
      <c r="H111" s="19" t="s">
        <v>49</v>
      </c>
      <c r="I111" s="19">
        <v>1500.6312</v>
      </c>
      <c r="J111" s="19">
        <v>963.18539999999996</v>
      </c>
      <c r="K111" s="19">
        <v>375.58459999999997</v>
      </c>
      <c r="L111" s="19">
        <v>107.4053</v>
      </c>
      <c r="M111" s="19">
        <v>28.827199999999998</v>
      </c>
      <c r="N111" s="19">
        <v>10.388299999999999</v>
      </c>
      <c r="O111" s="19">
        <v>2.6558000000000002</v>
      </c>
      <c r="P111" s="19">
        <v>0.57410000000000005</v>
      </c>
      <c r="Q111" s="19">
        <v>0.21890000000000001</v>
      </c>
      <c r="R111" s="19">
        <v>9.1999999999999998E-2</v>
      </c>
      <c r="S111" s="19">
        <v>11.6998</v>
      </c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</row>
    <row r="112" spans="1:84" x14ac:dyDescent="0.35">
      <c r="A112" t="s">
        <v>139</v>
      </c>
      <c r="B112">
        <v>756.47109999999998</v>
      </c>
      <c r="C112">
        <v>668.18815772790651</v>
      </c>
      <c r="D112">
        <v>0.66818815772790652</v>
      </c>
      <c r="E112">
        <v>3492.6622000000002</v>
      </c>
      <c r="F112">
        <v>0.43679999999999997</v>
      </c>
      <c r="G112">
        <v>5227.063903491463</v>
      </c>
      <c r="H112" t="s">
        <v>49</v>
      </c>
      <c r="I112">
        <v>3491.0441000000001</v>
      </c>
      <c r="J112">
        <v>2878.3562999999999</v>
      </c>
      <c r="K112">
        <v>400.41480000000001</v>
      </c>
      <c r="L112">
        <v>132.83620000000002</v>
      </c>
      <c r="M112">
        <v>46.529700000000005</v>
      </c>
      <c r="N112">
        <v>14.5381</v>
      </c>
      <c r="O112">
        <v>9.6012000000000004</v>
      </c>
      <c r="P112">
        <v>8.5675000000000008</v>
      </c>
      <c r="Q112">
        <v>0.20039999999999999</v>
      </c>
      <c r="R112">
        <v>0</v>
      </c>
      <c r="S112">
        <v>0</v>
      </c>
    </row>
    <row r="113" spans="1:84" s="19" customFormat="1" x14ac:dyDescent="0.35">
      <c r="A113" s="19" t="s">
        <v>140</v>
      </c>
      <c r="B113" s="19">
        <v>480.72190000000001</v>
      </c>
      <c r="C113" s="19">
        <v>650.29445692429113</v>
      </c>
      <c r="D113" s="19">
        <v>0.65029445692429111</v>
      </c>
      <c r="E113" s="19">
        <v>1370.4753000000001</v>
      </c>
      <c r="F113" s="19">
        <v>2.0145499999999998</v>
      </c>
      <c r="H113" s="19" t="s">
        <v>49</v>
      </c>
      <c r="I113" s="19">
        <v>1369.4503999999999</v>
      </c>
      <c r="J113" s="19">
        <v>1222.8183000000001</v>
      </c>
      <c r="K113" s="19">
        <v>57.2971</v>
      </c>
      <c r="L113" s="19">
        <v>21.4297</v>
      </c>
      <c r="M113" s="19">
        <v>16.911799999999999</v>
      </c>
      <c r="N113" s="19">
        <v>17.1006</v>
      </c>
      <c r="O113" s="19">
        <v>1.5256000000000001</v>
      </c>
      <c r="P113" s="19">
        <v>3.9702999999999999</v>
      </c>
      <c r="Q113" s="19">
        <v>1.7037</v>
      </c>
      <c r="R113" s="19">
        <v>1.6772</v>
      </c>
      <c r="S113" s="19">
        <v>25.016100000000002</v>
      </c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</row>
    <row r="114" spans="1:84" x14ac:dyDescent="0.35">
      <c r="A114" t="s">
        <v>129</v>
      </c>
      <c r="B114">
        <v>814.03710000000001</v>
      </c>
      <c r="C114">
        <v>650.0724987916866</v>
      </c>
      <c r="D114">
        <v>0.6500724987916866</v>
      </c>
      <c r="E114">
        <v>6699.7399000000005</v>
      </c>
      <c r="F114">
        <v>0.22450000000000001</v>
      </c>
      <c r="G114">
        <v>10306.142641710041</v>
      </c>
      <c r="H114" t="s">
        <v>49</v>
      </c>
      <c r="I114">
        <v>6696.3265000000001</v>
      </c>
      <c r="J114">
        <v>6360.1674999999996</v>
      </c>
      <c r="K114">
        <v>308.50799999999998</v>
      </c>
      <c r="L114">
        <v>22.4941</v>
      </c>
      <c r="M114">
        <v>4.3590999999999998</v>
      </c>
      <c r="N114">
        <v>0.79779999999999995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84" s="19" customFormat="1" x14ac:dyDescent="0.35">
      <c r="A115" s="19" t="s">
        <v>130</v>
      </c>
      <c r="B115" s="19">
        <v>813.28120000000001</v>
      </c>
      <c r="C115" s="19">
        <v>661.61399202209259</v>
      </c>
      <c r="D115" s="19">
        <v>0.66161399202209259</v>
      </c>
      <c r="E115" s="19">
        <v>8569.3525000000009</v>
      </c>
      <c r="F115" s="19">
        <v>0.25074999999999997</v>
      </c>
      <c r="G115" s="19">
        <v>12952.193580140991</v>
      </c>
      <c r="H115" s="19" t="s">
        <v>49</v>
      </c>
      <c r="I115" s="19">
        <v>8565.0046000000002</v>
      </c>
      <c r="J115" s="19">
        <v>7971.8207000000002</v>
      </c>
      <c r="K115" s="19">
        <v>524.38810000000001</v>
      </c>
      <c r="L115" s="19">
        <v>61.489999999999995</v>
      </c>
      <c r="M115" s="19">
        <v>6.7503000000000002</v>
      </c>
      <c r="N115" s="19">
        <v>0.52370000000000005</v>
      </c>
      <c r="O115" s="19">
        <v>3.1699999999999999E-2</v>
      </c>
      <c r="P115" s="19">
        <v>0</v>
      </c>
      <c r="Q115" s="19">
        <v>0</v>
      </c>
      <c r="R115" s="19">
        <v>0</v>
      </c>
      <c r="S115" s="19">
        <v>0</v>
      </c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</row>
    <row r="136" spans="24:26" x14ac:dyDescent="0.35">
      <c r="X136" t="s">
        <v>144</v>
      </c>
    </row>
    <row r="137" spans="24:26" x14ac:dyDescent="0.35">
      <c r="X137" t="s">
        <v>151</v>
      </c>
    </row>
    <row r="141" spans="24:26" x14ac:dyDescent="0.35">
      <c r="X141" s="29" t="s">
        <v>145</v>
      </c>
      <c r="Y141" s="29"/>
      <c r="Z141" s="29"/>
    </row>
    <row r="142" spans="24:26" x14ac:dyDescent="0.35">
      <c r="X142" s="29"/>
      <c r="Y142" s="29"/>
      <c r="Z142" s="29"/>
    </row>
    <row r="143" spans="24:26" x14ac:dyDescent="0.35">
      <c r="X143" s="29"/>
      <c r="Y143" s="29"/>
      <c r="Z143" s="29"/>
    </row>
    <row r="144" spans="24:26" x14ac:dyDescent="0.35">
      <c r="X144" s="29"/>
      <c r="Y144" s="29"/>
      <c r="Z144" s="29"/>
    </row>
    <row r="146" spans="24:24" x14ac:dyDescent="0.35">
      <c r="X146" t="s">
        <v>146</v>
      </c>
    </row>
    <row r="149" spans="24:24" x14ac:dyDescent="0.35">
      <c r="X149" t="s">
        <v>147</v>
      </c>
    </row>
    <row r="150" spans="24:24" x14ac:dyDescent="0.35">
      <c r="X150" t="s">
        <v>148</v>
      </c>
    </row>
    <row r="151" spans="24:24" x14ac:dyDescent="0.35">
      <c r="X151" t="s">
        <v>149</v>
      </c>
    </row>
    <row r="152" spans="24:24" x14ac:dyDescent="0.35">
      <c r="X152" t="s">
        <v>150</v>
      </c>
    </row>
  </sheetData>
  <sortState xmlns:xlrd2="http://schemas.microsoft.com/office/spreadsheetml/2017/richdata2" ref="A30:S55">
    <sortCondition ref="A30:A55"/>
  </sortState>
  <mergeCells count="2">
    <mergeCell ref="A58:S58"/>
    <mergeCell ref="X141:Z1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596E-A635-44D1-8DAA-32FB6A79E2A5}">
  <dimension ref="A1:AJ41"/>
  <sheetViews>
    <sheetView topLeftCell="A21" zoomScale="86" zoomScaleNormal="86" workbookViewId="0">
      <selection activeCell="M27" sqref="M27"/>
    </sheetView>
  </sheetViews>
  <sheetFormatPr defaultRowHeight="14.5" x14ac:dyDescent="0.35"/>
  <cols>
    <col min="1" max="1" width="11.6328125" customWidth="1"/>
    <col min="2" max="8" width="8.7265625" customWidth="1"/>
  </cols>
  <sheetData>
    <row r="1" spans="1:36" ht="18.5" x14ac:dyDescent="0.45">
      <c r="A1" s="28" t="s">
        <v>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36" s="1" customFormat="1" ht="58" x14ac:dyDescent="0.35">
      <c r="A2" s="1" t="s">
        <v>72</v>
      </c>
      <c r="B2" s="1" t="s">
        <v>85</v>
      </c>
      <c r="C2" s="1" t="s">
        <v>120</v>
      </c>
      <c r="D2" s="1" t="s">
        <v>111</v>
      </c>
      <c r="E2" s="1" t="s">
        <v>87</v>
      </c>
      <c r="F2" s="1" t="s">
        <v>89</v>
      </c>
      <c r="G2" s="1" t="s">
        <v>112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</row>
    <row r="3" spans="1:36" s="20" customFormat="1" x14ac:dyDescent="0.35">
      <c r="A3" s="20" t="s">
        <v>124</v>
      </c>
      <c r="B3" s="20">
        <v>821.25720000000001</v>
      </c>
      <c r="C3" s="20">
        <v>721.08090148956217</v>
      </c>
      <c r="D3" s="20">
        <v>0.72108090148956216</v>
      </c>
      <c r="E3" s="20">
        <v>9369.6075999999994</v>
      </c>
      <c r="F3" s="20">
        <v>0.25724999999999998</v>
      </c>
      <c r="G3" s="20">
        <v>12993.836864414065</v>
      </c>
      <c r="H3" s="20" t="s">
        <v>49</v>
      </c>
      <c r="I3" s="20">
        <v>9366.0760000000009</v>
      </c>
      <c r="J3" s="20">
        <v>8685.0999000000011</v>
      </c>
      <c r="K3" s="20">
        <v>631.07809999999995</v>
      </c>
      <c r="L3" s="20">
        <v>46.216899999999995</v>
      </c>
      <c r="M3" s="20">
        <v>3.5471999999999997</v>
      </c>
      <c r="N3" s="20">
        <v>0.12330000000000001</v>
      </c>
      <c r="O3" s="20">
        <v>1.06E-2</v>
      </c>
      <c r="P3" s="20">
        <v>0</v>
      </c>
      <c r="Q3" s="20">
        <v>0</v>
      </c>
      <c r="R3" s="20">
        <v>0</v>
      </c>
      <c r="S3" s="20">
        <v>0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x14ac:dyDescent="0.35">
      <c r="A4" t="s">
        <v>125</v>
      </c>
      <c r="B4">
        <v>413.10890000000001</v>
      </c>
      <c r="C4">
        <v>565.64268835522341</v>
      </c>
      <c r="D4">
        <v>0.56564268835522347</v>
      </c>
      <c r="E4">
        <v>709.14869999999996</v>
      </c>
      <c r="F4">
        <v>0.21229999999999999</v>
      </c>
      <c r="G4">
        <v>1253.7043518799182</v>
      </c>
      <c r="H4" t="s">
        <v>49</v>
      </c>
      <c r="I4">
        <v>709.06399999999996</v>
      </c>
      <c r="J4">
        <v>682.00469999999996</v>
      </c>
      <c r="K4">
        <v>26.935500000000001</v>
      </c>
      <c r="L4">
        <v>0.1237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s="20" customFormat="1" x14ac:dyDescent="0.35">
      <c r="A5" s="20" t="s">
        <v>156</v>
      </c>
      <c r="B5" s="20">
        <v>814.03710000000001</v>
      </c>
      <c r="C5" s="20">
        <v>650.0724987916866</v>
      </c>
      <c r="D5" s="20">
        <v>0.6500724987916866</v>
      </c>
      <c r="E5" s="20">
        <v>6699.7399000000005</v>
      </c>
      <c r="F5" s="20">
        <v>0.22450000000000001</v>
      </c>
      <c r="G5" s="20">
        <v>10306.142641710041</v>
      </c>
      <c r="H5" s="20" t="s">
        <v>49</v>
      </c>
      <c r="I5" s="20">
        <v>6696.3265000000001</v>
      </c>
      <c r="J5" s="20">
        <v>6360.1674999999996</v>
      </c>
      <c r="K5" s="20">
        <v>308.50799999999998</v>
      </c>
      <c r="L5" s="20">
        <v>22.4941</v>
      </c>
      <c r="M5" s="20">
        <v>4.3590999999999998</v>
      </c>
      <c r="N5" s="20">
        <v>0.79779999999999995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35">
      <c r="A6" t="s">
        <v>157</v>
      </c>
      <c r="B6">
        <v>813.28120000000001</v>
      </c>
      <c r="C6">
        <v>661.61399202209259</v>
      </c>
      <c r="D6">
        <v>0.66161399202209259</v>
      </c>
      <c r="E6">
        <v>8569.3525000000009</v>
      </c>
      <c r="F6">
        <v>0.25074999999999997</v>
      </c>
      <c r="G6">
        <v>12952.193580140991</v>
      </c>
      <c r="H6" t="s">
        <v>49</v>
      </c>
      <c r="I6">
        <v>8565.0046000000002</v>
      </c>
      <c r="J6">
        <v>7971.8207000000002</v>
      </c>
      <c r="K6">
        <v>524.38810000000001</v>
      </c>
      <c r="L6">
        <v>61.489999999999995</v>
      </c>
      <c r="M6">
        <v>6.7503000000000002</v>
      </c>
      <c r="N6">
        <v>0.52370000000000005</v>
      </c>
      <c r="O6">
        <v>3.1699999999999999E-2</v>
      </c>
      <c r="P6">
        <v>0</v>
      </c>
      <c r="Q6">
        <v>0</v>
      </c>
      <c r="R6">
        <v>0</v>
      </c>
      <c r="S6">
        <v>0</v>
      </c>
    </row>
    <row r="7" spans="1:36" s="20" customFormat="1" x14ac:dyDescent="0.35">
      <c r="A7" s="20" t="s">
        <v>158</v>
      </c>
      <c r="B7" s="20">
        <v>623.68209999999999</v>
      </c>
      <c r="C7" s="20">
        <v>610.09825637530537</v>
      </c>
      <c r="D7" s="20">
        <v>0.61009825637530535</v>
      </c>
      <c r="E7" s="20">
        <v>1076.9376999999999</v>
      </c>
      <c r="F7" s="20">
        <v>1.5580000000000001</v>
      </c>
      <c r="H7" s="20" t="s">
        <v>49</v>
      </c>
      <c r="I7" s="20">
        <v>1076.5523000000001</v>
      </c>
      <c r="J7" s="20">
        <v>748.24939999999992</v>
      </c>
      <c r="K7" s="20">
        <v>125.1404</v>
      </c>
      <c r="L7" s="20">
        <v>79.208600000000004</v>
      </c>
      <c r="M7" s="20">
        <v>38.354500000000002</v>
      </c>
      <c r="N7" s="20">
        <v>15.527100000000001</v>
      </c>
      <c r="O7" s="20">
        <v>14.6221</v>
      </c>
      <c r="P7" s="20">
        <v>8.2196999999999996</v>
      </c>
      <c r="Q7" s="20">
        <v>29.984000000000002</v>
      </c>
      <c r="R7" s="20">
        <v>16.339300000000001</v>
      </c>
      <c r="S7" s="20">
        <v>0.90710000000000002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35">
      <c r="A8" t="s">
        <v>159</v>
      </c>
      <c r="B8">
        <v>502.51380000000006</v>
      </c>
      <c r="C8">
        <v>603.4998588766581</v>
      </c>
      <c r="D8">
        <v>0.60349985887665814</v>
      </c>
      <c r="E8">
        <v>1214.7805000000001</v>
      </c>
      <c r="F8">
        <v>1.8692</v>
      </c>
      <c r="H8" t="s">
        <v>49</v>
      </c>
      <c r="I8">
        <v>1214.3053</v>
      </c>
      <c r="J8">
        <v>842.28469999999993</v>
      </c>
      <c r="K8">
        <v>193.6867</v>
      </c>
      <c r="L8">
        <v>60.050800000000002</v>
      </c>
      <c r="M8">
        <v>35.924099999999996</v>
      </c>
      <c r="N8">
        <v>28.762699999999999</v>
      </c>
      <c r="O8">
        <v>20.344100000000001</v>
      </c>
      <c r="P8">
        <v>3.3565</v>
      </c>
      <c r="Q8">
        <v>10.776200000000001</v>
      </c>
      <c r="R8">
        <v>3.3944999999999999</v>
      </c>
      <c r="S8">
        <v>15.725099999999999</v>
      </c>
    </row>
    <row r="9" spans="1:36" s="20" customFormat="1" x14ac:dyDescent="0.35">
      <c r="A9" s="20" t="s">
        <v>160</v>
      </c>
      <c r="B9" s="20">
        <v>386.69</v>
      </c>
      <c r="C9" s="20">
        <v>608.20895522388059</v>
      </c>
      <c r="D9" s="20">
        <v>0.60820895522388063</v>
      </c>
      <c r="E9" s="20">
        <v>574.46010000000001</v>
      </c>
      <c r="F9" s="20">
        <v>0.35899999999999999</v>
      </c>
      <c r="G9" s="20">
        <v>944.51108466257665</v>
      </c>
      <c r="H9" s="20" t="s">
        <v>49</v>
      </c>
      <c r="I9" s="20">
        <v>574.24390000000005</v>
      </c>
      <c r="J9" s="20">
        <v>479.46379999999999</v>
      </c>
      <c r="K9" s="20">
        <v>74.866799999999998</v>
      </c>
      <c r="L9" s="20">
        <v>4.7068000000000003</v>
      </c>
      <c r="M9" s="20">
        <v>7.4188999999999998</v>
      </c>
      <c r="N9" s="20">
        <v>6.8699000000000003</v>
      </c>
      <c r="O9" s="20">
        <v>0.91759999999999997</v>
      </c>
      <c r="P9" s="20">
        <v>0</v>
      </c>
      <c r="Q9" s="20">
        <v>0</v>
      </c>
      <c r="R9" s="20">
        <v>0</v>
      </c>
      <c r="S9" s="20">
        <v>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5">
      <c r="A10" t="s">
        <v>161</v>
      </c>
      <c r="B10">
        <v>987.99329999999998</v>
      </c>
      <c r="C10">
        <v>610.14710297208046</v>
      </c>
      <c r="D10">
        <v>0.61014710297208041</v>
      </c>
      <c r="E10">
        <v>3635.8857000000003</v>
      </c>
      <c r="F10">
        <v>2.3653499999999998</v>
      </c>
      <c r="H10" t="s">
        <v>49</v>
      </c>
      <c r="I10">
        <v>3634.9452000000001</v>
      </c>
      <c r="J10">
        <v>3004.3017</v>
      </c>
      <c r="K10">
        <v>482.70949999999993</v>
      </c>
      <c r="L10">
        <v>48.942100000000003</v>
      </c>
      <c r="M10">
        <v>9.9789000000000012</v>
      </c>
      <c r="N10">
        <v>18.773800000000001</v>
      </c>
      <c r="O10">
        <v>2.8317999999999999</v>
      </c>
      <c r="P10">
        <v>1.8222</v>
      </c>
      <c r="Q10">
        <v>14.242800000000001</v>
      </c>
      <c r="R10">
        <v>3.0217000000000001</v>
      </c>
      <c r="S10">
        <v>48.320399999999999</v>
      </c>
    </row>
    <row r="11" spans="1:36" s="20" customFormat="1" x14ac:dyDescent="0.35">
      <c r="A11" s="20" t="s">
        <v>162</v>
      </c>
      <c r="B11" s="20">
        <v>414.9015</v>
      </c>
      <c r="C11" s="20">
        <v>669.35093242915957</v>
      </c>
      <c r="D11" s="20">
        <v>0.66935093242915955</v>
      </c>
      <c r="E11" s="20">
        <v>2053.8272999999999</v>
      </c>
      <c r="F11" s="20">
        <v>0.37859999999999999</v>
      </c>
      <c r="G11" s="20">
        <v>3068.386403147897</v>
      </c>
      <c r="H11" s="20" t="s">
        <v>49</v>
      </c>
      <c r="I11" s="20">
        <v>2053.0513999999998</v>
      </c>
      <c r="J11" s="20">
        <v>1728.4096</v>
      </c>
      <c r="K11" s="20">
        <v>240.0557</v>
      </c>
      <c r="L11" s="20">
        <v>37.99</v>
      </c>
      <c r="M11" s="20">
        <v>25.704799999999999</v>
      </c>
      <c r="N11" s="20">
        <v>16.594100000000001</v>
      </c>
      <c r="O11" s="20">
        <v>3.03</v>
      </c>
      <c r="P11" s="20">
        <v>1.1436999999999999</v>
      </c>
      <c r="Q11" s="20">
        <v>0.1234</v>
      </c>
      <c r="R11" s="20">
        <v>0</v>
      </c>
      <c r="S11" s="20">
        <v>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35">
      <c r="A12" t="s">
        <v>163</v>
      </c>
      <c r="B12">
        <v>525.27779999999996</v>
      </c>
      <c r="C12">
        <v>611.85968172842365</v>
      </c>
      <c r="D12">
        <v>0.61185968172842364</v>
      </c>
      <c r="E12">
        <v>795.2607999999999</v>
      </c>
      <c r="F12">
        <v>2.3016000000000001</v>
      </c>
      <c r="H12" t="s">
        <v>49</v>
      </c>
      <c r="I12">
        <v>795.19079999999997</v>
      </c>
      <c r="J12">
        <v>388.40519999999998</v>
      </c>
      <c r="K12">
        <v>162.96809999999999</v>
      </c>
      <c r="L12">
        <v>82.750500000000002</v>
      </c>
      <c r="M12">
        <v>35.247</v>
      </c>
      <c r="N12">
        <v>66.805999999999997</v>
      </c>
      <c r="O12">
        <v>21.631500000000003</v>
      </c>
      <c r="P12">
        <v>8.3773</v>
      </c>
      <c r="Q12">
        <v>5.4938000000000002</v>
      </c>
      <c r="R12">
        <v>1.6879999999999999</v>
      </c>
      <c r="S12">
        <v>21.823399999999999</v>
      </c>
    </row>
    <row r="13" spans="1:36" s="20" customFormat="1" x14ac:dyDescent="0.35">
      <c r="A13" s="20" t="s">
        <v>164</v>
      </c>
      <c r="B13" s="20">
        <v>529.54079999999999</v>
      </c>
      <c r="C13" s="20">
        <v>629.15493801281684</v>
      </c>
      <c r="D13" s="20">
        <v>0.62915493801281686</v>
      </c>
      <c r="E13" s="20">
        <v>777.46969999999999</v>
      </c>
      <c r="F13" s="20">
        <v>1.6095999999999999</v>
      </c>
      <c r="H13" s="20" t="s">
        <v>49</v>
      </c>
      <c r="I13" s="20">
        <v>777.37250000000006</v>
      </c>
      <c r="J13" s="20">
        <v>536.42639999999994</v>
      </c>
      <c r="K13" s="20">
        <v>141.10500000000002</v>
      </c>
      <c r="L13" s="20">
        <v>18.2255</v>
      </c>
      <c r="M13" s="20">
        <v>15.692900000000002</v>
      </c>
      <c r="N13" s="20">
        <v>28.573499999999999</v>
      </c>
      <c r="O13" s="20">
        <v>6.6530000000000005</v>
      </c>
      <c r="P13" s="20">
        <v>8.8349000000000011</v>
      </c>
      <c r="Q13" s="20">
        <v>8.0869999999999997</v>
      </c>
      <c r="R13" s="20">
        <v>11.5558</v>
      </c>
      <c r="S13" s="20">
        <v>2.2185999999999999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35">
      <c r="A14" t="s">
        <v>165</v>
      </c>
      <c r="B14">
        <v>478.32589999999999</v>
      </c>
      <c r="C14">
        <v>585.85352269562782</v>
      </c>
      <c r="D14">
        <v>0.58585352269562785</v>
      </c>
      <c r="E14">
        <v>735.00229999999999</v>
      </c>
      <c r="F14">
        <v>1.6379000000000001</v>
      </c>
      <c r="H14" t="s">
        <v>49</v>
      </c>
      <c r="I14">
        <v>734.82719999999995</v>
      </c>
      <c r="J14">
        <v>555.6957000000001</v>
      </c>
      <c r="K14">
        <v>88.539299999999997</v>
      </c>
      <c r="L14">
        <v>29.582000000000001</v>
      </c>
      <c r="M14">
        <v>10.4482</v>
      </c>
      <c r="N14">
        <v>15.109400000000001</v>
      </c>
      <c r="O14">
        <v>3.0790999999999999</v>
      </c>
      <c r="P14">
        <v>8.2003000000000004</v>
      </c>
      <c r="Q14">
        <v>22.1053</v>
      </c>
      <c r="R14">
        <v>1.4240999999999999</v>
      </c>
      <c r="S14">
        <v>0.64370000000000005</v>
      </c>
    </row>
    <row r="15" spans="1:36" s="20" customFormat="1" x14ac:dyDescent="0.35">
      <c r="A15" s="20" t="s">
        <v>166</v>
      </c>
      <c r="B15" s="20">
        <v>828.98410000000001</v>
      </c>
      <c r="C15" s="20">
        <v>589.67897447134874</v>
      </c>
      <c r="D15" s="20">
        <v>0.58967897447134876</v>
      </c>
      <c r="E15" s="20">
        <v>5148.9112000000005</v>
      </c>
      <c r="F15" s="20">
        <v>0.4163</v>
      </c>
      <c r="G15" s="20">
        <v>8731.7191606094402</v>
      </c>
      <c r="H15" s="20" t="s">
        <v>49</v>
      </c>
      <c r="I15" s="20">
        <v>5147.21</v>
      </c>
      <c r="J15" s="20">
        <v>4050.4464000000003</v>
      </c>
      <c r="K15" s="20">
        <v>827.99620000000004</v>
      </c>
      <c r="L15" s="20">
        <v>172.82420000000002</v>
      </c>
      <c r="M15" s="20">
        <v>65.446699999999993</v>
      </c>
      <c r="N15" s="20">
        <v>22.4815</v>
      </c>
      <c r="O15" s="20">
        <v>5.7050000000000001</v>
      </c>
      <c r="P15" s="20">
        <v>1.7750000000000001</v>
      </c>
      <c r="Q15" s="20">
        <v>0.50600000000000001</v>
      </c>
      <c r="R15" s="20">
        <v>2.8899999999999999E-2</v>
      </c>
      <c r="S15" s="20">
        <v>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35">
      <c r="A16" t="s">
        <v>152</v>
      </c>
      <c r="B16">
        <v>809.97019999999998</v>
      </c>
      <c r="C16">
        <v>647.72447724477252</v>
      </c>
      <c r="D16">
        <v>0.64772447724477256</v>
      </c>
      <c r="E16">
        <v>1946.915</v>
      </c>
      <c r="F16">
        <v>2.6678000000000002</v>
      </c>
      <c r="H16" t="s">
        <v>49</v>
      </c>
      <c r="I16">
        <v>1946.5956000000001</v>
      </c>
      <c r="J16">
        <v>1218.4076</v>
      </c>
      <c r="K16">
        <v>500.06940000000003</v>
      </c>
      <c r="L16">
        <v>90.113600000000005</v>
      </c>
      <c r="M16">
        <v>38.811599999999999</v>
      </c>
      <c r="N16">
        <v>25.089300000000001</v>
      </c>
      <c r="O16">
        <v>29.311699999999998</v>
      </c>
      <c r="P16">
        <v>20.482500000000002</v>
      </c>
      <c r="Q16">
        <v>6.1920000000000002</v>
      </c>
      <c r="R16">
        <v>2.0606999999999998</v>
      </c>
      <c r="S16">
        <v>16.057199999999998</v>
      </c>
    </row>
    <row r="17" spans="1:36" s="20" customFormat="1" x14ac:dyDescent="0.35">
      <c r="A17" s="20" t="s">
        <v>153</v>
      </c>
      <c r="B17" s="20">
        <v>448.7756</v>
      </c>
      <c r="C17" s="20">
        <v>671.62779063223047</v>
      </c>
      <c r="D17" s="20">
        <v>0.67162779063223044</v>
      </c>
      <c r="E17" s="20">
        <v>1500.9245000000001</v>
      </c>
      <c r="F17" s="20">
        <v>2.2849499999999998</v>
      </c>
      <c r="H17" s="20" t="s">
        <v>49</v>
      </c>
      <c r="I17" s="20">
        <v>1500.6312</v>
      </c>
      <c r="J17" s="20">
        <v>963.18539999999996</v>
      </c>
      <c r="K17" s="20">
        <v>375.58459999999997</v>
      </c>
      <c r="L17" s="20">
        <v>107.4053</v>
      </c>
      <c r="M17" s="20">
        <v>28.827199999999998</v>
      </c>
      <c r="N17" s="20">
        <v>10.388299999999999</v>
      </c>
      <c r="O17" s="20">
        <v>2.6558000000000002</v>
      </c>
      <c r="P17" s="20">
        <v>0.57410000000000005</v>
      </c>
      <c r="Q17" s="20">
        <v>0.21890000000000001</v>
      </c>
      <c r="R17" s="20">
        <v>9.1999999999999998E-2</v>
      </c>
      <c r="S17" s="20">
        <v>11.6998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35">
      <c r="A18" t="s">
        <v>154</v>
      </c>
      <c r="B18">
        <v>756.47109999999998</v>
      </c>
      <c r="C18">
        <v>668.18815772790651</v>
      </c>
      <c r="D18">
        <v>0.66818815772790652</v>
      </c>
      <c r="E18">
        <v>3492.6622000000002</v>
      </c>
      <c r="F18">
        <v>0.43679999999999997</v>
      </c>
      <c r="G18">
        <v>5227.063903491463</v>
      </c>
      <c r="H18" t="s">
        <v>49</v>
      </c>
      <c r="I18">
        <v>3491.0441000000001</v>
      </c>
      <c r="J18">
        <v>2878.3562999999999</v>
      </c>
      <c r="K18">
        <v>400.41480000000001</v>
      </c>
      <c r="L18">
        <v>132.83620000000002</v>
      </c>
      <c r="M18">
        <v>46.529700000000005</v>
      </c>
      <c r="N18">
        <v>14.5381</v>
      </c>
      <c r="O18">
        <v>9.6012000000000004</v>
      </c>
      <c r="P18">
        <v>8.5675000000000008</v>
      </c>
      <c r="Q18">
        <v>0.20039999999999999</v>
      </c>
      <c r="R18">
        <v>0</v>
      </c>
      <c r="S18">
        <v>0</v>
      </c>
    </row>
    <row r="19" spans="1:36" s="20" customFormat="1" x14ac:dyDescent="0.35">
      <c r="A19" s="20" t="s">
        <v>155</v>
      </c>
      <c r="B19" s="20">
        <v>480.72190000000001</v>
      </c>
      <c r="C19" s="20">
        <v>650.29445692429113</v>
      </c>
      <c r="D19" s="20">
        <v>0.65029445692429111</v>
      </c>
      <c r="E19" s="20">
        <v>1370.4753000000001</v>
      </c>
      <c r="F19" s="20">
        <v>2.0145499999999998</v>
      </c>
      <c r="H19" s="20" t="s">
        <v>49</v>
      </c>
      <c r="I19" s="20">
        <v>1369.4503999999999</v>
      </c>
      <c r="J19" s="20">
        <v>1222.8183000000001</v>
      </c>
      <c r="K19" s="20">
        <v>57.2971</v>
      </c>
      <c r="L19" s="20">
        <v>21.4297</v>
      </c>
      <c r="M19" s="20">
        <v>16.911799999999999</v>
      </c>
      <c r="N19" s="20">
        <v>17.1006</v>
      </c>
      <c r="O19" s="20">
        <v>1.5256000000000001</v>
      </c>
      <c r="P19" s="20">
        <v>3.9702999999999999</v>
      </c>
      <c r="Q19" s="20">
        <v>1.7037</v>
      </c>
      <c r="R19" s="20">
        <v>1.6772</v>
      </c>
      <c r="S19" s="20">
        <v>25.016100000000002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3" spans="1:36" x14ac:dyDescent="0.35">
      <c r="A23" s="30" t="s">
        <v>198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36" ht="43.5" x14ac:dyDescent="0.35">
      <c r="A24" s="1" t="s">
        <v>72</v>
      </c>
      <c r="B24" s="1" t="s">
        <v>6</v>
      </c>
      <c r="C24" s="1" t="s">
        <v>7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  <c r="I24" s="1" t="s">
        <v>13</v>
      </c>
      <c r="J24" s="1" t="s">
        <v>14</v>
      </c>
      <c r="K24" s="1" t="s">
        <v>15</v>
      </c>
      <c r="L24" s="1"/>
    </row>
    <row r="25" spans="1:36" x14ac:dyDescent="0.35">
      <c r="A25" s="20" t="s">
        <v>124</v>
      </c>
      <c r="B25" s="21">
        <f>J3/$D$3</f>
        <v>12044.556834134541</v>
      </c>
      <c r="C25" s="21">
        <f>K3/$D$3</f>
        <v>875.18349008600796</v>
      </c>
      <c r="D25" s="21">
        <f t="shared" ref="D25:K25" si="0">L3/$D$3</f>
        <v>64.093917762248481</v>
      </c>
      <c r="E25" s="21">
        <f t="shared" si="0"/>
        <v>4.9192815850099816</v>
      </c>
      <c r="F25" s="21">
        <f t="shared" si="0"/>
        <v>0.17099329596068188</v>
      </c>
      <c r="G25" s="21">
        <f t="shared" si="0"/>
        <v>1.4700153586238669E-2</v>
      </c>
      <c r="H25" s="21">
        <f t="shared" si="0"/>
        <v>0</v>
      </c>
      <c r="I25" s="21">
        <f t="shared" si="0"/>
        <v>0</v>
      </c>
      <c r="J25" s="21">
        <f t="shared" si="0"/>
        <v>0</v>
      </c>
      <c r="K25" s="21">
        <f t="shared" si="0"/>
        <v>0</v>
      </c>
    </row>
    <row r="26" spans="1:36" x14ac:dyDescent="0.35">
      <c r="A26" t="s">
        <v>125</v>
      </c>
      <c r="B26" s="22">
        <f>J4/$D$4</f>
        <v>1205.7164603031183</v>
      </c>
      <c r="C26" s="22">
        <f t="shared" ref="C26:K26" si="1">K4/$D$4</f>
        <v>47.619284319440389</v>
      </c>
      <c r="D26" s="22">
        <f t="shared" si="1"/>
        <v>0.21868929369474399</v>
      </c>
      <c r="E26" s="22">
        <f t="shared" si="1"/>
        <v>0</v>
      </c>
      <c r="F26" s="22">
        <f t="shared" si="1"/>
        <v>0</v>
      </c>
      <c r="G26" s="22">
        <f t="shared" si="1"/>
        <v>0</v>
      </c>
      <c r="H26" s="22">
        <f t="shared" si="1"/>
        <v>0</v>
      </c>
      <c r="I26" s="22">
        <f t="shared" si="1"/>
        <v>0</v>
      </c>
      <c r="J26" s="22">
        <f t="shared" si="1"/>
        <v>0</v>
      </c>
      <c r="K26" s="22">
        <f t="shared" si="1"/>
        <v>0</v>
      </c>
    </row>
    <row r="27" spans="1:36" x14ac:dyDescent="0.35">
      <c r="A27" s="20" t="s">
        <v>156</v>
      </c>
      <c r="B27" s="21">
        <f>J5/$D$5</f>
        <v>9783.781827137549</v>
      </c>
      <c r="C27" s="21">
        <f t="shared" ref="C27:K27" si="2">K5/$D$5</f>
        <v>474.57475985130122</v>
      </c>
      <c r="D27" s="21">
        <f t="shared" si="2"/>
        <v>34.602448252788115</v>
      </c>
      <c r="E27" s="21">
        <f t="shared" si="2"/>
        <v>6.7055597769516746</v>
      </c>
      <c r="F27" s="21">
        <f t="shared" si="2"/>
        <v>1.2272477323420077</v>
      </c>
      <c r="G27" s="21">
        <f t="shared" si="2"/>
        <v>0</v>
      </c>
      <c r="H27" s="21">
        <f t="shared" si="2"/>
        <v>0</v>
      </c>
      <c r="I27" s="21">
        <f t="shared" si="2"/>
        <v>0</v>
      </c>
      <c r="J27" s="21">
        <f t="shared" si="2"/>
        <v>0</v>
      </c>
      <c r="K27" s="21">
        <f t="shared" si="2"/>
        <v>0</v>
      </c>
    </row>
    <row r="28" spans="1:36" x14ac:dyDescent="0.35">
      <c r="A28" t="s">
        <v>157</v>
      </c>
      <c r="B28" s="22">
        <f>J6/$D$6</f>
        <v>12049.050951349598</v>
      </c>
      <c r="C28" s="22">
        <f t="shared" ref="C28:K28" si="3">K6/$D$6</f>
        <v>792.58919297838804</v>
      </c>
      <c r="D28" s="22">
        <f t="shared" si="3"/>
        <v>92.939388739449029</v>
      </c>
      <c r="E28" s="22">
        <f t="shared" si="3"/>
        <v>10.202776968741306</v>
      </c>
      <c r="F28" s="22">
        <f t="shared" si="3"/>
        <v>0.79154916056024505</v>
      </c>
      <c r="G28" s="22">
        <f t="shared" si="3"/>
        <v>4.7913134217605048E-2</v>
      </c>
      <c r="H28" s="22">
        <f t="shared" si="3"/>
        <v>0</v>
      </c>
      <c r="I28" s="22">
        <f t="shared" si="3"/>
        <v>0</v>
      </c>
      <c r="J28" s="22">
        <f t="shared" si="3"/>
        <v>0</v>
      </c>
      <c r="K28" s="22">
        <f t="shared" si="3"/>
        <v>0</v>
      </c>
    </row>
    <row r="29" spans="1:36" x14ac:dyDescent="0.35">
      <c r="A29" s="20" t="s">
        <v>158</v>
      </c>
      <c r="B29" s="21">
        <f>J7/$D$7</f>
        <v>1226.4408104449819</v>
      </c>
      <c r="C29" s="21">
        <f t="shared" ref="C29:K29" si="4">K7/$D$7</f>
        <v>205.11515758704149</v>
      </c>
      <c r="D29" s="21">
        <f t="shared" si="4"/>
        <v>129.82925155464531</v>
      </c>
      <c r="E29" s="21">
        <f t="shared" si="4"/>
        <v>62.866103286166442</v>
      </c>
      <c r="F29" s="21">
        <f t="shared" si="4"/>
        <v>25.450162884006701</v>
      </c>
      <c r="G29" s="21">
        <f t="shared" si="4"/>
        <v>23.966795261590018</v>
      </c>
      <c r="H29" s="21">
        <f t="shared" si="4"/>
        <v>13.47274789610873</v>
      </c>
      <c r="I29" s="21">
        <f t="shared" si="4"/>
        <v>49.146182088996461</v>
      </c>
      <c r="J29" s="21">
        <f t="shared" si="4"/>
        <v>26.781423859616456</v>
      </c>
      <c r="K29" s="21">
        <f t="shared" si="4"/>
        <v>1.486809690932787</v>
      </c>
    </row>
    <row r="30" spans="1:36" x14ac:dyDescent="0.35">
      <c r="A30" t="s">
        <v>159</v>
      </c>
      <c r="B30" s="22">
        <f>J8/$D$8</f>
        <v>1395.6667720980265</v>
      </c>
      <c r="C30" s="22">
        <f t="shared" ref="C30:K30" si="5">K8/$D$8</f>
        <v>320.93909741838934</v>
      </c>
      <c r="D30" s="22">
        <f t="shared" si="5"/>
        <v>99.504248620334877</v>
      </c>
      <c r="E30" s="22">
        <f t="shared" si="5"/>
        <v>59.526277382845386</v>
      </c>
      <c r="F30" s="22">
        <f t="shared" si="5"/>
        <v>47.659828874754467</v>
      </c>
      <c r="G30" s="22">
        <f t="shared" si="5"/>
        <v>33.710198437938459</v>
      </c>
      <c r="H30" s="22">
        <f t="shared" si="5"/>
        <v>5.5617245814236282</v>
      </c>
      <c r="I30" s="22">
        <f t="shared" si="5"/>
        <v>17.856176503601162</v>
      </c>
      <c r="J30" s="22">
        <f t="shared" si="5"/>
        <v>5.6246906276307174</v>
      </c>
      <c r="K30" s="22">
        <f t="shared" si="5"/>
        <v>26.05650982134506</v>
      </c>
    </row>
    <row r="31" spans="1:36" x14ac:dyDescent="0.35">
      <c r="A31" s="20" t="s">
        <v>160</v>
      </c>
      <c r="B31" s="21">
        <f>J9/$D$9</f>
        <v>788.32084907975457</v>
      </c>
      <c r="C31" s="21">
        <f t="shared" ref="C31:K31" si="6">K9/$D$9</f>
        <v>123.09387975460122</v>
      </c>
      <c r="D31" s="21">
        <f t="shared" si="6"/>
        <v>7.7387877300613495</v>
      </c>
      <c r="E31" s="21">
        <f t="shared" si="6"/>
        <v>12.197946012269938</v>
      </c>
      <c r="F31" s="21">
        <f t="shared" si="6"/>
        <v>11.295295705521472</v>
      </c>
      <c r="G31" s="21">
        <f t="shared" si="6"/>
        <v>1.5086920245398772</v>
      </c>
      <c r="H31" s="21">
        <f t="shared" si="6"/>
        <v>0</v>
      </c>
      <c r="I31" s="21">
        <f t="shared" si="6"/>
        <v>0</v>
      </c>
      <c r="J31" s="21">
        <f t="shared" si="6"/>
        <v>0</v>
      </c>
      <c r="K31" s="21">
        <f t="shared" si="6"/>
        <v>0</v>
      </c>
    </row>
    <row r="32" spans="1:36" x14ac:dyDescent="0.35">
      <c r="A32" t="s">
        <v>161</v>
      </c>
      <c r="B32" s="22">
        <f>J10/$D$10</f>
        <v>4923.8973443711875</v>
      </c>
      <c r="C32" s="22">
        <f t="shared" ref="C32:K32" si="7">K10/$D$10</f>
        <v>791.13626476087381</v>
      </c>
      <c r="D32" s="22">
        <f t="shared" si="7"/>
        <v>80.213607114741208</v>
      </c>
      <c r="E32" s="22">
        <f t="shared" si="7"/>
        <v>16.354908433379258</v>
      </c>
      <c r="F32" s="22">
        <f t="shared" si="7"/>
        <v>30.769301220232244</v>
      </c>
      <c r="G32" s="22">
        <f t="shared" si="7"/>
        <v>4.6411758512103916</v>
      </c>
      <c r="H32" s="22">
        <f t="shared" si="7"/>
        <v>2.9864929147805555</v>
      </c>
      <c r="I32" s="22">
        <f t="shared" si="7"/>
        <v>23.343223184412519</v>
      </c>
      <c r="J32" s="22">
        <f t="shared" si="7"/>
        <v>4.9524122712064562</v>
      </c>
      <c r="K32" s="22">
        <f t="shared" si="7"/>
        <v>79.194672505412328</v>
      </c>
    </row>
    <row r="33" spans="1:11" x14ac:dyDescent="0.35">
      <c r="A33" s="20" t="s">
        <v>162</v>
      </c>
      <c r="B33" s="21">
        <f>J11/$D$11</f>
        <v>2582.2173635097242</v>
      </c>
      <c r="C33" s="21">
        <f t="shared" ref="C33:K33" si="8">K11/$D$11</f>
        <v>358.63952430574403</v>
      </c>
      <c r="D33" s="21">
        <f t="shared" si="8"/>
        <v>56.756475802804168</v>
      </c>
      <c r="E33" s="21">
        <f>M11/$D$11</f>
        <v>38.402575920398014</v>
      </c>
      <c r="F33" s="21">
        <f t="shared" si="8"/>
        <v>24.79133022161918</v>
      </c>
      <c r="G33" s="21">
        <f t="shared" si="8"/>
        <v>4.526773405698779</v>
      </c>
      <c r="H33" s="21">
        <f t="shared" si="8"/>
        <v>1.7086702125734963</v>
      </c>
      <c r="I33" s="21">
        <f t="shared" si="8"/>
        <v>0.18435770239710539</v>
      </c>
      <c r="J33" s="21">
        <f t="shared" si="8"/>
        <v>0</v>
      </c>
      <c r="K33" s="21">
        <f t="shared" si="8"/>
        <v>0</v>
      </c>
    </row>
    <row r="34" spans="1:11" x14ac:dyDescent="0.35">
      <c r="A34" t="s">
        <v>163</v>
      </c>
      <c r="B34" s="22">
        <f>J12/$D$12</f>
        <v>634.79456417655445</v>
      </c>
      <c r="C34" s="22">
        <f t="shared" ref="C34:K34" si="9">K12/$D$12</f>
        <v>266.34881308020886</v>
      </c>
      <c r="D34" s="22">
        <f t="shared" si="9"/>
        <v>135.24424385382062</v>
      </c>
      <c r="E34" s="22">
        <f t="shared" si="9"/>
        <v>57.606345135263417</v>
      </c>
      <c r="F34" s="22">
        <f t="shared" si="9"/>
        <v>109.18516449928811</v>
      </c>
      <c r="G34" s="22">
        <f t="shared" si="9"/>
        <v>35.353694067394407</v>
      </c>
      <c r="H34" s="22">
        <f t="shared" si="9"/>
        <v>13.691537864261987</v>
      </c>
      <c r="I34" s="22">
        <f t="shared" si="9"/>
        <v>8.9788560417655461</v>
      </c>
      <c r="J34" s="22">
        <f t="shared" si="9"/>
        <v>2.75880246796393</v>
      </c>
      <c r="K34" s="22">
        <f t="shared" si="9"/>
        <v>35.667328068343622</v>
      </c>
    </row>
    <row r="35" spans="1:11" x14ac:dyDescent="0.35">
      <c r="A35" s="20" t="s">
        <v>164</v>
      </c>
      <c r="B35" s="21">
        <f>J13/$D$13</f>
        <v>852.61414572108481</v>
      </c>
      <c r="C35" s="21">
        <f t="shared" ref="C35:K35" si="10">K13/$D$13</f>
        <v>224.27702855782957</v>
      </c>
      <c r="D35" s="21">
        <f t="shared" si="10"/>
        <v>28.968222132317937</v>
      </c>
      <c r="E35" s="21">
        <f t="shared" si="10"/>
        <v>24.942822589243214</v>
      </c>
      <c r="F35" s="21">
        <f t="shared" si="10"/>
        <v>45.415681056639684</v>
      </c>
      <c r="G35" s="21">
        <f t="shared" si="10"/>
        <v>10.574501761066157</v>
      </c>
      <c r="H35" s="21">
        <f t="shared" si="10"/>
        <v>14.042486939552592</v>
      </c>
      <c r="I35" s="21">
        <f t="shared" si="10"/>
        <v>12.85374954783436</v>
      </c>
      <c r="J35" s="21">
        <f t="shared" si="10"/>
        <v>18.367176830080908</v>
      </c>
      <c r="K35" s="21">
        <f t="shared" si="10"/>
        <v>3.5263173917182282</v>
      </c>
    </row>
    <row r="36" spans="1:11" x14ac:dyDescent="0.35">
      <c r="A36" t="s">
        <v>165</v>
      </c>
      <c r="B36" s="22">
        <f>J14/$D$14</f>
        <v>948.52327155623198</v>
      </c>
      <c r="C36" s="22">
        <f t="shared" ref="C36:K36" si="11">K14/$D$14</f>
        <v>151.12873196121308</v>
      </c>
      <c r="D36" s="22">
        <f t="shared" si="11"/>
        <v>50.49385017587224</v>
      </c>
      <c r="E36" s="22">
        <f t="shared" si="11"/>
        <v>17.834150679722409</v>
      </c>
      <c r="F36" s="22">
        <f t="shared" si="11"/>
        <v>25.790405646924619</v>
      </c>
      <c r="G36" s="22">
        <f t="shared" si="11"/>
        <v>5.2557505941629445</v>
      </c>
      <c r="H36" s="22">
        <f t="shared" si="11"/>
        <v>13.997184760908835</v>
      </c>
      <c r="I36" s="22">
        <f t="shared" si="11"/>
        <v>37.731786434071687</v>
      </c>
      <c r="J36" s="22">
        <f t="shared" si="11"/>
        <v>2.4308123871090412</v>
      </c>
      <c r="K36" s="22">
        <f t="shared" si="11"/>
        <v>1.0987388059701495</v>
      </c>
    </row>
    <row r="37" spans="1:11" x14ac:dyDescent="0.35">
      <c r="A37" s="20" t="s">
        <v>166</v>
      </c>
      <c r="B37" s="21">
        <f>J15/$D$15</f>
        <v>6868.9008347826093</v>
      </c>
      <c r="C37" s="21">
        <f t="shared" ref="C37:K37" si="12">K15/$D$15</f>
        <v>1404.1474019695281</v>
      </c>
      <c r="D37" s="21">
        <f t="shared" si="12"/>
        <v>293.08184195466373</v>
      </c>
      <c r="E37" s="21">
        <f t="shared" si="12"/>
        <v>110.98699942400593</v>
      </c>
      <c r="F37" s="21">
        <f t="shared" si="12"/>
        <v>38.124981512448905</v>
      </c>
      <c r="G37" s="21">
        <f t="shared" si="12"/>
        <v>9.6747556670382764</v>
      </c>
      <c r="H37" s="21">
        <f t="shared" si="12"/>
        <v>3.0101124117428468</v>
      </c>
      <c r="I37" s="21">
        <f t="shared" si="12"/>
        <v>0.85809401709401711</v>
      </c>
      <c r="J37" s="21">
        <f t="shared" si="12"/>
        <v>4.9009717577108876E-2</v>
      </c>
      <c r="K37" s="21">
        <f t="shared" si="12"/>
        <v>0</v>
      </c>
    </row>
    <row r="38" spans="1:11" x14ac:dyDescent="0.35">
      <c r="A38" t="s">
        <v>152</v>
      </c>
      <c r="B38" s="22">
        <f>J16/$D$16</f>
        <v>1881.0584481579945</v>
      </c>
      <c r="C38" s="22">
        <f t="shared" ref="C38:K38" si="13">K16/$D$16</f>
        <v>772.04030041777435</v>
      </c>
      <c r="D38" s="22">
        <f t="shared" si="13"/>
        <v>139.12335131029243</v>
      </c>
      <c r="E38" s="22">
        <f t="shared" si="13"/>
        <v>59.919921762248372</v>
      </c>
      <c r="F38" s="22">
        <f t="shared" si="13"/>
        <v>38.734525066464109</v>
      </c>
      <c r="G38" s="22">
        <f t="shared" si="13"/>
        <v>45.25334618306114</v>
      </c>
      <c r="H38" s="22">
        <f t="shared" si="13"/>
        <v>31.622241739460687</v>
      </c>
      <c r="I38" s="22">
        <f t="shared" si="13"/>
        <v>9.5596202050892511</v>
      </c>
      <c r="J38" s="22">
        <f t="shared" si="13"/>
        <v>3.1814453095328514</v>
      </c>
      <c r="K38" s="22">
        <f t="shared" si="13"/>
        <v>24.790170148120009</v>
      </c>
    </row>
    <row r="39" spans="1:11" x14ac:dyDescent="0.35">
      <c r="A39" s="20" t="s">
        <v>153</v>
      </c>
      <c r="B39" s="21">
        <f>J17/$D$17</f>
        <v>1434.1059340223467</v>
      </c>
      <c r="C39" s="21">
        <f t="shared" ref="C39:K39" si="14">K17/$D$17</f>
        <v>559.21539465549358</v>
      </c>
      <c r="D39" s="21">
        <f t="shared" si="14"/>
        <v>159.91789127560526</v>
      </c>
      <c r="E39" s="21">
        <f t="shared" si="14"/>
        <v>42.921392476722545</v>
      </c>
      <c r="F39" s="21">
        <f t="shared" si="14"/>
        <v>15.467346862197395</v>
      </c>
      <c r="G39" s="21">
        <f t="shared" si="14"/>
        <v>3.9542735381750478</v>
      </c>
      <c r="H39" s="21">
        <f t="shared" si="14"/>
        <v>0.85478892923649941</v>
      </c>
      <c r="I39" s="21">
        <f t="shared" si="14"/>
        <v>0.32592457169459976</v>
      </c>
      <c r="J39" s="21">
        <f t="shared" si="14"/>
        <v>0.13698063314711362</v>
      </c>
      <c r="K39" s="21">
        <f t="shared" si="14"/>
        <v>17.420065344506522</v>
      </c>
    </row>
    <row r="40" spans="1:11" x14ac:dyDescent="0.35">
      <c r="A40" t="s">
        <v>154</v>
      </c>
      <c r="B40" s="22">
        <f>J18/$D$18</f>
        <v>4307.7032520113862</v>
      </c>
      <c r="C40" s="22">
        <f t="shared" ref="C40:K40" si="15">K18/$D$18</f>
        <v>599.25455931688816</v>
      </c>
      <c r="D40" s="22">
        <f t="shared" si="15"/>
        <v>198.80059001897541</v>
      </c>
      <c r="E40" s="22">
        <f t="shared" si="15"/>
        <v>69.635625028463025</v>
      </c>
      <c r="F40" s="22">
        <f t="shared" si="15"/>
        <v>21.757494250474387</v>
      </c>
      <c r="G40" s="22">
        <f t="shared" si="15"/>
        <v>14.369006527514236</v>
      </c>
      <c r="H40" s="22">
        <f t="shared" si="15"/>
        <v>12.821987191650859</v>
      </c>
      <c r="I40" s="22">
        <f t="shared" si="15"/>
        <v>0.29991552182163195</v>
      </c>
      <c r="J40" s="22">
        <f t="shared" si="15"/>
        <v>0</v>
      </c>
      <c r="K40" s="22">
        <f t="shared" si="15"/>
        <v>0</v>
      </c>
    </row>
    <row r="41" spans="1:11" x14ac:dyDescent="0.35">
      <c r="A41" s="20" t="s">
        <v>155</v>
      </c>
      <c r="B41" s="21">
        <f>J19/$D$19</f>
        <v>1880.4070786387829</v>
      </c>
      <c r="C41" s="21">
        <f t="shared" ref="C41:K41" si="16">K19/$D$19</f>
        <v>88.109470086826633</v>
      </c>
      <c r="D41" s="21">
        <f t="shared" si="16"/>
        <v>32.953840789842225</v>
      </c>
      <c r="E41" s="21">
        <f t="shared" si="16"/>
        <v>26.006372682289239</v>
      </c>
      <c r="F41" s="21">
        <f t="shared" si="16"/>
        <v>26.296702698160772</v>
      </c>
      <c r="G41" s="21">
        <f t="shared" si="16"/>
        <v>2.3460141536737935</v>
      </c>
      <c r="H41" s="21">
        <f t="shared" si="16"/>
        <v>6.105388040332369</v>
      </c>
      <c r="I41" s="21">
        <f t="shared" si="16"/>
        <v>2.6198900849593878</v>
      </c>
      <c r="J41" s="21">
        <f t="shared" si="16"/>
        <v>2.5791393147231823</v>
      </c>
      <c r="K41" s="21">
        <f t="shared" si="16"/>
        <v>38.468880879469708</v>
      </c>
    </row>
  </sheetData>
  <sortState xmlns:xlrd2="http://schemas.microsoft.com/office/spreadsheetml/2017/richdata2" ref="A3:S21">
    <sortCondition ref="A5:A21"/>
  </sortState>
  <mergeCells count="2">
    <mergeCell ref="A1:S1"/>
    <mergeCell ref="A23:S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304-8F6C-42D2-A5FB-5F82F590F7DD}">
  <dimension ref="A1:AB82"/>
  <sheetViews>
    <sheetView topLeftCell="A52" workbookViewId="0">
      <selection activeCell="G6" sqref="G6"/>
    </sheetView>
  </sheetViews>
  <sheetFormatPr defaultRowHeight="14.5" x14ac:dyDescent="0.35"/>
  <cols>
    <col min="1" max="1" width="19.6328125" customWidth="1"/>
    <col min="16" max="16" width="8.7265625" style="7"/>
  </cols>
  <sheetData>
    <row r="1" spans="1:28" s="1" customFormat="1" ht="58" x14ac:dyDescent="0.35">
      <c r="A1" s="1" t="s">
        <v>72</v>
      </c>
      <c r="B1" s="1" t="s">
        <v>85</v>
      </c>
      <c r="C1" s="1" t="s">
        <v>111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3" t="s">
        <v>122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3" t="s">
        <v>123</v>
      </c>
    </row>
    <row r="2" spans="1:28" x14ac:dyDescent="0.35">
      <c r="A2" t="s">
        <v>118</v>
      </c>
      <c r="B2">
        <v>821.25720000000001</v>
      </c>
      <c r="C2">
        <v>0.72108090148956216</v>
      </c>
      <c r="E2">
        <v>9366.0760000000009</v>
      </c>
      <c r="F2">
        <v>8685.0999000000011</v>
      </c>
      <c r="G2">
        <v>631.07809999999995</v>
      </c>
      <c r="H2">
        <v>46.216899999999995</v>
      </c>
      <c r="I2">
        <v>3.5471999999999997</v>
      </c>
      <c r="J2">
        <v>0.12330000000000001</v>
      </c>
      <c r="K2">
        <v>1.06E-2</v>
      </c>
      <c r="L2">
        <v>0</v>
      </c>
      <c r="M2">
        <v>0</v>
      </c>
      <c r="N2">
        <v>0</v>
      </c>
      <c r="O2">
        <v>0</v>
      </c>
      <c r="P2" s="7">
        <f>SUM(J2:O2)</f>
        <v>0.13390000000000002</v>
      </c>
      <c r="Q2">
        <v>5.9245999999999999</v>
      </c>
      <c r="R2">
        <v>3.2106000000000003</v>
      </c>
      <c r="S2">
        <v>2.1411000000000002</v>
      </c>
      <c r="T2">
        <v>0.4899</v>
      </c>
      <c r="U2">
        <v>7.8100000000000003E-2</v>
      </c>
      <c r="V2">
        <v>4.3E-3</v>
      </c>
      <c r="W2">
        <v>5.9999999999999995E-4</v>
      </c>
      <c r="X2">
        <v>0</v>
      </c>
      <c r="Y2">
        <v>0</v>
      </c>
      <c r="Z2">
        <v>0</v>
      </c>
      <c r="AA2">
        <v>0</v>
      </c>
      <c r="AB2" s="7">
        <f>SUM(V2:AA2)</f>
        <v>4.8999999999999998E-3</v>
      </c>
    </row>
    <row r="3" spans="1:28" x14ac:dyDescent="0.35">
      <c r="A3" t="s">
        <v>77</v>
      </c>
      <c r="B3">
        <v>413.10890000000001</v>
      </c>
      <c r="C3">
        <v>0.56564268835522347</v>
      </c>
      <c r="D3" t="s">
        <v>49</v>
      </c>
      <c r="E3">
        <v>709.06399999999996</v>
      </c>
      <c r="F3">
        <v>682.00469999999996</v>
      </c>
      <c r="G3">
        <v>26.935500000000001</v>
      </c>
      <c r="H3">
        <v>0.1237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">
        <f t="shared" ref="P3:P36" si="0">SUM(J3:O3)</f>
        <v>0</v>
      </c>
      <c r="Q3">
        <v>0.2863</v>
      </c>
      <c r="R3">
        <v>0.2054</v>
      </c>
      <c r="S3">
        <v>7.9799999999999996E-2</v>
      </c>
      <c r="T3">
        <v>1.1000000000000001E-3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7">
        <f t="shared" ref="AB3:AB36" si="1">SUM(V3:AA3)</f>
        <v>0</v>
      </c>
    </row>
    <row r="4" spans="1:28" x14ac:dyDescent="0.35">
      <c r="A4" t="s">
        <v>51</v>
      </c>
      <c r="B4">
        <v>231.5625</v>
      </c>
      <c r="C4">
        <v>0.61009825637530535</v>
      </c>
      <c r="D4" t="s">
        <v>49</v>
      </c>
      <c r="E4">
        <v>105.9542</v>
      </c>
      <c r="F4">
        <v>23.052700000000002</v>
      </c>
      <c r="G4">
        <v>5.8921000000000001</v>
      </c>
      <c r="H4">
        <v>2.1227999999999998</v>
      </c>
      <c r="I4">
        <v>2.1141000000000001</v>
      </c>
      <c r="J4">
        <v>3.7848999999999999</v>
      </c>
      <c r="K4">
        <v>13.6555</v>
      </c>
      <c r="L4">
        <v>8.1196000000000002</v>
      </c>
      <c r="M4">
        <v>29.966000000000001</v>
      </c>
      <c r="N4">
        <v>16.339300000000001</v>
      </c>
      <c r="O4">
        <v>0.90710000000000002</v>
      </c>
      <c r="P4" s="7">
        <f t="shared" si="0"/>
        <v>72.772400000000005</v>
      </c>
      <c r="Q4">
        <v>7.5072999999999999</v>
      </c>
      <c r="R4">
        <v>9.9000000000000008E-3</v>
      </c>
      <c r="S4">
        <v>2.7699999999999999E-2</v>
      </c>
      <c r="T4">
        <v>2.4500000000000001E-2</v>
      </c>
      <c r="U4">
        <v>4.8300000000000003E-2</v>
      </c>
      <c r="V4">
        <v>0.16839999999999999</v>
      </c>
      <c r="W4">
        <v>0.83399999999999996</v>
      </c>
      <c r="X4">
        <v>0.67800000000000005</v>
      </c>
      <c r="Y4">
        <v>3.3401000000000001</v>
      </c>
      <c r="Z4">
        <v>2.2088000000000001</v>
      </c>
      <c r="AA4">
        <v>0.1676</v>
      </c>
      <c r="AB4" s="7">
        <f t="shared" si="1"/>
        <v>7.3969000000000005</v>
      </c>
    </row>
    <row r="5" spans="1:28" x14ac:dyDescent="0.35">
      <c r="A5" t="s">
        <v>52</v>
      </c>
      <c r="B5">
        <v>392.11959999999999</v>
      </c>
      <c r="C5">
        <v>0.61009825637530535</v>
      </c>
      <c r="D5" t="s">
        <v>49</v>
      </c>
      <c r="E5">
        <v>970.59810000000004</v>
      </c>
      <c r="F5">
        <v>725.19669999999996</v>
      </c>
      <c r="G5">
        <v>119.2483</v>
      </c>
      <c r="H5">
        <v>77.085800000000006</v>
      </c>
      <c r="I5">
        <v>36.240400000000001</v>
      </c>
      <c r="J5">
        <v>11.7422</v>
      </c>
      <c r="K5">
        <v>0.96660000000000001</v>
      </c>
      <c r="L5">
        <v>0.10009999999999999</v>
      </c>
      <c r="M5">
        <v>1.7999999999999999E-2</v>
      </c>
      <c r="N5">
        <v>0</v>
      </c>
      <c r="O5">
        <v>0</v>
      </c>
      <c r="P5" s="7">
        <f t="shared" si="0"/>
        <v>12.8269</v>
      </c>
      <c r="Q5">
        <v>3.1541000000000001</v>
      </c>
      <c r="R5">
        <v>0.35630000000000001</v>
      </c>
      <c r="S5">
        <v>0.41320000000000001</v>
      </c>
      <c r="T5">
        <v>1.0071000000000001</v>
      </c>
      <c r="U5">
        <v>0.86829999999999996</v>
      </c>
      <c r="V5">
        <v>0.44479999999999997</v>
      </c>
      <c r="W5">
        <v>5.4100000000000002E-2</v>
      </c>
      <c r="X5">
        <v>8.3999999999999995E-3</v>
      </c>
      <c r="Y5">
        <v>1.8E-3</v>
      </c>
      <c r="Z5">
        <v>0</v>
      </c>
      <c r="AA5">
        <v>0</v>
      </c>
      <c r="AB5" s="7">
        <f t="shared" si="1"/>
        <v>0.5091</v>
      </c>
    </row>
    <row r="6" spans="1:28" s="14" customFormat="1" x14ac:dyDescent="0.35">
      <c r="A6" s="14" t="s">
        <v>94</v>
      </c>
      <c r="P6" s="14">
        <f>SUM(P4:P5)</f>
        <v>85.599299999999999</v>
      </c>
      <c r="AB6" s="14">
        <f>SUM(AB4:AB5)</f>
        <v>7.9060000000000006</v>
      </c>
    </row>
    <row r="7" spans="1:28" x14ac:dyDescent="0.35">
      <c r="A7" t="s">
        <v>53</v>
      </c>
      <c r="B7">
        <v>101.82640000000001</v>
      </c>
      <c r="C7">
        <v>0.60349985887665814</v>
      </c>
      <c r="D7" t="s">
        <v>49</v>
      </c>
      <c r="E7">
        <v>56.388399999999997</v>
      </c>
      <c r="F7">
        <v>12.168200000000001</v>
      </c>
      <c r="G7">
        <v>1.1778</v>
      </c>
      <c r="H7">
        <v>1.0456000000000001</v>
      </c>
      <c r="I7">
        <v>0.13689999999999999</v>
      </c>
      <c r="J7">
        <v>1.3647</v>
      </c>
      <c r="K7">
        <v>8.4952000000000005</v>
      </c>
      <c r="L7">
        <v>2.3052000000000001</v>
      </c>
      <c r="M7">
        <v>10.5753</v>
      </c>
      <c r="N7">
        <v>3.3944999999999999</v>
      </c>
      <c r="O7">
        <v>15.725099999999999</v>
      </c>
      <c r="P7" s="7">
        <f>SUM(J7:O7)</f>
        <v>41.86</v>
      </c>
      <c r="Q7">
        <v>6.6265000000000001</v>
      </c>
      <c r="R7">
        <v>5.0000000000000001E-3</v>
      </c>
      <c r="S7">
        <v>4.7999999999999996E-3</v>
      </c>
      <c r="T7">
        <v>1.2999999999999999E-2</v>
      </c>
      <c r="U7">
        <v>2.7000000000000001E-3</v>
      </c>
      <c r="V7">
        <v>6.0199999999999997E-2</v>
      </c>
      <c r="W7">
        <v>0.4975</v>
      </c>
      <c r="X7">
        <v>0.20619999999999999</v>
      </c>
      <c r="Y7">
        <v>1.1765000000000001</v>
      </c>
      <c r="Z7">
        <v>0.4728</v>
      </c>
      <c r="AA7">
        <v>4.1879</v>
      </c>
      <c r="AB7" s="7">
        <f t="shared" si="1"/>
        <v>6.6011000000000006</v>
      </c>
    </row>
    <row r="8" spans="1:28" x14ac:dyDescent="0.35">
      <c r="A8" t="s">
        <v>54</v>
      </c>
      <c r="B8">
        <v>400.68740000000003</v>
      </c>
      <c r="C8">
        <v>0.60349985887665814</v>
      </c>
      <c r="D8" t="s">
        <v>49</v>
      </c>
      <c r="E8">
        <v>1157.9168999999999</v>
      </c>
      <c r="F8">
        <v>830.11649999999997</v>
      </c>
      <c r="G8">
        <v>192.50890000000001</v>
      </c>
      <c r="H8">
        <v>59.005200000000002</v>
      </c>
      <c r="I8">
        <v>35.787199999999999</v>
      </c>
      <c r="J8">
        <v>27.398</v>
      </c>
      <c r="K8">
        <v>11.8489</v>
      </c>
      <c r="L8">
        <v>1.0512999999999999</v>
      </c>
      <c r="M8">
        <v>0.2009</v>
      </c>
      <c r="N8">
        <v>0</v>
      </c>
      <c r="O8">
        <v>0</v>
      </c>
      <c r="P8" s="7">
        <f t="shared" si="0"/>
        <v>40.499099999999991</v>
      </c>
      <c r="Q8">
        <v>4.6227999999999998</v>
      </c>
      <c r="R8">
        <v>0.46589999999999998</v>
      </c>
      <c r="S8">
        <v>0.71150000000000002</v>
      </c>
      <c r="T8">
        <v>0.70650000000000002</v>
      </c>
      <c r="U8">
        <v>0.85329999999999995</v>
      </c>
      <c r="V8">
        <v>1.0981000000000001</v>
      </c>
      <c r="W8">
        <v>0.68510000000000004</v>
      </c>
      <c r="X8">
        <v>8.09E-2</v>
      </c>
      <c r="Y8">
        <v>2.1399999999999999E-2</v>
      </c>
      <c r="Z8">
        <v>0</v>
      </c>
      <c r="AA8">
        <v>0</v>
      </c>
      <c r="AB8" s="7">
        <f t="shared" si="1"/>
        <v>1.8855000000000002</v>
      </c>
    </row>
    <row r="9" spans="1:28" s="14" customFormat="1" x14ac:dyDescent="0.35">
      <c r="A9" s="14" t="s">
        <v>95</v>
      </c>
      <c r="P9" s="14">
        <f>SUM(P7:P8)</f>
        <v>82.359099999999984</v>
      </c>
      <c r="AB9" s="14">
        <f>SUM(AB7:AB8)</f>
        <v>8.486600000000001</v>
      </c>
    </row>
    <row r="10" spans="1:28" x14ac:dyDescent="0.35">
      <c r="A10" t="s">
        <v>50</v>
      </c>
      <c r="B10">
        <v>386.69</v>
      </c>
      <c r="C10">
        <v>0.60820895522388063</v>
      </c>
      <c r="D10" t="s">
        <v>49</v>
      </c>
      <c r="E10">
        <v>574.24390000000005</v>
      </c>
      <c r="F10">
        <v>479.46379999999999</v>
      </c>
      <c r="G10">
        <v>74.866799999999998</v>
      </c>
      <c r="H10">
        <v>4.7068000000000003</v>
      </c>
      <c r="I10">
        <v>7.4188999999999998</v>
      </c>
      <c r="J10">
        <v>6.8699000000000003</v>
      </c>
      <c r="K10">
        <v>0.91759999999999997</v>
      </c>
      <c r="L10">
        <v>0</v>
      </c>
      <c r="M10">
        <v>0</v>
      </c>
      <c r="N10">
        <v>0</v>
      </c>
      <c r="O10">
        <v>0</v>
      </c>
      <c r="P10" s="7">
        <f t="shared" si="0"/>
        <v>7.7875000000000005</v>
      </c>
      <c r="Q10">
        <v>1.0367</v>
      </c>
      <c r="R10">
        <v>0.2319</v>
      </c>
      <c r="S10">
        <v>0.25430000000000003</v>
      </c>
      <c r="T10">
        <v>5.2200000000000003E-2</v>
      </c>
      <c r="U10">
        <v>0.1893</v>
      </c>
      <c r="V10">
        <v>0.25940000000000002</v>
      </c>
      <c r="W10">
        <v>4.9500000000000002E-2</v>
      </c>
      <c r="X10">
        <v>0</v>
      </c>
      <c r="Y10">
        <v>0</v>
      </c>
      <c r="Z10">
        <v>0</v>
      </c>
      <c r="AA10">
        <v>0</v>
      </c>
      <c r="AB10" s="7">
        <f t="shared" si="1"/>
        <v>0.30890000000000001</v>
      </c>
    </row>
    <row r="11" spans="1:28" x14ac:dyDescent="0.35">
      <c r="A11" t="s">
        <v>55</v>
      </c>
      <c r="B11">
        <v>192.08029999999999</v>
      </c>
      <c r="C11">
        <v>0.61014710297208041</v>
      </c>
      <c r="D11" t="s">
        <v>49</v>
      </c>
      <c r="E11">
        <v>105.99290000000001</v>
      </c>
      <c r="F11">
        <v>32.000799999999998</v>
      </c>
      <c r="G11">
        <v>2.1894</v>
      </c>
      <c r="H11">
        <v>1.3383</v>
      </c>
      <c r="I11">
        <v>1.2376</v>
      </c>
      <c r="J11">
        <v>0.7954</v>
      </c>
      <c r="K11">
        <v>1.1763999999999999</v>
      </c>
      <c r="L11">
        <v>1.67</v>
      </c>
      <c r="M11">
        <v>14.242800000000001</v>
      </c>
      <c r="N11">
        <v>3.0217000000000001</v>
      </c>
      <c r="O11">
        <v>48.320399999999999</v>
      </c>
      <c r="P11" s="7">
        <f t="shared" si="0"/>
        <v>69.226699999999994</v>
      </c>
      <c r="Q11">
        <v>24.725100000000001</v>
      </c>
      <c r="R11">
        <v>1.04E-2</v>
      </c>
      <c r="S11">
        <v>1.01E-2</v>
      </c>
      <c r="T11">
        <v>1.72E-2</v>
      </c>
      <c r="U11">
        <v>3.1899999999999998E-2</v>
      </c>
      <c r="V11">
        <v>3.2399999999999998E-2</v>
      </c>
      <c r="W11">
        <v>6.9500000000000006E-2</v>
      </c>
      <c r="X11">
        <v>0.1386</v>
      </c>
      <c r="Y11">
        <v>1.5576000000000001</v>
      </c>
      <c r="Z11">
        <v>0.40699999999999997</v>
      </c>
      <c r="AA11">
        <v>22.450399999999998</v>
      </c>
      <c r="AB11" s="7">
        <f t="shared" si="1"/>
        <v>24.655499999999996</v>
      </c>
    </row>
    <row r="12" spans="1:28" x14ac:dyDescent="0.35">
      <c r="A12" t="s">
        <v>113</v>
      </c>
      <c r="B12">
        <v>795.91300000000001</v>
      </c>
      <c r="C12">
        <v>0.61014710297208041</v>
      </c>
      <c r="E12">
        <v>3528.9522999999999</v>
      </c>
      <c r="F12">
        <v>2972.3009000000002</v>
      </c>
      <c r="G12">
        <v>480.52009999999996</v>
      </c>
      <c r="H12">
        <v>47.603800000000007</v>
      </c>
      <c r="I12">
        <v>8.7413000000000007</v>
      </c>
      <c r="J12">
        <v>17.978400000000001</v>
      </c>
      <c r="K12">
        <v>1.6554</v>
      </c>
      <c r="L12">
        <v>0.1522</v>
      </c>
      <c r="M12">
        <v>0</v>
      </c>
      <c r="N12">
        <v>0</v>
      </c>
      <c r="O12">
        <v>0</v>
      </c>
      <c r="P12" s="7">
        <f t="shared" si="0"/>
        <v>19.786000000000001</v>
      </c>
      <c r="Q12">
        <v>5.1318999999999999</v>
      </c>
      <c r="R12">
        <v>1.8892</v>
      </c>
      <c r="S12">
        <v>1.6983999999999999</v>
      </c>
      <c r="T12">
        <v>0.53380000000000005</v>
      </c>
      <c r="U12">
        <v>0.19640000000000002</v>
      </c>
      <c r="V12">
        <v>0.71130000000000004</v>
      </c>
      <c r="W12">
        <v>9.0900000000000009E-2</v>
      </c>
      <c r="X12">
        <v>1.18E-2</v>
      </c>
      <c r="Y12">
        <v>0</v>
      </c>
      <c r="Z12">
        <v>0</v>
      </c>
      <c r="AA12">
        <v>0</v>
      </c>
      <c r="AB12" s="7">
        <f t="shared" si="1"/>
        <v>0.81400000000000006</v>
      </c>
    </row>
    <row r="13" spans="1:28" s="14" customFormat="1" x14ac:dyDescent="0.35">
      <c r="A13" s="14" t="s">
        <v>97</v>
      </c>
      <c r="P13" s="14">
        <f>SUM(P11:P12)</f>
        <v>89.012699999999995</v>
      </c>
      <c r="AB13" s="14">
        <f>SUM(AB11:AB12)</f>
        <v>25.469499999999996</v>
      </c>
    </row>
    <row r="14" spans="1:28" x14ac:dyDescent="0.35">
      <c r="A14" t="s">
        <v>71</v>
      </c>
      <c r="B14">
        <v>414.9015</v>
      </c>
      <c r="C14">
        <v>0.66935093242915955</v>
      </c>
      <c r="D14" t="s">
        <v>49</v>
      </c>
      <c r="E14">
        <v>2053.0513999999998</v>
      </c>
      <c r="F14">
        <v>1728.4096</v>
      </c>
      <c r="G14">
        <v>240.0557</v>
      </c>
      <c r="H14">
        <v>37.99</v>
      </c>
      <c r="I14">
        <v>25.704799999999999</v>
      </c>
      <c r="J14">
        <v>16.594100000000001</v>
      </c>
      <c r="K14">
        <v>3.03</v>
      </c>
      <c r="L14">
        <v>1.1436999999999999</v>
      </c>
      <c r="M14">
        <v>0.1234</v>
      </c>
      <c r="N14">
        <v>0</v>
      </c>
      <c r="O14">
        <v>0</v>
      </c>
      <c r="P14" s="7">
        <f t="shared" si="0"/>
        <v>20.891200000000001</v>
      </c>
      <c r="Q14">
        <v>3.7218</v>
      </c>
      <c r="R14">
        <v>0.91559999999999997</v>
      </c>
      <c r="S14">
        <v>0.84730000000000005</v>
      </c>
      <c r="T14">
        <v>0.44019999999999998</v>
      </c>
      <c r="U14">
        <v>0.5998</v>
      </c>
      <c r="V14">
        <v>0.6401</v>
      </c>
      <c r="W14">
        <v>0.1744</v>
      </c>
      <c r="X14">
        <v>9.1800000000000007E-2</v>
      </c>
      <c r="Y14">
        <v>1.26E-2</v>
      </c>
      <c r="Z14">
        <v>0</v>
      </c>
      <c r="AA14">
        <v>0</v>
      </c>
      <c r="AB14" s="7">
        <f t="shared" si="1"/>
        <v>0.91890000000000005</v>
      </c>
    </row>
    <row r="15" spans="1:28" x14ac:dyDescent="0.35">
      <c r="A15" t="s">
        <v>60</v>
      </c>
      <c r="B15">
        <v>127.7503</v>
      </c>
      <c r="C15">
        <v>0.61185968172842364</v>
      </c>
      <c r="D15" t="s">
        <v>49</v>
      </c>
      <c r="E15">
        <v>60.155099999999997</v>
      </c>
      <c r="F15">
        <v>8.0955999999999992</v>
      </c>
      <c r="G15">
        <v>4.7704000000000004</v>
      </c>
      <c r="H15">
        <v>0.6845</v>
      </c>
      <c r="I15">
        <v>1.2761</v>
      </c>
      <c r="J15">
        <v>1.774</v>
      </c>
      <c r="K15">
        <v>7.1858000000000004</v>
      </c>
      <c r="L15">
        <v>7.4065000000000003</v>
      </c>
      <c r="M15">
        <v>5.4508000000000001</v>
      </c>
      <c r="N15">
        <v>1.6879999999999999</v>
      </c>
      <c r="O15">
        <v>21.823399999999999</v>
      </c>
      <c r="P15" s="7">
        <f t="shared" si="0"/>
        <v>45.328500000000005</v>
      </c>
      <c r="Q15">
        <v>8.4200999999999997</v>
      </c>
      <c r="R15">
        <v>4.4000000000000003E-3</v>
      </c>
      <c r="S15">
        <v>1.9099999999999999E-2</v>
      </c>
      <c r="T15">
        <v>6.6E-3</v>
      </c>
      <c r="U15">
        <v>3.2599999999999997E-2</v>
      </c>
      <c r="V15">
        <v>8.2799999999999999E-2</v>
      </c>
      <c r="W15">
        <v>0.43640000000000001</v>
      </c>
      <c r="X15">
        <v>0.6119</v>
      </c>
      <c r="Y15">
        <v>0.58289999999999997</v>
      </c>
      <c r="Z15">
        <v>0.2394</v>
      </c>
      <c r="AA15">
        <v>6.4039000000000001</v>
      </c>
      <c r="AB15" s="7">
        <f t="shared" si="1"/>
        <v>8.3573000000000004</v>
      </c>
    </row>
    <row r="16" spans="1:28" x14ac:dyDescent="0.35">
      <c r="A16" t="s">
        <v>61</v>
      </c>
      <c r="B16">
        <v>397.52749999999997</v>
      </c>
      <c r="C16">
        <v>0.61185968172842364</v>
      </c>
      <c r="D16" t="s">
        <v>49</v>
      </c>
      <c r="E16">
        <v>735.03570000000002</v>
      </c>
      <c r="F16">
        <v>380.30959999999999</v>
      </c>
      <c r="G16">
        <v>158.1977</v>
      </c>
      <c r="H16">
        <v>82.066000000000003</v>
      </c>
      <c r="I16">
        <v>33.9709</v>
      </c>
      <c r="J16">
        <v>65.031999999999996</v>
      </c>
      <c r="K16">
        <v>14.4457</v>
      </c>
      <c r="L16">
        <v>0.9708</v>
      </c>
      <c r="M16">
        <v>4.2999999999999997E-2</v>
      </c>
      <c r="N16">
        <v>0</v>
      </c>
      <c r="O16">
        <v>0</v>
      </c>
      <c r="P16" s="7">
        <f t="shared" si="0"/>
        <v>80.491500000000002</v>
      </c>
      <c r="Q16">
        <v>6.2960000000000003</v>
      </c>
      <c r="R16">
        <v>0.24460000000000001</v>
      </c>
      <c r="S16">
        <v>0.70499999999999996</v>
      </c>
      <c r="T16">
        <v>0.98089999999999999</v>
      </c>
      <c r="U16">
        <v>0.84530000000000005</v>
      </c>
      <c r="V16">
        <v>2.6269</v>
      </c>
      <c r="W16">
        <v>0.81030000000000002</v>
      </c>
      <c r="X16">
        <v>7.8799999999999995E-2</v>
      </c>
      <c r="Y16">
        <v>4.3E-3</v>
      </c>
      <c r="Z16">
        <v>0</v>
      </c>
      <c r="AA16">
        <v>0</v>
      </c>
      <c r="AB16" s="7">
        <f t="shared" si="1"/>
        <v>3.5203000000000002</v>
      </c>
    </row>
    <row r="17" spans="1:28" s="14" customFormat="1" x14ac:dyDescent="0.35">
      <c r="A17" s="14" t="s">
        <v>99</v>
      </c>
      <c r="P17" s="14">
        <f>SUM(P15:P16)</f>
        <v>125.82000000000001</v>
      </c>
      <c r="AB17" s="14">
        <f>SUM(AB15:AB16)</f>
        <v>11.877600000000001</v>
      </c>
    </row>
    <row r="18" spans="1:28" x14ac:dyDescent="0.35">
      <c r="A18" t="s">
        <v>62</v>
      </c>
      <c r="B18">
        <v>127.0986</v>
      </c>
      <c r="C18">
        <v>0.62915493801281686</v>
      </c>
      <c r="D18" t="s">
        <v>49</v>
      </c>
      <c r="E18">
        <v>55.646700000000003</v>
      </c>
      <c r="F18">
        <v>10.987399999999999</v>
      </c>
      <c r="G18">
        <v>1.2622</v>
      </c>
      <c r="H18">
        <v>4.7794999999999996</v>
      </c>
      <c r="I18">
        <v>1.0111000000000001</v>
      </c>
      <c r="J18">
        <v>1.9016</v>
      </c>
      <c r="K18">
        <v>5.1531000000000002</v>
      </c>
      <c r="L18">
        <v>8.6903000000000006</v>
      </c>
      <c r="M18">
        <v>8.0869999999999997</v>
      </c>
      <c r="N18">
        <v>11.5558</v>
      </c>
      <c r="O18">
        <v>2.2185999999999999</v>
      </c>
      <c r="P18" s="7">
        <f t="shared" si="0"/>
        <v>37.606400000000001</v>
      </c>
      <c r="Q18">
        <v>4.2323000000000004</v>
      </c>
      <c r="R18">
        <v>5.7999999999999996E-3</v>
      </c>
      <c r="S18">
        <v>4.1999999999999997E-3</v>
      </c>
      <c r="T18">
        <v>5.8299999999999998E-2</v>
      </c>
      <c r="U18">
        <v>2.4500000000000001E-2</v>
      </c>
      <c r="V18">
        <v>7.8600000000000003E-2</v>
      </c>
      <c r="W18">
        <v>0.3276</v>
      </c>
      <c r="X18">
        <v>0.69910000000000005</v>
      </c>
      <c r="Y18">
        <v>0.91469999999999996</v>
      </c>
      <c r="Z18">
        <v>1.6593</v>
      </c>
      <c r="AA18">
        <v>0.46029999999999999</v>
      </c>
      <c r="AB18" s="7">
        <f t="shared" si="1"/>
        <v>4.1395999999999997</v>
      </c>
    </row>
    <row r="19" spans="1:28" x14ac:dyDescent="0.35">
      <c r="A19" t="s">
        <v>63</v>
      </c>
      <c r="B19">
        <v>402.44220000000001</v>
      </c>
      <c r="C19">
        <v>0.62915493801281686</v>
      </c>
      <c r="D19" t="s">
        <v>49</v>
      </c>
      <c r="E19">
        <v>721.72580000000005</v>
      </c>
      <c r="F19">
        <v>525.43899999999996</v>
      </c>
      <c r="G19">
        <v>139.84280000000001</v>
      </c>
      <c r="H19">
        <v>13.446</v>
      </c>
      <c r="I19">
        <v>14.681800000000001</v>
      </c>
      <c r="J19">
        <v>26.671900000000001</v>
      </c>
      <c r="K19">
        <v>1.4999</v>
      </c>
      <c r="L19">
        <v>0.14460000000000001</v>
      </c>
      <c r="M19">
        <v>0</v>
      </c>
      <c r="N19">
        <v>0</v>
      </c>
      <c r="O19">
        <v>0</v>
      </c>
      <c r="P19" s="7">
        <f t="shared" si="0"/>
        <v>28.316400000000002</v>
      </c>
      <c r="Q19">
        <v>2.4559000000000002</v>
      </c>
      <c r="R19">
        <v>0.31390000000000001</v>
      </c>
      <c r="S19">
        <v>0.50590000000000002</v>
      </c>
      <c r="T19">
        <v>0.1404</v>
      </c>
      <c r="U19">
        <v>0.37680000000000002</v>
      </c>
      <c r="V19">
        <v>1.0246999999999999</v>
      </c>
      <c r="W19">
        <v>8.2600000000000007E-2</v>
      </c>
      <c r="X19">
        <v>1.17E-2</v>
      </c>
      <c r="Y19">
        <v>0</v>
      </c>
      <c r="Z19">
        <v>0</v>
      </c>
      <c r="AA19">
        <v>0</v>
      </c>
      <c r="AB19" s="7">
        <f t="shared" si="1"/>
        <v>1.119</v>
      </c>
    </row>
    <row r="20" spans="1:28" s="14" customFormat="1" x14ac:dyDescent="0.35">
      <c r="A20" s="14" t="s">
        <v>100</v>
      </c>
      <c r="P20" s="14">
        <f>SUM(P18:P19)</f>
        <v>65.922799999999995</v>
      </c>
      <c r="AB20" s="14">
        <f>SUM(AB18:AB19)</f>
        <v>5.2585999999999995</v>
      </c>
    </row>
    <row r="21" spans="1:28" x14ac:dyDescent="0.35">
      <c r="A21" t="s">
        <v>56</v>
      </c>
      <c r="B21">
        <v>108.81950000000001</v>
      </c>
      <c r="C21">
        <v>0.58585352269562785</v>
      </c>
      <c r="D21" t="s">
        <v>49</v>
      </c>
      <c r="E21">
        <v>44.660499999999999</v>
      </c>
      <c r="F21">
        <v>9.0101999999999993</v>
      </c>
      <c r="G21">
        <v>2.1943999999999999</v>
      </c>
      <c r="H21">
        <v>5.11E-2</v>
      </c>
      <c r="I21">
        <v>0.6381</v>
      </c>
      <c r="J21">
        <v>0.23980000000000001</v>
      </c>
      <c r="K21">
        <v>0.44869999999999999</v>
      </c>
      <c r="L21">
        <v>7.9202000000000004</v>
      </c>
      <c r="M21">
        <v>22.0901</v>
      </c>
      <c r="N21">
        <v>1.4240999999999999</v>
      </c>
      <c r="O21">
        <v>0.64370000000000005</v>
      </c>
      <c r="P21" s="7">
        <f t="shared" si="0"/>
        <v>32.766600000000004</v>
      </c>
      <c r="Q21">
        <v>3.4952000000000001</v>
      </c>
      <c r="R21">
        <v>5.7000000000000002E-3</v>
      </c>
      <c r="S21">
        <v>7.7999999999999996E-3</v>
      </c>
      <c r="T21">
        <v>5.9999999999999995E-4</v>
      </c>
      <c r="U21">
        <v>1.78E-2</v>
      </c>
      <c r="V21">
        <v>8.6999999999999994E-3</v>
      </c>
      <c r="W21">
        <v>2.7099999999999999E-2</v>
      </c>
      <c r="X21">
        <v>0.70779999999999998</v>
      </c>
      <c r="Y21">
        <v>2.3793000000000002</v>
      </c>
      <c r="Z21">
        <v>0.18740000000000001</v>
      </c>
      <c r="AA21">
        <v>0.15310000000000001</v>
      </c>
      <c r="AB21" s="7">
        <f t="shared" si="1"/>
        <v>3.4634000000000009</v>
      </c>
    </row>
    <row r="22" spans="1:28" x14ac:dyDescent="0.35">
      <c r="A22" t="s">
        <v>57</v>
      </c>
      <c r="B22">
        <v>369.50639999999999</v>
      </c>
      <c r="C22">
        <v>0.58585352269562785</v>
      </c>
      <c r="D22" t="s">
        <v>49</v>
      </c>
      <c r="E22">
        <v>690.16669999999999</v>
      </c>
      <c r="F22">
        <v>546.68550000000005</v>
      </c>
      <c r="G22">
        <v>86.344899999999996</v>
      </c>
      <c r="H22">
        <v>29.530899999999999</v>
      </c>
      <c r="I22">
        <v>9.8101000000000003</v>
      </c>
      <c r="J22">
        <v>14.8696</v>
      </c>
      <c r="K22">
        <v>2.6303999999999998</v>
      </c>
      <c r="L22">
        <v>0.28010000000000002</v>
      </c>
      <c r="M22">
        <v>1.52E-2</v>
      </c>
      <c r="N22">
        <v>0</v>
      </c>
      <c r="O22">
        <v>0</v>
      </c>
      <c r="P22" s="7">
        <f t="shared" si="0"/>
        <v>17.795300000000001</v>
      </c>
      <c r="Q22">
        <v>1.9388000000000001</v>
      </c>
      <c r="R22">
        <v>0.25119999999999998</v>
      </c>
      <c r="S22">
        <v>0.32500000000000001</v>
      </c>
      <c r="T22">
        <v>0.32</v>
      </c>
      <c r="U22">
        <v>0.2409</v>
      </c>
      <c r="V22">
        <v>0.63090000000000002</v>
      </c>
      <c r="W22">
        <v>0.1467</v>
      </c>
      <c r="X22">
        <v>2.24E-2</v>
      </c>
      <c r="Y22">
        <v>1.5E-3</v>
      </c>
      <c r="Z22">
        <v>0</v>
      </c>
      <c r="AA22">
        <v>0</v>
      </c>
      <c r="AB22" s="7">
        <f t="shared" si="1"/>
        <v>0.80149999999999999</v>
      </c>
    </row>
    <row r="23" spans="1:28" s="14" customFormat="1" x14ac:dyDescent="0.35">
      <c r="A23" s="14" t="s">
        <v>101</v>
      </c>
      <c r="P23" s="14">
        <f>SUM(P21:P22)</f>
        <v>50.561900000000009</v>
      </c>
      <c r="AB23" s="14">
        <f>SUM(AB21:AB22)</f>
        <v>4.2649000000000008</v>
      </c>
    </row>
    <row r="24" spans="1:28" x14ac:dyDescent="0.35">
      <c r="A24" t="s">
        <v>114</v>
      </c>
      <c r="B24">
        <v>828.98410000000001</v>
      </c>
      <c r="C24">
        <v>0.58967897447134876</v>
      </c>
      <c r="E24">
        <v>5147.21</v>
      </c>
      <c r="F24">
        <v>4050.4464000000003</v>
      </c>
      <c r="G24">
        <v>827.99620000000004</v>
      </c>
      <c r="H24">
        <v>172.82420000000002</v>
      </c>
      <c r="I24">
        <v>65.446699999999993</v>
      </c>
      <c r="J24">
        <v>22.4815</v>
      </c>
      <c r="K24">
        <v>5.7050000000000001</v>
      </c>
      <c r="L24">
        <v>1.7750000000000001</v>
      </c>
      <c r="M24">
        <v>0.50600000000000001</v>
      </c>
      <c r="N24">
        <v>2.8899999999999999E-2</v>
      </c>
      <c r="O24">
        <v>0</v>
      </c>
      <c r="P24" s="7">
        <f t="shared" si="0"/>
        <v>30.496400000000001</v>
      </c>
      <c r="Q24">
        <v>10.235900000000001</v>
      </c>
      <c r="R24">
        <v>2.2292000000000001</v>
      </c>
      <c r="S24">
        <v>3.0693999999999999</v>
      </c>
      <c r="T24">
        <v>2.0190000000000001</v>
      </c>
      <c r="U24">
        <v>1.5472999999999999</v>
      </c>
      <c r="V24">
        <v>0.84189999999999998</v>
      </c>
      <c r="W24">
        <v>0.33140000000000003</v>
      </c>
      <c r="X24">
        <v>0.13730000000000001</v>
      </c>
      <c r="Y24">
        <v>5.6399999999999999E-2</v>
      </c>
      <c r="Z24">
        <v>4.0000000000000001E-3</v>
      </c>
      <c r="AA24">
        <v>0</v>
      </c>
      <c r="AB24" s="7">
        <f t="shared" si="1"/>
        <v>1.371</v>
      </c>
    </row>
    <row r="25" spans="1:28" x14ac:dyDescent="0.35">
      <c r="A25" t="s">
        <v>64</v>
      </c>
      <c r="B25">
        <v>124.0471</v>
      </c>
      <c r="C25">
        <v>0.64772447724477256</v>
      </c>
      <c r="D25" t="s">
        <v>49</v>
      </c>
      <c r="E25">
        <v>66.839500000000001</v>
      </c>
      <c r="F25">
        <v>15.0665</v>
      </c>
      <c r="G25">
        <v>4.9353999999999996</v>
      </c>
      <c r="H25">
        <v>0.85570000000000002</v>
      </c>
      <c r="I25">
        <v>0.56999999999999995</v>
      </c>
      <c r="J25">
        <v>0.92030000000000001</v>
      </c>
      <c r="K25">
        <v>13.007899999999999</v>
      </c>
      <c r="L25">
        <v>11.829599999999999</v>
      </c>
      <c r="M25">
        <v>3.0352999999999999</v>
      </c>
      <c r="N25">
        <v>0.87529999999999997</v>
      </c>
      <c r="O25">
        <v>15.743499999999999</v>
      </c>
      <c r="P25" s="7">
        <f t="shared" si="0"/>
        <v>45.411899999999996</v>
      </c>
      <c r="Q25">
        <v>23.264500000000002</v>
      </c>
      <c r="R25">
        <v>7.1000000000000004E-3</v>
      </c>
      <c r="S25">
        <v>1.9199999999999998E-2</v>
      </c>
      <c r="T25">
        <v>9.7999999999999997E-3</v>
      </c>
      <c r="U25">
        <v>1.2500000000000001E-2</v>
      </c>
      <c r="V25">
        <v>4.0800000000000003E-2</v>
      </c>
      <c r="W25">
        <v>0.7984</v>
      </c>
      <c r="X25">
        <v>0.94410000000000005</v>
      </c>
      <c r="Y25">
        <v>0.32079999999999997</v>
      </c>
      <c r="Z25">
        <v>0.1205</v>
      </c>
      <c r="AA25">
        <v>20.991299999999999</v>
      </c>
      <c r="AB25" s="7">
        <f t="shared" si="1"/>
        <v>23.215899999999998</v>
      </c>
    </row>
    <row r="26" spans="1:28" x14ac:dyDescent="0.35">
      <c r="A26" t="s">
        <v>115</v>
      </c>
      <c r="B26">
        <v>685.92309999999998</v>
      </c>
      <c r="C26">
        <v>0.64772447724477256</v>
      </c>
      <c r="E26">
        <v>1879.7561000000001</v>
      </c>
      <c r="F26">
        <v>1203.3411000000001</v>
      </c>
      <c r="G26">
        <v>495.13400000000001</v>
      </c>
      <c r="H26">
        <v>89.257900000000006</v>
      </c>
      <c r="I26">
        <v>38.241599999999998</v>
      </c>
      <c r="J26">
        <v>24.169</v>
      </c>
      <c r="K26">
        <v>16.303799999999999</v>
      </c>
      <c r="L26">
        <v>8.6529000000000007</v>
      </c>
      <c r="M26">
        <v>3.1566999999999998</v>
      </c>
      <c r="N26">
        <v>1.1854</v>
      </c>
      <c r="O26">
        <v>0.31369999999999998</v>
      </c>
      <c r="P26" s="7">
        <f t="shared" si="0"/>
        <v>53.781500000000001</v>
      </c>
      <c r="Q26">
        <v>8.0965000000000007</v>
      </c>
      <c r="R26">
        <v>1.2360000000000002</v>
      </c>
      <c r="S26">
        <v>1.6962999999999999</v>
      </c>
      <c r="T26">
        <v>1.0411000000000001</v>
      </c>
      <c r="U26">
        <v>0.88759999999999994</v>
      </c>
      <c r="V26">
        <v>0.99339999999999995</v>
      </c>
      <c r="W26">
        <v>0.95620000000000005</v>
      </c>
      <c r="X26">
        <v>0.71379999999999999</v>
      </c>
      <c r="Y26">
        <v>0.33360000000000001</v>
      </c>
      <c r="Z26">
        <v>0.16950000000000001</v>
      </c>
      <c r="AA26">
        <v>6.9000000000000006E-2</v>
      </c>
      <c r="AB26" s="7">
        <f t="shared" si="1"/>
        <v>3.2355000000000005</v>
      </c>
    </row>
    <row r="27" spans="1:28" s="14" customFormat="1" x14ac:dyDescent="0.35">
      <c r="A27" s="14" t="s">
        <v>103</v>
      </c>
      <c r="P27" s="14">
        <f>SUM(P25:P26)</f>
        <v>99.193399999999997</v>
      </c>
      <c r="AB27" s="14">
        <f>SUM(AB25:AB26)</f>
        <v>26.4514</v>
      </c>
    </row>
    <row r="28" spans="1:28" x14ac:dyDescent="0.35">
      <c r="A28" t="s">
        <v>67</v>
      </c>
      <c r="B28">
        <v>49.863700000000001</v>
      </c>
      <c r="C28">
        <v>0.67162779063223044</v>
      </c>
      <c r="D28" t="s">
        <v>49</v>
      </c>
      <c r="E28">
        <v>19.708200000000001</v>
      </c>
      <c r="F28">
        <v>6.1463000000000001</v>
      </c>
      <c r="G28">
        <v>0.4919</v>
      </c>
      <c r="H28">
        <v>0.90159999999999996</v>
      </c>
      <c r="I28">
        <v>0.46860000000000002</v>
      </c>
      <c r="J28">
        <v>0</v>
      </c>
      <c r="K28">
        <v>0</v>
      </c>
      <c r="L28">
        <v>0</v>
      </c>
      <c r="M28">
        <v>0</v>
      </c>
      <c r="N28">
        <v>0</v>
      </c>
      <c r="O28">
        <v>11.6998</v>
      </c>
      <c r="P28" s="7">
        <f t="shared" si="0"/>
        <v>11.6998</v>
      </c>
      <c r="Q28">
        <v>3.4672000000000001</v>
      </c>
      <c r="R28">
        <v>2.3999999999999998E-3</v>
      </c>
      <c r="S28">
        <v>1.6999999999999999E-3</v>
      </c>
      <c r="T28">
        <v>1.0500000000000001E-2</v>
      </c>
      <c r="U28">
        <v>1.2500000000000001E-2</v>
      </c>
      <c r="V28">
        <v>0</v>
      </c>
      <c r="W28">
        <v>0</v>
      </c>
      <c r="X28">
        <v>0</v>
      </c>
      <c r="Y28">
        <v>0</v>
      </c>
      <c r="Z28">
        <v>0</v>
      </c>
      <c r="AA28">
        <v>3.44</v>
      </c>
      <c r="AB28" s="7">
        <f t="shared" si="1"/>
        <v>3.44</v>
      </c>
    </row>
    <row r="29" spans="1:28" x14ac:dyDescent="0.35">
      <c r="A29" t="s">
        <v>68</v>
      </c>
      <c r="B29">
        <v>398.9119</v>
      </c>
      <c r="C29">
        <v>0.67162779063223044</v>
      </c>
      <c r="D29" t="s">
        <v>49</v>
      </c>
      <c r="E29">
        <v>1480.923</v>
      </c>
      <c r="F29">
        <v>957.03909999999996</v>
      </c>
      <c r="G29">
        <v>375.09269999999998</v>
      </c>
      <c r="H29">
        <v>106.50369999999999</v>
      </c>
      <c r="I29">
        <v>28.358599999999999</v>
      </c>
      <c r="J29">
        <v>10.388299999999999</v>
      </c>
      <c r="K29">
        <v>2.6558000000000002</v>
      </c>
      <c r="L29">
        <v>0.57410000000000005</v>
      </c>
      <c r="M29">
        <v>0.21890000000000001</v>
      </c>
      <c r="N29">
        <v>9.1999999999999998E-2</v>
      </c>
      <c r="O29">
        <v>0</v>
      </c>
      <c r="P29" s="7">
        <f t="shared" si="0"/>
        <v>13.9291</v>
      </c>
      <c r="Q29">
        <v>4.6444000000000001</v>
      </c>
      <c r="R29">
        <v>0.74519999999999997</v>
      </c>
      <c r="S29">
        <v>1.3915</v>
      </c>
      <c r="T29">
        <v>1.2016</v>
      </c>
      <c r="U29">
        <v>0.67179999999999995</v>
      </c>
      <c r="V29">
        <v>0.40429999999999999</v>
      </c>
      <c r="W29">
        <v>0.1484</v>
      </c>
      <c r="X29">
        <v>4.6600000000000003E-2</v>
      </c>
      <c r="Y29">
        <v>2.29E-2</v>
      </c>
      <c r="Z29">
        <v>1.1900000000000001E-2</v>
      </c>
      <c r="AA29">
        <v>0</v>
      </c>
      <c r="AB29" s="7">
        <f t="shared" si="1"/>
        <v>0.6341</v>
      </c>
    </row>
    <row r="30" spans="1:28" s="14" customFormat="1" x14ac:dyDescent="0.35">
      <c r="A30" s="14" t="s">
        <v>104</v>
      </c>
      <c r="P30" s="14">
        <f>SUM(P28:P29)</f>
        <v>25.628900000000002</v>
      </c>
      <c r="AB30" s="14">
        <f>SUM(AB28:AB29)</f>
        <v>4.0740999999999996</v>
      </c>
    </row>
    <row r="31" spans="1:28" x14ac:dyDescent="0.35">
      <c r="A31" t="s">
        <v>116</v>
      </c>
      <c r="B31">
        <v>756.47109999999998</v>
      </c>
      <c r="C31">
        <v>0.66818815772790652</v>
      </c>
      <c r="E31">
        <v>3491.0441000000001</v>
      </c>
      <c r="F31">
        <v>2878.3562999999999</v>
      </c>
      <c r="G31">
        <v>400.41480000000001</v>
      </c>
      <c r="H31">
        <v>132.83620000000002</v>
      </c>
      <c r="I31">
        <v>46.529700000000005</v>
      </c>
      <c r="J31">
        <v>14.5381</v>
      </c>
      <c r="K31">
        <v>9.6012000000000004</v>
      </c>
      <c r="L31">
        <v>8.5675000000000008</v>
      </c>
      <c r="M31">
        <v>0.20039999999999999</v>
      </c>
      <c r="N31">
        <v>0</v>
      </c>
      <c r="O31">
        <v>0</v>
      </c>
      <c r="P31" s="7">
        <f t="shared" si="0"/>
        <v>32.907200000000003</v>
      </c>
      <c r="Q31">
        <v>7.1314000000000002</v>
      </c>
      <c r="R31">
        <v>1.1974</v>
      </c>
      <c r="S31">
        <v>1.5054000000000001</v>
      </c>
      <c r="T31">
        <v>1.5391999999999999</v>
      </c>
      <c r="U31">
        <v>1.0859000000000001</v>
      </c>
      <c r="V31">
        <v>0.55769999999999997</v>
      </c>
      <c r="W31">
        <v>0.55020000000000002</v>
      </c>
      <c r="X31">
        <v>0.67259999999999998</v>
      </c>
      <c r="Y31">
        <v>2.3E-2</v>
      </c>
      <c r="Z31">
        <v>0</v>
      </c>
      <c r="AA31">
        <v>0</v>
      </c>
      <c r="AB31" s="7">
        <f t="shared" si="1"/>
        <v>1.8034999999999999</v>
      </c>
    </row>
    <row r="32" spans="1:28" x14ac:dyDescent="0.35">
      <c r="A32" t="s">
        <v>73</v>
      </c>
      <c r="B32">
        <v>85.734899999999996</v>
      </c>
      <c r="C32">
        <v>0.65029445692429111</v>
      </c>
      <c r="D32" t="s">
        <v>49</v>
      </c>
      <c r="E32">
        <v>47.606900000000003</v>
      </c>
      <c r="F32">
        <v>11.206300000000001</v>
      </c>
      <c r="G32">
        <v>3.6745999999999999</v>
      </c>
      <c r="H32">
        <v>0.23880000000000001</v>
      </c>
      <c r="I32">
        <v>0.1071</v>
      </c>
      <c r="J32">
        <v>0.1653</v>
      </c>
      <c r="K32">
        <v>0.377</v>
      </c>
      <c r="L32">
        <v>3.4838</v>
      </c>
      <c r="M32">
        <v>1.7037</v>
      </c>
      <c r="N32">
        <v>1.6342000000000001</v>
      </c>
      <c r="O32">
        <v>25.016100000000002</v>
      </c>
      <c r="P32" s="7">
        <f t="shared" si="0"/>
        <v>32.380099999999999</v>
      </c>
      <c r="Q32">
        <v>7.6302000000000003</v>
      </c>
      <c r="R32">
        <v>5.4000000000000003E-3</v>
      </c>
      <c r="S32">
        <v>1.7000000000000001E-2</v>
      </c>
      <c r="T32">
        <v>2.0999999999999999E-3</v>
      </c>
      <c r="U32">
        <v>2E-3</v>
      </c>
      <c r="V32">
        <v>6.4999999999999997E-3</v>
      </c>
      <c r="W32">
        <v>2.24E-2</v>
      </c>
      <c r="X32">
        <v>0.29630000000000001</v>
      </c>
      <c r="Y32">
        <v>0.1777</v>
      </c>
      <c r="Z32">
        <v>0.2303</v>
      </c>
      <c r="AA32">
        <v>6.8704999999999998</v>
      </c>
      <c r="AB32" s="7">
        <f t="shared" si="1"/>
        <v>7.6036999999999999</v>
      </c>
    </row>
    <row r="33" spans="1:28" x14ac:dyDescent="0.35">
      <c r="A33" t="s">
        <v>74</v>
      </c>
      <c r="B33">
        <v>394.98700000000002</v>
      </c>
      <c r="C33">
        <v>0.65029445692429111</v>
      </c>
      <c r="D33" t="s">
        <v>49</v>
      </c>
      <c r="E33">
        <v>1321.8434999999999</v>
      </c>
      <c r="F33">
        <v>1211.6120000000001</v>
      </c>
      <c r="G33">
        <v>53.622500000000002</v>
      </c>
      <c r="H33">
        <v>21.190899999999999</v>
      </c>
      <c r="I33">
        <v>16.8047</v>
      </c>
      <c r="J33">
        <v>16.935300000000002</v>
      </c>
      <c r="K33">
        <v>1.1486000000000001</v>
      </c>
      <c r="L33">
        <v>0.48649999999999999</v>
      </c>
      <c r="M33">
        <v>0</v>
      </c>
      <c r="N33">
        <v>4.2999999999999997E-2</v>
      </c>
      <c r="O33">
        <v>0</v>
      </c>
      <c r="P33" s="7">
        <f t="shared" si="0"/>
        <v>18.613399999999999</v>
      </c>
      <c r="Q33">
        <v>1.9476</v>
      </c>
      <c r="R33">
        <v>0.33639999999999998</v>
      </c>
      <c r="S33">
        <v>0.2102</v>
      </c>
      <c r="T33">
        <v>0.2447</v>
      </c>
      <c r="U33">
        <v>0.41649999999999998</v>
      </c>
      <c r="V33">
        <v>0.62939999999999996</v>
      </c>
      <c r="W33">
        <v>6.5100000000000005E-2</v>
      </c>
      <c r="X33">
        <v>3.9800000000000002E-2</v>
      </c>
      <c r="Y33">
        <v>0</v>
      </c>
      <c r="Z33">
        <v>5.5999999999999999E-3</v>
      </c>
      <c r="AA33">
        <v>0</v>
      </c>
      <c r="AB33" s="7">
        <f t="shared" si="1"/>
        <v>0.7399</v>
      </c>
    </row>
    <row r="34" spans="1:28" s="14" customFormat="1" x14ac:dyDescent="0.35">
      <c r="A34" s="14" t="s">
        <v>106</v>
      </c>
      <c r="P34" s="14">
        <f>SUM(P32:P33)</f>
        <v>50.993499999999997</v>
      </c>
      <c r="AB34" s="14">
        <f>SUM(AB32:AB33)</f>
        <v>8.3436000000000003</v>
      </c>
    </row>
    <row r="35" spans="1:28" x14ac:dyDescent="0.35">
      <c r="A35" t="s">
        <v>117</v>
      </c>
      <c r="B35">
        <v>814.03710000000001</v>
      </c>
      <c r="C35">
        <v>0.6500724987916866</v>
      </c>
      <c r="E35">
        <v>6696.3265000000001</v>
      </c>
      <c r="F35">
        <v>6360.1674999999996</v>
      </c>
      <c r="G35">
        <v>308.50799999999998</v>
      </c>
      <c r="H35">
        <v>22.4941</v>
      </c>
      <c r="I35">
        <v>4.3590999999999998</v>
      </c>
      <c r="J35">
        <v>0.79779999999999995</v>
      </c>
      <c r="K35">
        <v>0</v>
      </c>
      <c r="L35">
        <v>0</v>
      </c>
      <c r="M35">
        <v>0</v>
      </c>
      <c r="N35">
        <v>0</v>
      </c>
      <c r="O35">
        <v>0</v>
      </c>
      <c r="P35" s="7">
        <f t="shared" si="0"/>
        <v>0.79779999999999995</v>
      </c>
      <c r="Q35">
        <v>3.3628</v>
      </c>
      <c r="R35">
        <v>1.9477</v>
      </c>
      <c r="S35">
        <v>1.0451999999999999</v>
      </c>
      <c r="T35">
        <v>0.24279999999999999</v>
      </c>
      <c r="U35">
        <v>9.8599999999999993E-2</v>
      </c>
      <c r="V35">
        <v>2.8500000000000001E-2</v>
      </c>
      <c r="W35">
        <v>0</v>
      </c>
      <c r="X35">
        <v>0</v>
      </c>
      <c r="Y35">
        <v>0</v>
      </c>
      <c r="Z35">
        <v>0</v>
      </c>
      <c r="AA35">
        <v>0</v>
      </c>
      <c r="AB35" s="7">
        <f t="shared" si="1"/>
        <v>2.8500000000000001E-2</v>
      </c>
    </row>
    <row r="36" spans="1:28" x14ac:dyDescent="0.35">
      <c r="A36" t="s">
        <v>119</v>
      </c>
      <c r="B36">
        <v>813.28120000000001</v>
      </c>
      <c r="C36">
        <v>0.66161399202209259</v>
      </c>
      <c r="E36">
        <v>8565.0046000000002</v>
      </c>
      <c r="F36">
        <v>7971.8207000000002</v>
      </c>
      <c r="G36">
        <v>524.38810000000001</v>
      </c>
      <c r="H36">
        <v>61.489999999999995</v>
      </c>
      <c r="I36">
        <v>6.7503000000000002</v>
      </c>
      <c r="J36">
        <v>0.52370000000000005</v>
      </c>
      <c r="K36">
        <v>3.1699999999999999E-2</v>
      </c>
      <c r="L36">
        <v>0</v>
      </c>
      <c r="M36">
        <v>0</v>
      </c>
      <c r="N36">
        <v>0</v>
      </c>
      <c r="O36">
        <v>0</v>
      </c>
      <c r="P36" s="7">
        <f t="shared" si="0"/>
        <v>0.5554</v>
      </c>
      <c r="Q36">
        <v>5.3744999999999994</v>
      </c>
      <c r="R36">
        <v>2.6795999999999998</v>
      </c>
      <c r="S36">
        <v>1.8676000000000001</v>
      </c>
      <c r="T36">
        <v>0.65870000000000006</v>
      </c>
      <c r="U36">
        <v>0.14860000000000001</v>
      </c>
      <c r="V36">
        <v>1.8200000000000001E-2</v>
      </c>
      <c r="W36">
        <v>1.8E-3</v>
      </c>
      <c r="X36">
        <v>0</v>
      </c>
      <c r="Y36">
        <v>0</v>
      </c>
      <c r="Z36">
        <v>0</v>
      </c>
      <c r="AA36">
        <v>0</v>
      </c>
      <c r="AB36" s="7">
        <f t="shared" si="1"/>
        <v>0.02</v>
      </c>
    </row>
    <row r="37" spans="1:28" s="14" customFormat="1" x14ac:dyDescent="0.35"/>
    <row r="43" spans="1:28" x14ac:dyDescent="0.35">
      <c r="A43" t="s">
        <v>72</v>
      </c>
      <c r="B43" t="s">
        <v>85</v>
      </c>
      <c r="C43" t="s">
        <v>111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  <c r="J43" t="s">
        <v>10</v>
      </c>
      <c r="K43" t="s">
        <v>11</v>
      </c>
      <c r="L43" t="s">
        <v>12</v>
      </c>
      <c r="M43" t="s">
        <v>13</v>
      </c>
      <c r="N43" t="s">
        <v>14</v>
      </c>
      <c r="O43" t="s">
        <v>15</v>
      </c>
      <c r="P43" s="7" t="s">
        <v>122</v>
      </c>
      <c r="Q43" t="s">
        <v>38</v>
      </c>
      <c r="R43" t="s">
        <v>39</v>
      </c>
      <c r="S43" t="s">
        <v>40</v>
      </c>
      <c r="T43" t="s">
        <v>41</v>
      </c>
      <c r="U43" t="s">
        <v>42</v>
      </c>
      <c r="V43" t="s">
        <v>43</v>
      </c>
      <c r="W43" t="s">
        <v>44</v>
      </c>
      <c r="X43" t="s">
        <v>45</v>
      </c>
      <c r="Y43" t="s">
        <v>46</v>
      </c>
      <c r="Z43" t="s">
        <v>47</v>
      </c>
      <c r="AA43" t="s">
        <v>48</v>
      </c>
      <c r="AB43" s="7" t="s">
        <v>123</v>
      </c>
    </row>
    <row r="44" spans="1:28" x14ac:dyDescent="0.35">
      <c r="A44" t="s">
        <v>118</v>
      </c>
      <c r="B44">
        <v>821.25720000000001</v>
      </c>
      <c r="C44">
        <v>0.72108090148956216</v>
      </c>
      <c r="E44">
        <v>9366.0760000000009</v>
      </c>
      <c r="F44">
        <v>8685.0999000000011</v>
      </c>
      <c r="G44">
        <v>631.07809999999995</v>
      </c>
      <c r="H44">
        <v>46.216899999999995</v>
      </c>
      <c r="I44">
        <v>3.5471999999999997</v>
      </c>
      <c r="J44">
        <v>0.12330000000000001</v>
      </c>
      <c r="K44">
        <v>1.06E-2</v>
      </c>
      <c r="L44">
        <v>0</v>
      </c>
      <c r="M44">
        <v>0</v>
      </c>
      <c r="N44">
        <v>0</v>
      </c>
      <c r="O44">
        <v>0</v>
      </c>
      <c r="P44" s="7">
        <v>0.13390000000000002</v>
      </c>
      <c r="Q44">
        <v>5.9245999999999999</v>
      </c>
      <c r="R44">
        <v>3.2106000000000003</v>
      </c>
      <c r="S44">
        <v>2.1411000000000002</v>
      </c>
      <c r="T44">
        <v>0.4899</v>
      </c>
      <c r="U44">
        <v>7.8100000000000003E-2</v>
      </c>
      <c r="V44">
        <v>4.3E-3</v>
      </c>
      <c r="W44">
        <v>5.9999999999999995E-4</v>
      </c>
      <c r="X44">
        <v>0</v>
      </c>
      <c r="Y44">
        <v>0</v>
      </c>
      <c r="Z44">
        <v>0</v>
      </c>
      <c r="AA44">
        <v>0</v>
      </c>
      <c r="AB44" s="7">
        <v>4.8999999999999998E-3</v>
      </c>
    </row>
    <row r="45" spans="1:28" x14ac:dyDescent="0.35">
      <c r="A45" t="s">
        <v>77</v>
      </c>
      <c r="B45">
        <v>413.10890000000001</v>
      </c>
      <c r="C45">
        <v>0.56564268835522347</v>
      </c>
      <c r="D45" t="s">
        <v>49</v>
      </c>
      <c r="E45">
        <v>709.06399999999996</v>
      </c>
      <c r="F45">
        <v>682.00469999999996</v>
      </c>
      <c r="G45">
        <v>26.935500000000001</v>
      </c>
      <c r="H45">
        <v>0.1237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7">
        <v>0</v>
      </c>
      <c r="Q45">
        <v>0.2863</v>
      </c>
      <c r="R45">
        <v>0.2054</v>
      </c>
      <c r="S45">
        <v>7.9799999999999996E-2</v>
      </c>
      <c r="T45">
        <v>1.1000000000000001E-3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7">
        <v>0</v>
      </c>
    </row>
    <row r="46" spans="1:28" x14ac:dyDescent="0.35">
      <c r="A46" t="s">
        <v>94</v>
      </c>
      <c r="P46" s="7">
        <v>85.599299999999999</v>
      </c>
      <c r="AB46" s="7">
        <v>7.9060000000000006</v>
      </c>
    </row>
    <row r="47" spans="1:28" x14ac:dyDescent="0.35">
      <c r="A47" t="s">
        <v>95</v>
      </c>
      <c r="P47" s="7">
        <v>82.359099999999984</v>
      </c>
      <c r="AB47" s="7">
        <v>8.486600000000001</v>
      </c>
    </row>
    <row r="48" spans="1:28" x14ac:dyDescent="0.35">
      <c r="A48" t="s">
        <v>50</v>
      </c>
      <c r="B48">
        <v>386.69</v>
      </c>
      <c r="C48">
        <v>0.60820895522388063</v>
      </c>
      <c r="D48" t="s">
        <v>49</v>
      </c>
      <c r="E48">
        <v>574.24390000000005</v>
      </c>
      <c r="F48">
        <v>479.46379999999999</v>
      </c>
      <c r="G48">
        <v>74.866799999999998</v>
      </c>
      <c r="H48">
        <v>4.7068000000000003</v>
      </c>
      <c r="I48">
        <v>7.4188999999999998</v>
      </c>
      <c r="J48">
        <v>6.8699000000000003</v>
      </c>
      <c r="K48">
        <v>0.91759999999999997</v>
      </c>
      <c r="L48">
        <v>0</v>
      </c>
      <c r="M48">
        <v>0</v>
      </c>
      <c r="N48">
        <v>0</v>
      </c>
      <c r="O48">
        <v>0</v>
      </c>
      <c r="P48" s="7">
        <v>7.7875000000000005</v>
      </c>
      <c r="Q48">
        <v>1.0367</v>
      </c>
      <c r="R48">
        <v>0.2319</v>
      </c>
      <c r="S48">
        <v>0.25430000000000003</v>
      </c>
      <c r="T48">
        <v>5.2200000000000003E-2</v>
      </c>
      <c r="U48">
        <v>0.1893</v>
      </c>
      <c r="V48">
        <v>0.25940000000000002</v>
      </c>
      <c r="W48">
        <v>4.9500000000000002E-2</v>
      </c>
      <c r="X48">
        <v>0</v>
      </c>
      <c r="Y48">
        <v>0</v>
      </c>
      <c r="Z48">
        <v>0</v>
      </c>
      <c r="AA48">
        <v>0</v>
      </c>
      <c r="AB48" s="7">
        <v>0.30890000000000001</v>
      </c>
    </row>
    <row r="49" spans="1:28" x14ac:dyDescent="0.35">
      <c r="A49" t="s">
        <v>97</v>
      </c>
      <c r="P49" s="7">
        <v>89.012699999999995</v>
      </c>
      <c r="AB49" s="7">
        <v>25.469499999999996</v>
      </c>
    </row>
    <row r="50" spans="1:28" x14ac:dyDescent="0.35">
      <c r="A50" t="s">
        <v>71</v>
      </c>
      <c r="B50">
        <v>414.9015</v>
      </c>
      <c r="C50">
        <v>0.66935093242915955</v>
      </c>
      <c r="D50" t="s">
        <v>49</v>
      </c>
      <c r="E50">
        <v>2053.0513999999998</v>
      </c>
      <c r="F50">
        <v>1728.4096</v>
      </c>
      <c r="G50">
        <v>240.0557</v>
      </c>
      <c r="H50">
        <v>37.99</v>
      </c>
      <c r="I50">
        <v>25.704799999999999</v>
      </c>
      <c r="J50">
        <v>16.594100000000001</v>
      </c>
      <c r="K50">
        <v>3.03</v>
      </c>
      <c r="L50">
        <v>1.1436999999999999</v>
      </c>
      <c r="M50">
        <v>0.1234</v>
      </c>
      <c r="N50">
        <v>0</v>
      </c>
      <c r="O50">
        <v>0</v>
      </c>
      <c r="P50" s="7">
        <v>20.891200000000001</v>
      </c>
      <c r="Q50">
        <v>3.7218</v>
      </c>
      <c r="R50">
        <v>0.91559999999999997</v>
      </c>
      <c r="S50">
        <v>0.84730000000000005</v>
      </c>
      <c r="T50">
        <v>0.44019999999999998</v>
      </c>
      <c r="U50">
        <v>0.5998</v>
      </c>
      <c r="V50">
        <v>0.6401</v>
      </c>
      <c r="W50">
        <v>0.1744</v>
      </c>
      <c r="X50">
        <v>9.1800000000000007E-2</v>
      </c>
      <c r="Y50">
        <v>1.26E-2</v>
      </c>
      <c r="Z50">
        <v>0</v>
      </c>
      <c r="AA50">
        <v>0</v>
      </c>
      <c r="AB50" s="7">
        <v>0.91890000000000005</v>
      </c>
    </row>
    <row r="51" spans="1:28" x14ac:dyDescent="0.35">
      <c r="A51" t="s">
        <v>99</v>
      </c>
      <c r="P51" s="7">
        <v>125.82000000000001</v>
      </c>
      <c r="AB51" s="7">
        <v>11.877600000000001</v>
      </c>
    </row>
    <row r="52" spans="1:28" x14ac:dyDescent="0.35">
      <c r="A52" t="s">
        <v>100</v>
      </c>
      <c r="P52" s="7">
        <v>65.922799999999995</v>
      </c>
      <c r="AB52" s="7">
        <v>5.2585999999999995</v>
      </c>
    </row>
    <row r="53" spans="1:28" x14ac:dyDescent="0.35">
      <c r="A53" t="s">
        <v>101</v>
      </c>
      <c r="P53" s="7">
        <v>50.561900000000009</v>
      </c>
      <c r="AB53" s="7">
        <v>4.2649000000000008</v>
      </c>
    </row>
    <row r="54" spans="1:28" x14ac:dyDescent="0.35">
      <c r="A54" t="s">
        <v>114</v>
      </c>
      <c r="B54">
        <v>828.98410000000001</v>
      </c>
      <c r="C54">
        <v>0.58967897447134876</v>
      </c>
      <c r="E54">
        <v>5147.21</v>
      </c>
      <c r="F54">
        <v>4050.4464000000003</v>
      </c>
      <c r="G54">
        <v>827.99620000000004</v>
      </c>
      <c r="H54">
        <v>172.82420000000002</v>
      </c>
      <c r="I54">
        <v>65.446699999999993</v>
      </c>
      <c r="J54">
        <v>22.4815</v>
      </c>
      <c r="K54">
        <v>5.7050000000000001</v>
      </c>
      <c r="L54">
        <v>1.7750000000000001</v>
      </c>
      <c r="M54">
        <v>0.50600000000000001</v>
      </c>
      <c r="N54">
        <v>2.8899999999999999E-2</v>
      </c>
      <c r="O54">
        <v>0</v>
      </c>
      <c r="P54" s="7">
        <v>30.496400000000001</v>
      </c>
      <c r="Q54">
        <v>10.235900000000001</v>
      </c>
      <c r="R54">
        <v>2.2292000000000001</v>
      </c>
      <c r="S54">
        <v>3.0693999999999999</v>
      </c>
      <c r="T54">
        <v>2.0190000000000001</v>
      </c>
      <c r="U54">
        <v>1.5472999999999999</v>
      </c>
      <c r="V54">
        <v>0.84189999999999998</v>
      </c>
      <c r="W54">
        <v>0.33140000000000003</v>
      </c>
      <c r="X54">
        <v>0.13730000000000001</v>
      </c>
      <c r="Y54">
        <v>5.6399999999999999E-2</v>
      </c>
      <c r="Z54">
        <v>4.0000000000000001E-3</v>
      </c>
      <c r="AA54">
        <v>0</v>
      </c>
      <c r="AB54" s="7">
        <v>1.371</v>
      </c>
    </row>
    <row r="55" spans="1:28" x14ac:dyDescent="0.35">
      <c r="A55" t="s">
        <v>103</v>
      </c>
      <c r="P55" s="7">
        <v>99.193399999999997</v>
      </c>
      <c r="AB55" s="7">
        <v>26.4514</v>
      </c>
    </row>
    <row r="56" spans="1:28" x14ac:dyDescent="0.35">
      <c r="A56" t="s">
        <v>104</v>
      </c>
      <c r="P56" s="7">
        <v>25.628900000000002</v>
      </c>
      <c r="AB56" s="7">
        <v>4.0740999999999996</v>
      </c>
    </row>
    <row r="57" spans="1:28" x14ac:dyDescent="0.35">
      <c r="A57" t="s">
        <v>116</v>
      </c>
      <c r="B57">
        <v>756.47109999999998</v>
      </c>
      <c r="C57">
        <v>0.66818815772790652</v>
      </c>
      <c r="E57">
        <v>3491.0441000000001</v>
      </c>
      <c r="F57">
        <v>2878.3562999999999</v>
      </c>
      <c r="G57">
        <v>400.41480000000001</v>
      </c>
      <c r="H57">
        <v>132.83620000000002</v>
      </c>
      <c r="I57">
        <v>46.529700000000005</v>
      </c>
      <c r="J57">
        <v>14.5381</v>
      </c>
      <c r="K57">
        <v>9.6012000000000004</v>
      </c>
      <c r="L57">
        <v>8.5675000000000008</v>
      </c>
      <c r="M57">
        <v>0.20039999999999999</v>
      </c>
      <c r="N57">
        <v>0</v>
      </c>
      <c r="O57">
        <v>0</v>
      </c>
      <c r="P57" s="7">
        <v>32.907200000000003</v>
      </c>
      <c r="Q57">
        <v>7.1314000000000002</v>
      </c>
      <c r="R57">
        <v>1.1974</v>
      </c>
      <c r="S57">
        <v>1.5054000000000001</v>
      </c>
      <c r="T57">
        <v>1.5391999999999999</v>
      </c>
      <c r="U57">
        <v>1.0859000000000001</v>
      </c>
      <c r="V57">
        <v>0.55769999999999997</v>
      </c>
      <c r="W57">
        <v>0.55020000000000002</v>
      </c>
      <c r="X57">
        <v>0.67259999999999998</v>
      </c>
      <c r="Y57">
        <v>2.3E-2</v>
      </c>
      <c r="Z57">
        <v>0</v>
      </c>
      <c r="AA57">
        <v>0</v>
      </c>
      <c r="AB57" s="7">
        <v>1.8034999999999999</v>
      </c>
    </row>
    <row r="58" spans="1:28" x14ac:dyDescent="0.35">
      <c r="A58" t="s">
        <v>106</v>
      </c>
      <c r="P58" s="7">
        <v>50.993499999999997</v>
      </c>
      <c r="AB58" s="7">
        <v>8.3436000000000003</v>
      </c>
    </row>
    <row r="59" spans="1:28" x14ac:dyDescent="0.35">
      <c r="A59" t="s">
        <v>117</v>
      </c>
      <c r="B59">
        <v>814.03710000000001</v>
      </c>
      <c r="C59">
        <v>0.6500724987916866</v>
      </c>
      <c r="E59">
        <v>6696.3265000000001</v>
      </c>
      <c r="F59">
        <v>6360.1674999999996</v>
      </c>
      <c r="G59">
        <v>308.50799999999998</v>
      </c>
      <c r="H59">
        <v>22.4941</v>
      </c>
      <c r="I59">
        <v>4.3590999999999998</v>
      </c>
      <c r="J59">
        <v>0.79779999999999995</v>
      </c>
      <c r="K59">
        <v>0</v>
      </c>
      <c r="L59">
        <v>0</v>
      </c>
      <c r="M59">
        <v>0</v>
      </c>
      <c r="N59">
        <v>0</v>
      </c>
      <c r="O59">
        <v>0</v>
      </c>
      <c r="P59" s="7">
        <v>0.79779999999999995</v>
      </c>
      <c r="Q59">
        <v>3.3628</v>
      </c>
      <c r="R59">
        <v>1.9477</v>
      </c>
      <c r="S59">
        <v>1.0451999999999999</v>
      </c>
      <c r="T59">
        <v>0.24279999999999999</v>
      </c>
      <c r="U59">
        <v>9.8599999999999993E-2</v>
      </c>
      <c r="V59">
        <v>2.8500000000000001E-2</v>
      </c>
      <c r="W59">
        <v>0</v>
      </c>
      <c r="X59">
        <v>0</v>
      </c>
      <c r="Y59">
        <v>0</v>
      </c>
      <c r="Z59">
        <v>0</v>
      </c>
      <c r="AA59">
        <v>0</v>
      </c>
      <c r="AB59" s="7">
        <v>2.8500000000000001E-2</v>
      </c>
    </row>
    <row r="60" spans="1:28" x14ac:dyDescent="0.35">
      <c r="A60" t="s">
        <v>119</v>
      </c>
      <c r="B60">
        <v>813.28120000000001</v>
      </c>
      <c r="C60">
        <v>0.66161399202209259</v>
      </c>
      <c r="E60">
        <v>8565.0046000000002</v>
      </c>
      <c r="F60">
        <v>7971.8207000000002</v>
      </c>
      <c r="G60">
        <v>524.38810000000001</v>
      </c>
      <c r="H60">
        <v>61.489999999999995</v>
      </c>
      <c r="I60">
        <v>6.7503000000000002</v>
      </c>
      <c r="J60">
        <v>0.52370000000000005</v>
      </c>
      <c r="K60">
        <v>3.1699999999999999E-2</v>
      </c>
      <c r="L60">
        <v>0</v>
      </c>
      <c r="M60">
        <v>0</v>
      </c>
      <c r="N60">
        <v>0</v>
      </c>
      <c r="O60">
        <v>0</v>
      </c>
      <c r="P60" s="7">
        <v>0.5554</v>
      </c>
      <c r="Q60">
        <v>5.3744999999999994</v>
      </c>
      <c r="R60">
        <v>2.6795999999999998</v>
      </c>
      <c r="S60">
        <v>1.8676000000000001</v>
      </c>
      <c r="T60">
        <v>0.65870000000000006</v>
      </c>
      <c r="U60">
        <v>0.14860000000000001</v>
      </c>
      <c r="V60">
        <v>1.8200000000000001E-2</v>
      </c>
      <c r="W60">
        <v>1.8E-3</v>
      </c>
      <c r="X60">
        <v>0</v>
      </c>
      <c r="Y60">
        <v>0</v>
      </c>
      <c r="Z60">
        <v>0</v>
      </c>
      <c r="AA60">
        <v>0</v>
      </c>
      <c r="AB60" s="7">
        <v>0.02</v>
      </c>
    </row>
    <row r="65" spans="1:7" ht="72.5" x14ac:dyDescent="0.35">
      <c r="A65" s="15" t="s">
        <v>72</v>
      </c>
      <c r="B65" s="7" t="s">
        <v>122</v>
      </c>
      <c r="C65" s="7" t="s">
        <v>123</v>
      </c>
      <c r="D65" s="1" t="s">
        <v>111</v>
      </c>
      <c r="F65" s="17" t="s">
        <v>141</v>
      </c>
      <c r="G65" s="17" t="s">
        <v>142</v>
      </c>
    </row>
    <row r="66" spans="1:7" x14ac:dyDescent="0.35">
      <c r="A66" s="3" t="s">
        <v>124</v>
      </c>
      <c r="B66" s="7">
        <v>0.13390000000000002</v>
      </c>
      <c r="C66" s="7">
        <v>4.8999999999999998E-3</v>
      </c>
      <c r="D66">
        <v>0.72108090148956216</v>
      </c>
      <c r="F66">
        <f>B66/D66</f>
        <v>0.18569344954692057</v>
      </c>
      <c r="G66">
        <f>C66/D66</f>
        <v>6.7953540162801395E-3</v>
      </c>
    </row>
    <row r="67" spans="1:7" x14ac:dyDescent="0.35">
      <c r="A67" s="3" t="s">
        <v>125</v>
      </c>
      <c r="B67" s="7">
        <v>0</v>
      </c>
      <c r="C67" s="7">
        <v>0</v>
      </c>
      <c r="D67">
        <v>0.56564268835522347</v>
      </c>
      <c r="F67">
        <f t="shared" ref="F67:F82" si="2">B67/D67</f>
        <v>0</v>
      </c>
      <c r="G67">
        <f t="shared" ref="G67:G82" si="3">C67/D67</f>
        <v>0</v>
      </c>
    </row>
    <row r="68" spans="1:7" x14ac:dyDescent="0.35">
      <c r="A68" s="16" t="s">
        <v>126</v>
      </c>
      <c r="B68" s="7">
        <v>85.599299999999999</v>
      </c>
      <c r="C68" s="7">
        <v>7.9060000000000006</v>
      </c>
      <c r="D68">
        <v>0.61009825637530535</v>
      </c>
      <c r="F68">
        <f t="shared" si="2"/>
        <v>140.30412168125113</v>
      </c>
      <c r="G68">
        <f t="shared" si="3"/>
        <v>12.958568423012474</v>
      </c>
    </row>
    <row r="69" spans="1:7" x14ac:dyDescent="0.35">
      <c r="A69" s="16" t="s">
        <v>127</v>
      </c>
      <c r="B69" s="7">
        <v>82.359099999999984</v>
      </c>
      <c r="C69" s="7">
        <v>8.486600000000001</v>
      </c>
      <c r="D69">
        <v>0.60349985887665814</v>
      </c>
      <c r="F69">
        <f t="shared" si="2"/>
        <v>136.46912884669348</v>
      </c>
      <c r="G69">
        <f t="shared" si="3"/>
        <v>14.062306519502389</v>
      </c>
    </row>
    <row r="70" spans="1:7" x14ac:dyDescent="0.35">
      <c r="A70" s="16" t="s">
        <v>128</v>
      </c>
      <c r="B70" s="7">
        <v>7.7875000000000005</v>
      </c>
      <c r="C70" s="7">
        <v>0.30890000000000001</v>
      </c>
      <c r="D70">
        <v>0.60820895522388063</v>
      </c>
      <c r="F70">
        <f t="shared" si="2"/>
        <v>12.803987730061349</v>
      </c>
      <c r="G70">
        <f t="shared" si="3"/>
        <v>0.50788466257668707</v>
      </c>
    </row>
    <row r="71" spans="1:7" x14ac:dyDescent="0.35">
      <c r="A71" s="16" t="s">
        <v>129</v>
      </c>
      <c r="B71" s="7">
        <v>0.79779999999999995</v>
      </c>
      <c r="C71" s="7">
        <v>2.8500000000000001E-2</v>
      </c>
      <c r="D71">
        <v>0.61014710297208041</v>
      </c>
      <c r="F71">
        <f t="shared" si="2"/>
        <v>1.3075535327691399</v>
      </c>
      <c r="G71">
        <f t="shared" si="3"/>
        <v>4.6710047234796305E-2</v>
      </c>
    </row>
    <row r="72" spans="1:7" x14ac:dyDescent="0.35">
      <c r="A72" s="16" t="s">
        <v>130</v>
      </c>
      <c r="B72" s="7">
        <v>0.5554</v>
      </c>
      <c r="C72" s="7">
        <v>0.02</v>
      </c>
      <c r="D72">
        <v>0.66935093242915955</v>
      </c>
      <c r="F72">
        <f>B72/D72</f>
        <v>0.82975905924920856</v>
      </c>
      <c r="G72">
        <f>C72/D72</f>
        <v>2.9879692446856627E-2</v>
      </c>
    </row>
    <row r="73" spans="1:7" x14ac:dyDescent="0.35">
      <c r="A73" s="3" t="s">
        <v>131</v>
      </c>
      <c r="B73" s="7">
        <v>89.012699999999995</v>
      </c>
      <c r="C73" s="7">
        <v>25.469499999999996</v>
      </c>
      <c r="D73">
        <v>0.61185968172842364</v>
      </c>
      <c r="F73">
        <f t="shared" si="2"/>
        <v>145.47894338870432</v>
      </c>
      <c r="G73">
        <f t="shared" si="3"/>
        <v>41.626374086378739</v>
      </c>
    </row>
    <row r="74" spans="1:7" x14ac:dyDescent="0.35">
      <c r="A74" s="3" t="s">
        <v>132</v>
      </c>
      <c r="B74" s="7">
        <v>20.891200000000001</v>
      </c>
      <c r="C74" s="7">
        <v>0.91890000000000005</v>
      </c>
      <c r="D74">
        <v>0.62915493801281686</v>
      </c>
      <c r="F74">
        <f t="shared" si="2"/>
        <v>33.205175287958106</v>
      </c>
      <c r="G74">
        <f t="shared" si="3"/>
        <v>1.4605305378391238</v>
      </c>
    </row>
    <row r="75" spans="1:7" x14ac:dyDescent="0.35">
      <c r="A75" s="3" t="s">
        <v>133</v>
      </c>
      <c r="B75" s="7">
        <v>125.82000000000001</v>
      </c>
      <c r="C75" s="7">
        <v>11.877600000000001</v>
      </c>
      <c r="D75">
        <v>0.58585352269562785</v>
      </c>
      <c r="F75">
        <f t="shared" si="2"/>
        <v>214.76358018823086</v>
      </c>
      <c r="G75">
        <f t="shared" si="3"/>
        <v>20.274009696739238</v>
      </c>
    </row>
    <row r="76" spans="1:7" x14ac:dyDescent="0.35">
      <c r="A76" s="3" t="s">
        <v>134</v>
      </c>
      <c r="B76" s="7">
        <v>65.922799999999995</v>
      </c>
      <c r="C76" s="7">
        <v>5.2585999999999995</v>
      </c>
      <c r="D76">
        <v>0.58967897447134876</v>
      </c>
      <c r="F76">
        <f t="shared" si="2"/>
        <v>111.7943878855444</v>
      </c>
      <c r="G76">
        <f t="shared" si="3"/>
        <v>8.9177335934596798</v>
      </c>
    </row>
    <row r="77" spans="1:7" x14ac:dyDescent="0.35">
      <c r="A77" s="3" t="s">
        <v>135</v>
      </c>
      <c r="B77" s="7">
        <v>50.561900000000009</v>
      </c>
      <c r="C77" s="7">
        <v>4.2649000000000008</v>
      </c>
      <c r="D77">
        <v>0.64772447724477256</v>
      </c>
      <c r="F77">
        <f t="shared" si="2"/>
        <v>78.06081409039119</v>
      </c>
      <c r="G77">
        <f t="shared" si="3"/>
        <v>6.5844354348651732</v>
      </c>
    </row>
    <row r="78" spans="1:7" x14ac:dyDescent="0.35">
      <c r="A78" s="3" t="s">
        <v>136</v>
      </c>
      <c r="B78" s="7">
        <v>30.496400000000001</v>
      </c>
      <c r="C78" s="7">
        <v>1.371</v>
      </c>
      <c r="D78">
        <v>0.67162779063223044</v>
      </c>
      <c r="F78">
        <f t="shared" si="2"/>
        <v>45.406697616387355</v>
      </c>
      <c r="G78">
        <f t="shared" si="3"/>
        <v>2.0413092178770955</v>
      </c>
    </row>
    <row r="79" spans="1:7" x14ac:dyDescent="0.35">
      <c r="A79" s="16" t="s">
        <v>137</v>
      </c>
      <c r="B79" s="7">
        <v>99.193399999999997</v>
      </c>
      <c r="C79" s="7">
        <v>26.4514</v>
      </c>
      <c r="D79">
        <v>0.66818815772790652</v>
      </c>
      <c r="F79">
        <f t="shared" si="2"/>
        <v>148.45129901328278</v>
      </c>
      <c r="G79">
        <f t="shared" si="3"/>
        <v>39.586753662239097</v>
      </c>
    </row>
    <row r="80" spans="1:7" x14ac:dyDescent="0.35">
      <c r="A80" s="16" t="s">
        <v>138</v>
      </c>
      <c r="B80" s="7">
        <v>25.628900000000002</v>
      </c>
      <c r="C80" s="7">
        <v>4.0740999999999996</v>
      </c>
      <c r="D80">
        <v>0.65029445692429111</v>
      </c>
      <c r="F80">
        <f t="shared" si="2"/>
        <v>39.411223219120536</v>
      </c>
      <c r="G80">
        <f t="shared" si="3"/>
        <v>6.2650080384651297</v>
      </c>
    </row>
    <row r="81" spans="1:7" x14ac:dyDescent="0.35">
      <c r="A81" s="16" t="s">
        <v>139</v>
      </c>
      <c r="B81" s="7">
        <v>32.907200000000003</v>
      </c>
      <c r="C81" s="7">
        <v>1.8034999999999999</v>
      </c>
      <c r="D81">
        <v>0.6500724987916866</v>
      </c>
      <c r="F81">
        <f t="shared" si="2"/>
        <v>50.620815464684036</v>
      </c>
      <c r="G81">
        <f t="shared" si="3"/>
        <v>2.7743059479553911</v>
      </c>
    </row>
    <row r="82" spans="1:7" x14ac:dyDescent="0.35">
      <c r="A82" s="16" t="s">
        <v>140</v>
      </c>
      <c r="B82" s="7">
        <v>50.993499999999997</v>
      </c>
      <c r="C82" s="7">
        <v>8.3436000000000003</v>
      </c>
      <c r="D82">
        <v>0.66161399202209259</v>
      </c>
      <c r="F82">
        <f t="shared" si="2"/>
        <v>77.074397783137002</v>
      </c>
      <c r="G82">
        <f t="shared" si="3"/>
        <v>12.610978758927745</v>
      </c>
    </row>
  </sheetData>
  <sortState xmlns:xlrd2="http://schemas.microsoft.com/office/spreadsheetml/2017/richdata2" ref="A2:AA36">
    <sortCondition ref="A2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6A6C-763B-49AB-9B8C-1585ED0D3BF8}">
  <dimension ref="A2:V89"/>
  <sheetViews>
    <sheetView tabSelected="1" topLeftCell="E25" zoomScale="80" zoomScaleNormal="80" workbookViewId="0">
      <selection activeCell="N39" sqref="N39"/>
    </sheetView>
  </sheetViews>
  <sheetFormatPr defaultRowHeight="14.5" x14ac:dyDescent="0.35"/>
  <cols>
    <col min="1" max="1" width="12.7265625" customWidth="1"/>
    <col min="2" max="2" width="11.6328125" customWidth="1"/>
    <col min="3" max="3" width="9.36328125" bestFit="1" customWidth="1"/>
    <col min="4" max="4" width="11.08984375" customWidth="1"/>
    <col min="5" max="5" width="11.6328125" customWidth="1"/>
    <col min="6" max="6" width="11.81640625" customWidth="1"/>
    <col min="7" max="7" width="11" customWidth="1"/>
    <col min="8" max="8" width="12.08984375" customWidth="1"/>
    <col min="9" max="9" width="11.6328125" customWidth="1"/>
    <col min="10" max="10" width="13.08984375" customWidth="1"/>
    <col min="11" max="12" width="12.08984375" customWidth="1"/>
    <col min="13" max="13" width="10.7265625" customWidth="1"/>
    <col min="14" max="14" width="11.81640625" customWidth="1"/>
  </cols>
  <sheetData>
    <row r="2" spans="1:22" x14ac:dyDescent="0.35">
      <c r="B2" s="33" t="s">
        <v>199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22" ht="29" x14ac:dyDescent="0.35">
      <c r="A3" s="1" t="s">
        <v>72</v>
      </c>
      <c r="B3" s="24" t="s">
        <v>169</v>
      </c>
      <c r="C3" s="24" t="s">
        <v>168</v>
      </c>
      <c r="D3" s="1"/>
      <c r="E3" s="1" t="s">
        <v>179</v>
      </c>
      <c r="F3" s="1" t="s">
        <v>180</v>
      </c>
      <c r="G3" s="1" t="s">
        <v>181</v>
      </c>
      <c r="H3" s="1" t="s">
        <v>182</v>
      </c>
      <c r="I3" s="1" t="s">
        <v>183</v>
      </c>
      <c r="J3" s="1" t="s">
        <v>184</v>
      </c>
      <c r="K3" s="1" t="s">
        <v>185</v>
      </c>
      <c r="L3" s="1" t="s">
        <v>186</v>
      </c>
      <c r="M3" s="1" t="s">
        <v>187</v>
      </c>
      <c r="N3" s="1" t="s">
        <v>188</v>
      </c>
      <c r="Q3" s="1" t="s">
        <v>197</v>
      </c>
      <c r="R3" s="1" t="s">
        <v>189</v>
      </c>
      <c r="S3" t="s">
        <v>190</v>
      </c>
      <c r="T3" t="s">
        <v>191</v>
      </c>
      <c r="U3" t="s">
        <v>175</v>
      </c>
    </row>
    <row r="4" spans="1:22" x14ac:dyDescent="0.35">
      <c r="A4" s="20" t="s">
        <v>124</v>
      </c>
      <c r="B4" s="26" t="s">
        <v>171</v>
      </c>
      <c r="C4" s="26" t="s">
        <v>171</v>
      </c>
      <c r="D4" s="20"/>
      <c r="E4" s="21">
        <v>12044.556834134541</v>
      </c>
      <c r="F4" s="21">
        <v>875.18349008600796</v>
      </c>
      <c r="G4" s="21">
        <v>64.093917762248481</v>
      </c>
      <c r="H4" s="21">
        <v>4.9192815850099816</v>
      </c>
      <c r="I4" s="21">
        <v>0.17099329596068188</v>
      </c>
      <c r="J4" s="21">
        <v>1.4700153586238669E-2</v>
      </c>
      <c r="K4" s="21">
        <v>0</v>
      </c>
      <c r="L4" s="21">
        <v>0</v>
      </c>
      <c r="M4" s="21">
        <v>0</v>
      </c>
      <c r="N4" s="21">
        <v>0</v>
      </c>
      <c r="Q4" s="22">
        <f>SUM(E4:H4)</f>
        <v>12988.753523567806</v>
      </c>
      <c r="R4" s="22">
        <f t="shared" ref="R4:R20" si="0">SUM(I4:N4)</f>
        <v>0.18569344954692055</v>
      </c>
      <c r="S4" s="22">
        <f t="shared" ref="S4:S20" si="1">SUM(I4:L4)</f>
        <v>0.18569344954692055</v>
      </c>
      <c r="T4" s="11">
        <f>SUM(M4:N4)</f>
        <v>0</v>
      </c>
      <c r="U4" s="11">
        <f>SUM(E4:N4)</f>
        <v>12988.939217017352</v>
      </c>
      <c r="V4" s="11"/>
    </row>
    <row r="5" spans="1:22" x14ac:dyDescent="0.35">
      <c r="A5" t="s">
        <v>125</v>
      </c>
      <c r="B5" s="25" t="s">
        <v>172</v>
      </c>
      <c r="C5" s="25" t="s">
        <v>172</v>
      </c>
      <c r="E5" s="22">
        <v>1205.7164603031183</v>
      </c>
      <c r="F5" s="22">
        <v>47.619284319440389</v>
      </c>
      <c r="G5" s="22">
        <v>0.21868929369474399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Q5" s="22">
        <f t="shared" ref="Q5:Q20" si="2">SUM(E5:H5)</f>
        <v>1253.5544339162534</v>
      </c>
      <c r="R5" s="22">
        <f t="shared" si="0"/>
        <v>0</v>
      </c>
      <c r="S5" s="22">
        <f t="shared" si="1"/>
        <v>0</v>
      </c>
      <c r="T5" s="11">
        <f t="shared" ref="T5:T20" si="3">SUM(M5:N5)</f>
        <v>0</v>
      </c>
      <c r="U5" s="11">
        <f t="shared" ref="U5:U20" si="4">SUM(E5:N5)</f>
        <v>1253.5544339162534</v>
      </c>
      <c r="V5" s="11"/>
    </row>
    <row r="6" spans="1:22" x14ac:dyDescent="0.35">
      <c r="A6" s="20" t="s">
        <v>156</v>
      </c>
      <c r="B6" s="26">
        <v>3</v>
      </c>
      <c r="C6" s="26">
        <v>0.5</v>
      </c>
      <c r="D6" s="20"/>
      <c r="E6" s="21">
        <v>9783.781827137549</v>
      </c>
      <c r="F6" s="21">
        <v>474.57475985130122</v>
      </c>
      <c r="G6" s="21">
        <v>34.602448252788115</v>
      </c>
      <c r="H6" s="21">
        <v>6.7055597769516746</v>
      </c>
      <c r="I6" s="21">
        <v>1.2272477323420077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Q6" s="22">
        <f t="shared" si="2"/>
        <v>10299.66459501859</v>
      </c>
      <c r="R6" s="22">
        <f t="shared" si="0"/>
        <v>1.2272477323420077</v>
      </c>
      <c r="S6" s="22">
        <f t="shared" si="1"/>
        <v>1.2272477323420077</v>
      </c>
      <c r="T6" s="11">
        <f t="shared" si="3"/>
        <v>0</v>
      </c>
      <c r="U6" s="11">
        <f t="shared" si="4"/>
        <v>10300.891842750932</v>
      </c>
      <c r="V6" s="11"/>
    </row>
    <row r="7" spans="1:22" x14ac:dyDescent="0.35">
      <c r="A7" t="s">
        <v>157</v>
      </c>
      <c r="B7" s="25">
        <v>3</v>
      </c>
      <c r="C7" s="25">
        <v>1</v>
      </c>
      <c r="E7" s="22">
        <v>12049.050951349598</v>
      </c>
      <c r="F7" s="22">
        <v>792.58919297838804</v>
      </c>
      <c r="G7" s="22">
        <v>92.939388739449029</v>
      </c>
      <c r="H7" s="22">
        <v>10.202776968741306</v>
      </c>
      <c r="I7" s="22">
        <v>0.79154916056024505</v>
      </c>
      <c r="J7" s="22">
        <v>4.7913134217605048E-2</v>
      </c>
      <c r="K7" s="22">
        <v>0</v>
      </c>
      <c r="L7" s="22">
        <v>0</v>
      </c>
      <c r="M7" s="22">
        <v>0</v>
      </c>
      <c r="N7" s="22">
        <v>0</v>
      </c>
      <c r="Q7" s="22">
        <f t="shared" si="2"/>
        <v>12944.782310036177</v>
      </c>
      <c r="R7" s="22">
        <f t="shared" si="0"/>
        <v>0.83946229477785006</v>
      </c>
      <c r="S7" s="22">
        <f t="shared" si="1"/>
        <v>0.83946229477785006</v>
      </c>
      <c r="T7" s="11">
        <f t="shared" si="3"/>
        <v>0</v>
      </c>
      <c r="U7" s="11">
        <f t="shared" si="4"/>
        <v>12945.621772330955</v>
      </c>
      <c r="V7" s="11"/>
    </row>
    <row r="8" spans="1:22" x14ac:dyDescent="0.35">
      <c r="A8" s="20" t="s">
        <v>158</v>
      </c>
      <c r="B8" s="26">
        <v>10</v>
      </c>
      <c r="C8" s="26">
        <v>1</v>
      </c>
      <c r="D8" s="20"/>
      <c r="E8" s="21">
        <v>1226.4408104449819</v>
      </c>
      <c r="F8" s="21">
        <v>205.11515758704149</v>
      </c>
      <c r="G8" s="21">
        <v>129.82925155464531</v>
      </c>
      <c r="H8" s="21">
        <v>62.866103286166442</v>
      </c>
      <c r="I8" s="21">
        <v>25.450162884006701</v>
      </c>
      <c r="J8" s="21">
        <v>23.966795261590018</v>
      </c>
      <c r="K8" s="21">
        <v>13.47274789610873</v>
      </c>
      <c r="L8" s="21">
        <v>49.146182088996461</v>
      </c>
      <c r="M8" s="21">
        <v>26.781423859616456</v>
      </c>
      <c r="N8" s="21">
        <v>1.486809690932787</v>
      </c>
      <c r="Q8" s="22">
        <f t="shared" si="2"/>
        <v>1624.2513228728351</v>
      </c>
      <c r="R8" s="22">
        <f t="shared" si="0"/>
        <v>140.30412168125116</v>
      </c>
      <c r="S8" s="22">
        <f t="shared" si="1"/>
        <v>112.03588813070192</v>
      </c>
      <c r="T8" s="11">
        <f t="shared" si="3"/>
        <v>28.268233550549244</v>
      </c>
      <c r="U8" s="11">
        <f t="shared" si="4"/>
        <v>1764.5554445540865</v>
      </c>
      <c r="V8" s="11"/>
    </row>
    <row r="9" spans="1:22" x14ac:dyDescent="0.35">
      <c r="A9" t="s">
        <v>159</v>
      </c>
      <c r="B9" s="25">
        <v>10</v>
      </c>
      <c r="C9" s="25">
        <v>1.5</v>
      </c>
      <c r="E9" s="22">
        <v>1395.6667720980265</v>
      </c>
      <c r="F9" s="22">
        <v>320.93909741838934</v>
      </c>
      <c r="G9" s="22">
        <v>99.504248620334877</v>
      </c>
      <c r="H9" s="22">
        <v>59.526277382845386</v>
      </c>
      <c r="I9" s="22">
        <v>47.659828874754467</v>
      </c>
      <c r="J9" s="22">
        <v>33.710198437938459</v>
      </c>
      <c r="K9" s="22">
        <v>5.5617245814236282</v>
      </c>
      <c r="L9" s="22">
        <v>17.856176503601162</v>
      </c>
      <c r="M9" s="22">
        <v>5.6246906276307174</v>
      </c>
      <c r="N9" s="22">
        <v>26.05650982134506</v>
      </c>
      <c r="Q9" s="22">
        <f t="shared" si="2"/>
        <v>1875.6363955195961</v>
      </c>
      <c r="R9" s="22">
        <f t="shared" si="0"/>
        <v>136.46912884669348</v>
      </c>
      <c r="S9" s="22">
        <f t="shared" si="1"/>
        <v>104.78792839771772</v>
      </c>
      <c r="T9" s="11">
        <f t="shared" si="3"/>
        <v>31.681200448975776</v>
      </c>
      <c r="U9" s="11">
        <f t="shared" si="4"/>
        <v>2012.10552436629</v>
      </c>
      <c r="V9" s="11"/>
    </row>
    <row r="10" spans="1:22" x14ac:dyDescent="0.35">
      <c r="A10" s="20" t="s">
        <v>160</v>
      </c>
      <c r="B10" s="26">
        <v>10</v>
      </c>
      <c r="C10" s="26">
        <v>2</v>
      </c>
      <c r="D10" s="20"/>
      <c r="E10" s="21">
        <v>788.32084907975457</v>
      </c>
      <c r="F10" s="21">
        <v>123.09387975460122</v>
      </c>
      <c r="G10" s="21">
        <v>7.7387877300613495</v>
      </c>
      <c r="H10" s="21">
        <v>12.197946012269938</v>
      </c>
      <c r="I10" s="21">
        <v>11.295295705521472</v>
      </c>
      <c r="J10" s="21">
        <v>1.5086920245398772</v>
      </c>
      <c r="K10" s="21">
        <v>0</v>
      </c>
      <c r="L10" s="21">
        <v>0</v>
      </c>
      <c r="M10" s="21">
        <v>0</v>
      </c>
      <c r="N10" s="21">
        <v>0</v>
      </c>
      <c r="Q10" s="22">
        <f t="shared" si="2"/>
        <v>931.35146257668703</v>
      </c>
      <c r="R10" s="22">
        <f t="shared" si="0"/>
        <v>12.803987730061349</v>
      </c>
      <c r="S10" s="22">
        <f t="shared" si="1"/>
        <v>12.803987730061349</v>
      </c>
      <c r="T10" s="11">
        <f t="shared" si="3"/>
        <v>0</v>
      </c>
      <c r="U10" s="11">
        <f t="shared" si="4"/>
        <v>944.15545030674832</v>
      </c>
      <c r="V10" s="11"/>
    </row>
    <row r="11" spans="1:22" x14ac:dyDescent="0.35">
      <c r="A11" t="s">
        <v>161</v>
      </c>
      <c r="B11" s="25">
        <v>17</v>
      </c>
      <c r="C11" s="25">
        <v>1</v>
      </c>
      <c r="E11" s="22">
        <v>4923.8973443711875</v>
      </c>
      <c r="F11" s="22">
        <v>791.13626476087381</v>
      </c>
      <c r="G11" s="22">
        <v>80.213607114741208</v>
      </c>
      <c r="H11" s="22">
        <v>16.354908433379258</v>
      </c>
      <c r="I11" s="22">
        <v>30.769301220232244</v>
      </c>
      <c r="J11" s="22">
        <v>4.6411758512103916</v>
      </c>
      <c r="K11" s="22">
        <v>2.9864929147805555</v>
      </c>
      <c r="L11" s="22">
        <v>23.343223184412519</v>
      </c>
      <c r="M11" s="22">
        <v>4.9524122712064562</v>
      </c>
      <c r="N11" s="22">
        <v>79.194672505412328</v>
      </c>
      <c r="Q11" s="22">
        <f t="shared" si="2"/>
        <v>5811.602124680182</v>
      </c>
      <c r="R11" s="22">
        <f t="shared" si="0"/>
        <v>145.88727794725449</v>
      </c>
      <c r="S11" s="22">
        <f t="shared" si="1"/>
        <v>61.740193170635706</v>
      </c>
      <c r="T11" s="11">
        <f t="shared" si="3"/>
        <v>84.147084776618783</v>
      </c>
      <c r="U11" s="11">
        <f t="shared" si="4"/>
        <v>5957.4894026274369</v>
      </c>
      <c r="V11" s="11"/>
    </row>
    <row r="12" spans="1:22" x14ac:dyDescent="0.35">
      <c r="A12" s="20" t="s">
        <v>162</v>
      </c>
      <c r="B12" s="26">
        <v>17</v>
      </c>
      <c r="C12" s="26">
        <v>2</v>
      </c>
      <c r="D12" s="20"/>
      <c r="E12" s="21">
        <v>2582.2173635097242</v>
      </c>
      <c r="F12" s="21">
        <v>358.63952430574403</v>
      </c>
      <c r="G12" s="21">
        <v>56.756475802804168</v>
      </c>
      <c r="H12" s="21">
        <v>38.402575920398014</v>
      </c>
      <c r="I12" s="21">
        <v>24.79133022161918</v>
      </c>
      <c r="J12" s="21">
        <v>4.526773405698779</v>
      </c>
      <c r="K12" s="21">
        <v>1.7086702125734963</v>
      </c>
      <c r="L12" s="21">
        <v>0.18435770239710539</v>
      </c>
      <c r="M12" s="21">
        <v>0</v>
      </c>
      <c r="N12" s="21">
        <v>0</v>
      </c>
      <c r="Q12" s="22">
        <f t="shared" si="2"/>
        <v>3036.0159395386704</v>
      </c>
      <c r="R12" s="22">
        <f t="shared" si="0"/>
        <v>31.211131542288559</v>
      </c>
      <c r="S12" s="22">
        <f t="shared" si="1"/>
        <v>31.211131542288559</v>
      </c>
      <c r="T12" s="11">
        <f t="shared" si="3"/>
        <v>0</v>
      </c>
      <c r="U12" s="11">
        <f t="shared" si="4"/>
        <v>3067.2270710809589</v>
      </c>
      <c r="V12" s="11"/>
    </row>
    <row r="13" spans="1:22" x14ac:dyDescent="0.35">
      <c r="A13" t="s">
        <v>163</v>
      </c>
      <c r="B13" s="25">
        <v>28</v>
      </c>
      <c r="C13" s="25">
        <v>0.5</v>
      </c>
      <c r="E13" s="22">
        <v>634.79456417655445</v>
      </c>
      <c r="F13" s="22">
        <v>266.34881308020886</v>
      </c>
      <c r="G13" s="22">
        <v>135.24424385382062</v>
      </c>
      <c r="H13" s="22">
        <v>57.606345135263417</v>
      </c>
      <c r="I13" s="22">
        <v>109.18516449928811</v>
      </c>
      <c r="J13" s="22">
        <v>35.353694067394407</v>
      </c>
      <c r="K13" s="22">
        <v>13.691537864261987</v>
      </c>
      <c r="L13" s="22">
        <v>8.9788560417655461</v>
      </c>
      <c r="M13" s="22">
        <v>2.75880246796393</v>
      </c>
      <c r="N13" s="22">
        <v>35.667328068343622</v>
      </c>
      <c r="Q13" s="22">
        <f t="shared" si="2"/>
        <v>1093.9939662458473</v>
      </c>
      <c r="R13" s="22">
        <f t="shared" si="0"/>
        <v>205.63538300901757</v>
      </c>
      <c r="S13" s="22">
        <f t="shared" si="1"/>
        <v>167.20925247271003</v>
      </c>
      <c r="T13" s="11">
        <f t="shared" si="3"/>
        <v>38.426130536307554</v>
      </c>
      <c r="U13" s="11">
        <f t="shared" si="4"/>
        <v>1299.6293492548648</v>
      </c>
      <c r="V13" s="11"/>
    </row>
    <row r="14" spans="1:22" x14ac:dyDescent="0.35">
      <c r="A14" s="20" t="s">
        <v>164</v>
      </c>
      <c r="B14" s="26">
        <v>28</v>
      </c>
      <c r="C14" s="26">
        <v>1</v>
      </c>
      <c r="D14" s="20"/>
      <c r="E14" s="21">
        <v>852.61414572108481</v>
      </c>
      <c r="F14" s="21">
        <v>224.27702855782957</v>
      </c>
      <c r="G14" s="21">
        <v>28.968222132317937</v>
      </c>
      <c r="H14" s="21">
        <v>24.942822589243214</v>
      </c>
      <c r="I14" s="21">
        <v>45.415681056639684</v>
      </c>
      <c r="J14" s="21">
        <v>10.574501761066157</v>
      </c>
      <c r="K14" s="21">
        <v>14.042486939552592</v>
      </c>
      <c r="L14" s="21">
        <v>12.85374954783436</v>
      </c>
      <c r="M14" s="21">
        <v>18.367176830080908</v>
      </c>
      <c r="N14" s="21">
        <v>3.5263173917182282</v>
      </c>
      <c r="Q14" s="22">
        <f t="shared" si="2"/>
        <v>1130.8022190004756</v>
      </c>
      <c r="R14" s="22">
        <f t="shared" si="0"/>
        <v>104.77991352689192</v>
      </c>
      <c r="S14" s="22">
        <f t="shared" si="1"/>
        <v>82.886419305092787</v>
      </c>
      <c r="T14" s="11">
        <f t="shared" si="3"/>
        <v>21.893494221799138</v>
      </c>
      <c r="U14" s="11">
        <f t="shared" si="4"/>
        <v>1235.5821325273678</v>
      </c>
      <c r="V14" s="11"/>
    </row>
    <row r="15" spans="1:22" x14ac:dyDescent="0.35">
      <c r="A15" t="s">
        <v>165</v>
      </c>
      <c r="B15" s="25">
        <v>28</v>
      </c>
      <c r="C15" s="25">
        <v>1.5</v>
      </c>
      <c r="E15" s="22">
        <v>948.52327155623198</v>
      </c>
      <c r="F15" s="22">
        <v>151.12873196121308</v>
      </c>
      <c r="G15" s="22">
        <v>50.49385017587224</v>
      </c>
      <c r="H15" s="22">
        <v>17.834150679722409</v>
      </c>
      <c r="I15" s="22">
        <v>25.790405646924619</v>
      </c>
      <c r="J15" s="22">
        <v>5.2557505941629445</v>
      </c>
      <c r="K15" s="22">
        <v>13.997184760908835</v>
      </c>
      <c r="L15" s="22">
        <v>37.731786434071687</v>
      </c>
      <c r="M15" s="22">
        <v>2.4308123871090412</v>
      </c>
      <c r="N15" s="22">
        <v>1.0987388059701495</v>
      </c>
      <c r="Q15" s="22">
        <f t="shared" si="2"/>
        <v>1167.9800043730397</v>
      </c>
      <c r="R15" s="22">
        <f t="shared" si="0"/>
        <v>86.304678629147276</v>
      </c>
      <c r="S15" s="22">
        <f t="shared" si="1"/>
        <v>82.77512743606809</v>
      </c>
      <c r="T15" s="11">
        <f t="shared" si="3"/>
        <v>3.5295511930791905</v>
      </c>
      <c r="U15" s="11">
        <f t="shared" si="4"/>
        <v>1254.284683002187</v>
      </c>
      <c r="V15" s="11"/>
    </row>
    <row r="16" spans="1:22" x14ac:dyDescent="0.35">
      <c r="A16" s="20" t="s">
        <v>166</v>
      </c>
      <c r="B16" s="26">
        <v>28</v>
      </c>
      <c r="C16" s="26">
        <v>2</v>
      </c>
      <c r="D16" s="20"/>
      <c r="E16" s="21">
        <v>6868.9008347826093</v>
      </c>
      <c r="F16" s="21">
        <v>1404.1474019695281</v>
      </c>
      <c r="G16" s="21">
        <v>293.08184195466373</v>
      </c>
      <c r="H16" s="21">
        <v>110.98699942400593</v>
      </c>
      <c r="I16" s="21">
        <v>38.124981512448905</v>
      </c>
      <c r="J16" s="21">
        <v>9.6747556670382764</v>
      </c>
      <c r="K16" s="21">
        <v>3.0101124117428468</v>
      </c>
      <c r="L16" s="21">
        <v>0.85809401709401711</v>
      </c>
      <c r="M16" s="21">
        <v>4.9009717577108876E-2</v>
      </c>
      <c r="N16" s="21">
        <v>0</v>
      </c>
      <c r="Q16" s="22">
        <f t="shared" si="2"/>
        <v>8677.1170781308065</v>
      </c>
      <c r="R16" s="22">
        <f t="shared" si="0"/>
        <v>51.716953325901152</v>
      </c>
      <c r="S16" s="22">
        <f t="shared" si="1"/>
        <v>51.667943608324045</v>
      </c>
      <c r="T16" s="11">
        <f t="shared" si="3"/>
        <v>4.9009717577108876E-2</v>
      </c>
      <c r="U16" s="11">
        <f t="shared" si="4"/>
        <v>8728.8340314567067</v>
      </c>
      <c r="V16" s="11"/>
    </row>
    <row r="17" spans="1:22" x14ac:dyDescent="0.35">
      <c r="A17" t="s">
        <v>152</v>
      </c>
      <c r="B17" s="25">
        <v>200</v>
      </c>
      <c r="C17" s="25">
        <v>0.5</v>
      </c>
      <c r="E17" s="22">
        <v>1881.0584481579945</v>
      </c>
      <c r="F17" s="22">
        <v>772.04030041777435</v>
      </c>
      <c r="G17" s="22">
        <v>139.12335131029243</v>
      </c>
      <c r="H17" s="22">
        <v>59.919921762248372</v>
      </c>
      <c r="I17" s="22">
        <v>38.734525066464109</v>
      </c>
      <c r="J17" s="22">
        <v>45.25334618306114</v>
      </c>
      <c r="K17" s="22">
        <v>31.622241739460687</v>
      </c>
      <c r="L17" s="22">
        <v>9.5596202050892511</v>
      </c>
      <c r="M17" s="22">
        <v>3.1814453095328514</v>
      </c>
      <c r="N17" s="22">
        <v>24.790170148120009</v>
      </c>
      <c r="Q17" s="22">
        <f t="shared" si="2"/>
        <v>2852.1420216483098</v>
      </c>
      <c r="R17" s="22">
        <f t="shared" si="0"/>
        <v>153.14134865172807</v>
      </c>
      <c r="S17" s="22">
        <f t="shared" si="1"/>
        <v>125.16973319407519</v>
      </c>
      <c r="T17" s="11">
        <f t="shared" si="3"/>
        <v>27.97161545765286</v>
      </c>
      <c r="U17" s="11">
        <f t="shared" si="4"/>
        <v>3005.2833703000379</v>
      </c>
      <c r="V17" s="11"/>
    </row>
    <row r="18" spans="1:22" x14ac:dyDescent="0.35">
      <c r="A18" s="20" t="s">
        <v>153</v>
      </c>
      <c r="B18" s="26">
        <v>200</v>
      </c>
      <c r="C18" s="26">
        <v>1</v>
      </c>
      <c r="D18" s="20"/>
      <c r="E18" s="21">
        <v>1434.1059340223467</v>
      </c>
      <c r="F18" s="21">
        <v>559.21539465549358</v>
      </c>
      <c r="G18" s="21">
        <v>159.91789127560526</v>
      </c>
      <c r="H18" s="21">
        <v>42.921392476722545</v>
      </c>
      <c r="I18" s="21">
        <v>15.467346862197395</v>
      </c>
      <c r="J18" s="21">
        <v>3.9542735381750478</v>
      </c>
      <c r="K18" s="21">
        <v>0.85478892923649941</v>
      </c>
      <c r="L18" s="21">
        <v>0.32592457169459976</v>
      </c>
      <c r="M18" s="21">
        <v>0.13698063314711362</v>
      </c>
      <c r="N18" s="21">
        <v>17.420065344506522</v>
      </c>
      <c r="Q18" s="22">
        <f t="shared" si="2"/>
        <v>2196.1606124301684</v>
      </c>
      <c r="R18" s="22">
        <f t="shared" si="0"/>
        <v>38.159379878957182</v>
      </c>
      <c r="S18" s="22">
        <f t="shared" si="1"/>
        <v>20.602333901303542</v>
      </c>
      <c r="T18" s="11">
        <f t="shared" si="3"/>
        <v>17.557045977653637</v>
      </c>
      <c r="U18" s="11">
        <f t="shared" si="4"/>
        <v>2234.3199923091252</v>
      </c>
      <c r="V18" s="11"/>
    </row>
    <row r="19" spans="1:22" x14ac:dyDescent="0.35">
      <c r="A19" t="s">
        <v>154</v>
      </c>
      <c r="B19" s="25">
        <v>200</v>
      </c>
      <c r="C19" s="25">
        <v>1.5</v>
      </c>
      <c r="E19" s="22">
        <v>4307.7032520113862</v>
      </c>
      <c r="F19" s="22">
        <v>599.25455931688816</v>
      </c>
      <c r="G19" s="22">
        <v>198.80059001897541</v>
      </c>
      <c r="H19" s="22">
        <v>69.635625028463025</v>
      </c>
      <c r="I19" s="22">
        <v>21.757494250474387</v>
      </c>
      <c r="J19" s="22">
        <v>14.369006527514236</v>
      </c>
      <c r="K19" s="22">
        <v>12.821987191650859</v>
      </c>
      <c r="L19" s="22">
        <v>0.29991552182163195</v>
      </c>
      <c r="M19" s="22">
        <v>0</v>
      </c>
      <c r="N19" s="22">
        <v>0</v>
      </c>
      <c r="Q19" s="22">
        <f t="shared" si="2"/>
        <v>5175.3940263757131</v>
      </c>
      <c r="R19" s="22">
        <f t="shared" si="0"/>
        <v>49.248403491461119</v>
      </c>
      <c r="S19" s="22">
        <f t="shared" si="1"/>
        <v>49.248403491461119</v>
      </c>
      <c r="T19" s="11">
        <f t="shared" si="3"/>
        <v>0</v>
      </c>
      <c r="U19" s="11">
        <f t="shared" si="4"/>
        <v>5224.6424298671736</v>
      </c>
      <c r="V19" s="11"/>
    </row>
    <row r="20" spans="1:22" x14ac:dyDescent="0.35">
      <c r="A20" s="20" t="s">
        <v>155</v>
      </c>
      <c r="B20" s="26">
        <v>200</v>
      </c>
      <c r="C20" s="26">
        <v>2</v>
      </c>
      <c r="D20" s="20"/>
      <c r="E20" s="21">
        <v>1880.4070786387829</v>
      </c>
      <c r="F20" s="21">
        <v>88.109470086826633</v>
      </c>
      <c r="G20" s="21">
        <v>32.953840789842225</v>
      </c>
      <c r="H20" s="21">
        <v>26.006372682289239</v>
      </c>
      <c r="I20" s="21">
        <v>26.296702698160772</v>
      </c>
      <c r="J20" s="21">
        <v>2.3460141536737935</v>
      </c>
      <c r="K20" s="21">
        <v>6.105388040332369</v>
      </c>
      <c r="L20" s="21">
        <v>2.6198900849593878</v>
      </c>
      <c r="M20" s="21">
        <v>2.5791393147231823</v>
      </c>
      <c r="N20" s="21">
        <v>38.468880879469708</v>
      </c>
      <c r="Q20" s="22">
        <f t="shared" si="2"/>
        <v>2027.476762197741</v>
      </c>
      <c r="R20" s="22">
        <f t="shared" si="0"/>
        <v>78.416015171319216</v>
      </c>
      <c r="S20" s="22">
        <f t="shared" si="1"/>
        <v>37.367994977126322</v>
      </c>
      <c r="T20" s="11">
        <f t="shared" si="3"/>
        <v>41.048020194192887</v>
      </c>
      <c r="U20" s="11">
        <f t="shared" si="4"/>
        <v>2105.8927773690607</v>
      </c>
      <c r="V20" s="11"/>
    </row>
    <row r="21" spans="1:22" x14ac:dyDescent="0.35">
      <c r="R21" s="11"/>
      <c r="S21" s="11"/>
      <c r="T21" s="11"/>
      <c r="U21" s="11"/>
    </row>
    <row r="23" spans="1:22" ht="14.5" customHeight="1" x14ac:dyDescent="0.35">
      <c r="A23" s="32" t="s">
        <v>167</v>
      </c>
      <c r="B23" s="33" t="s">
        <v>200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4" spans="1:22" x14ac:dyDescent="0.35">
      <c r="A24" s="32"/>
      <c r="B24" s="1" t="s">
        <v>169</v>
      </c>
      <c r="C24" s="1" t="s">
        <v>179</v>
      </c>
      <c r="D24" s="1" t="s">
        <v>180</v>
      </c>
      <c r="E24" s="1" t="s">
        <v>181</v>
      </c>
      <c r="F24" s="1" t="s">
        <v>182</v>
      </c>
      <c r="G24" s="1" t="s">
        <v>183</v>
      </c>
      <c r="H24" s="1" t="s">
        <v>184</v>
      </c>
      <c r="I24" s="1" t="s">
        <v>185</v>
      </c>
      <c r="J24" s="1" t="s">
        <v>186</v>
      </c>
      <c r="K24" s="1" t="s">
        <v>187</v>
      </c>
      <c r="L24" s="1" t="s">
        <v>188</v>
      </c>
    </row>
    <row r="25" spans="1:22" x14ac:dyDescent="0.35">
      <c r="A25" s="32"/>
      <c r="B25" t="s">
        <v>171</v>
      </c>
      <c r="C25" s="22">
        <f>E4</f>
        <v>12044.556834134541</v>
      </c>
      <c r="D25" s="22">
        <f t="shared" ref="D25:L25" si="5">F4</f>
        <v>875.18349008600796</v>
      </c>
      <c r="E25" s="22">
        <f t="shared" si="5"/>
        <v>64.093917762248481</v>
      </c>
      <c r="F25" s="22">
        <f t="shared" si="5"/>
        <v>4.9192815850099816</v>
      </c>
      <c r="G25" s="22">
        <f t="shared" si="5"/>
        <v>0.17099329596068188</v>
      </c>
      <c r="H25" s="22">
        <f t="shared" si="5"/>
        <v>1.4700153586238669E-2</v>
      </c>
      <c r="I25" s="22">
        <f t="shared" si="5"/>
        <v>0</v>
      </c>
      <c r="J25" s="22">
        <f t="shared" si="5"/>
        <v>0</v>
      </c>
      <c r="K25" s="22">
        <f t="shared" si="5"/>
        <v>0</v>
      </c>
      <c r="L25" s="22">
        <f t="shared" si="5"/>
        <v>0</v>
      </c>
    </row>
    <row r="26" spans="1:22" x14ac:dyDescent="0.35">
      <c r="A26" s="32"/>
      <c r="B26" s="25" t="s">
        <v>172</v>
      </c>
      <c r="C26" s="22">
        <f>E5</f>
        <v>1205.7164603031183</v>
      </c>
      <c r="D26" s="22">
        <f t="shared" ref="D26:L26" si="6">F5</f>
        <v>47.619284319440389</v>
      </c>
      <c r="E26" s="22">
        <f t="shared" si="6"/>
        <v>0.21868929369474399</v>
      </c>
      <c r="F26" s="22">
        <f t="shared" si="6"/>
        <v>0</v>
      </c>
      <c r="G26" s="22">
        <f t="shared" si="6"/>
        <v>0</v>
      </c>
      <c r="H26" s="22">
        <f t="shared" si="6"/>
        <v>0</v>
      </c>
      <c r="I26" s="22">
        <f t="shared" si="6"/>
        <v>0</v>
      </c>
      <c r="J26" s="22">
        <f t="shared" si="6"/>
        <v>0</v>
      </c>
      <c r="K26" s="22">
        <f t="shared" si="6"/>
        <v>0</v>
      </c>
      <c r="L26" s="22">
        <f t="shared" si="6"/>
        <v>0</v>
      </c>
    </row>
    <row r="27" spans="1:22" x14ac:dyDescent="0.35">
      <c r="A27" s="32"/>
      <c r="B27" s="25">
        <v>3</v>
      </c>
      <c r="C27" s="22">
        <f t="shared" ref="C27:L28" si="7">E7</f>
        <v>12049.050951349598</v>
      </c>
      <c r="D27" s="22">
        <f t="shared" si="7"/>
        <v>792.58919297838804</v>
      </c>
      <c r="E27" s="22">
        <f t="shared" si="7"/>
        <v>92.939388739449029</v>
      </c>
      <c r="F27" s="22">
        <f t="shared" si="7"/>
        <v>10.202776968741306</v>
      </c>
      <c r="G27" s="22">
        <f t="shared" si="7"/>
        <v>0.79154916056024505</v>
      </c>
      <c r="H27" s="22">
        <f t="shared" si="7"/>
        <v>4.7913134217605048E-2</v>
      </c>
      <c r="I27" s="22">
        <f t="shared" si="7"/>
        <v>0</v>
      </c>
      <c r="J27" s="22">
        <f t="shared" si="7"/>
        <v>0</v>
      </c>
      <c r="K27" s="22">
        <f t="shared" si="7"/>
        <v>0</v>
      </c>
      <c r="L27" s="22">
        <f t="shared" si="7"/>
        <v>0</v>
      </c>
    </row>
    <row r="28" spans="1:22" x14ac:dyDescent="0.35">
      <c r="A28" s="32"/>
      <c r="B28" s="25">
        <v>10</v>
      </c>
      <c r="C28" s="22">
        <f t="shared" si="7"/>
        <v>1226.4408104449819</v>
      </c>
      <c r="D28" s="22">
        <f t="shared" si="7"/>
        <v>205.11515758704149</v>
      </c>
      <c r="E28" s="22">
        <f t="shared" si="7"/>
        <v>129.82925155464531</v>
      </c>
      <c r="F28" s="22">
        <f t="shared" si="7"/>
        <v>62.866103286166442</v>
      </c>
      <c r="G28" s="22">
        <f t="shared" si="7"/>
        <v>25.450162884006701</v>
      </c>
      <c r="H28" s="22">
        <f t="shared" si="7"/>
        <v>23.966795261590018</v>
      </c>
      <c r="I28" s="22">
        <f t="shared" si="7"/>
        <v>13.47274789610873</v>
      </c>
      <c r="J28" s="22">
        <f t="shared" si="7"/>
        <v>49.146182088996461</v>
      </c>
      <c r="K28" s="22">
        <f t="shared" si="7"/>
        <v>26.781423859616456</v>
      </c>
      <c r="L28" s="22">
        <f t="shared" si="7"/>
        <v>1.486809690932787</v>
      </c>
    </row>
    <row r="29" spans="1:22" x14ac:dyDescent="0.35">
      <c r="A29" s="32"/>
      <c r="B29" s="25">
        <v>17</v>
      </c>
      <c r="C29" s="22">
        <f t="shared" ref="C29:L29" si="8">E11</f>
        <v>4923.8973443711875</v>
      </c>
      <c r="D29" s="22">
        <f t="shared" si="8"/>
        <v>791.13626476087381</v>
      </c>
      <c r="E29" s="22">
        <f t="shared" si="8"/>
        <v>80.213607114741208</v>
      </c>
      <c r="F29" s="22">
        <f t="shared" si="8"/>
        <v>16.354908433379258</v>
      </c>
      <c r="G29" s="22">
        <f t="shared" si="8"/>
        <v>30.769301220232244</v>
      </c>
      <c r="H29" s="22">
        <f t="shared" si="8"/>
        <v>4.6411758512103916</v>
      </c>
      <c r="I29" s="22">
        <f t="shared" si="8"/>
        <v>2.9864929147805555</v>
      </c>
      <c r="J29" s="22">
        <f t="shared" si="8"/>
        <v>23.343223184412519</v>
      </c>
      <c r="K29" s="22">
        <f t="shared" si="8"/>
        <v>4.9524122712064562</v>
      </c>
      <c r="L29" s="22">
        <f t="shared" si="8"/>
        <v>79.194672505412328</v>
      </c>
    </row>
    <row r="30" spans="1:22" x14ac:dyDescent="0.35">
      <c r="A30" s="27"/>
      <c r="B30" s="25">
        <v>28</v>
      </c>
      <c r="C30" s="22">
        <f t="shared" ref="C30:L30" si="9">E14</f>
        <v>852.61414572108481</v>
      </c>
      <c r="D30" s="22">
        <f t="shared" si="9"/>
        <v>224.27702855782957</v>
      </c>
      <c r="E30" s="22">
        <f t="shared" si="9"/>
        <v>28.968222132317937</v>
      </c>
      <c r="F30" s="22">
        <f t="shared" si="9"/>
        <v>24.942822589243214</v>
      </c>
      <c r="G30" s="22">
        <f t="shared" si="9"/>
        <v>45.415681056639684</v>
      </c>
      <c r="H30" s="22">
        <f t="shared" si="9"/>
        <v>10.574501761066157</v>
      </c>
      <c r="I30" s="22">
        <f t="shared" si="9"/>
        <v>14.042486939552592</v>
      </c>
      <c r="J30" s="22">
        <f t="shared" si="9"/>
        <v>12.85374954783436</v>
      </c>
      <c r="K30" s="22">
        <f t="shared" si="9"/>
        <v>18.367176830080908</v>
      </c>
      <c r="L30" s="22">
        <f t="shared" si="9"/>
        <v>3.5263173917182282</v>
      </c>
    </row>
    <row r="31" spans="1:22" x14ac:dyDescent="0.35">
      <c r="A31" s="27"/>
      <c r="B31" s="25">
        <v>200</v>
      </c>
      <c r="C31" s="22">
        <f t="shared" ref="C31:L31" si="10">E18</f>
        <v>1434.1059340223467</v>
      </c>
      <c r="D31" s="22">
        <f t="shared" si="10"/>
        <v>559.21539465549358</v>
      </c>
      <c r="E31" s="22">
        <f t="shared" si="10"/>
        <v>159.91789127560526</v>
      </c>
      <c r="F31" s="22">
        <f t="shared" si="10"/>
        <v>42.921392476722545</v>
      </c>
      <c r="G31" s="22">
        <f t="shared" si="10"/>
        <v>15.467346862197395</v>
      </c>
      <c r="H31" s="22">
        <f t="shared" si="10"/>
        <v>3.9542735381750478</v>
      </c>
      <c r="I31" s="22">
        <f t="shared" si="10"/>
        <v>0.85478892923649941</v>
      </c>
      <c r="J31" s="22">
        <f t="shared" si="10"/>
        <v>0.32592457169459976</v>
      </c>
      <c r="K31" s="22">
        <f t="shared" si="10"/>
        <v>0.13698063314711362</v>
      </c>
      <c r="L31" s="22">
        <f t="shared" si="10"/>
        <v>17.420065344506522</v>
      </c>
    </row>
    <row r="32" spans="1:22" x14ac:dyDescent="0.35">
      <c r="A32" s="27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</row>
    <row r="33" spans="1:12" ht="21" customHeight="1" x14ac:dyDescent="0.35">
      <c r="A33" s="27"/>
      <c r="B33" s="31" t="s">
        <v>200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1:12" x14ac:dyDescent="0.35">
      <c r="A34" s="27"/>
      <c r="B34" s="1" t="s">
        <v>169</v>
      </c>
      <c r="C34" s="1" t="s">
        <v>179</v>
      </c>
      <c r="D34" s="1" t="s">
        <v>180</v>
      </c>
      <c r="E34" s="1" t="s">
        <v>181</v>
      </c>
      <c r="F34" s="1" t="s">
        <v>182</v>
      </c>
      <c r="G34" s="1" t="s">
        <v>183</v>
      </c>
      <c r="H34" s="1" t="s">
        <v>184</v>
      </c>
      <c r="I34" s="1" t="s">
        <v>185</v>
      </c>
      <c r="J34" s="1" t="s">
        <v>186</v>
      </c>
      <c r="K34" s="1" t="s">
        <v>187</v>
      </c>
      <c r="L34" s="1" t="s">
        <v>188</v>
      </c>
    </row>
    <row r="35" spans="1:12" x14ac:dyDescent="0.35">
      <c r="A35" s="27"/>
      <c r="B35" s="1" t="s">
        <v>171</v>
      </c>
      <c r="C35" s="22">
        <v>12044.556834134541</v>
      </c>
      <c r="D35" s="22">
        <v>875.18349008600796</v>
      </c>
      <c r="E35" s="22">
        <v>64.093917762248481</v>
      </c>
      <c r="F35" s="22">
        <v>4.9192815850099816</v>
      </c>
      <c r="G35" s="22">
        <v>0.17099329596068188</v>
      </c>
      <c r="H35" s="22">
        <v>1.4700153586238669E-2</v>
      </c>
      <c r="I35" s="22">
        <v>0</v>
      </c>
      <c r="J35" s="22">
        <v>0</v>
      </c>
      <c r="K35" s="22">
        <v>0</v>
      </c>
      <c r="L35" s="22">
        <v>0</v>
      </c>
    </row>
    <row r="36" spans="1:12" x14ac:dyDescent="0.35">
      <c r="A36" s="27"/>
      <c r="B36" s="24" t="s">
        <v>172</v>
      </c>
      <c r="C36" s="22">
        <v>1205.7164603031183</v>
      </c>
      <c r="D36" s="22">
        <v>47.619284319440389</v>
      </c>
      <c r="E36" s="22">
        <v>0.21868929369474399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</row>
    <row r="37" spans="1:12" x14ac:dyDescent="0.35">
      <c r="A37" s="27"/>
      <c r="B37" s="24">
        <v>3</v>
      </c>
      <c r="C37" s="23">
        <v>12049.050951349598</v>
      </c>
      <c r="D37" s="23">
        <v>792.58919297838804</v>
      </c>
      <c r="E37" s="23">
        <v>92.939388739449029</v>
      </c>
      <c r="F37" s="23">
        <v>10.202776968741306</v>
      </c>
      <c r="G37" s="23">
        <v>0.79154916056024505</v>
      </c>
      <c r="H37" s="23">
        <v>4.7913134217605048E-2</v>
      </c>
      <c r="I37" s="23">
        <v>0</v>
      </c>
      <c r="J37" s="23">
        <v>0</v>
      </c>
      <c r="K37" s="23">
        <v>0</v>
      </c>
      <c r="L37" s="23">
        <v>0</v>
      </c>
    </row>
    <row r="38" spans="1:12" x14ac:dyDescent="0.35">
      <c r="A38" s="27"/>
      <c r="B38" s="24">
        <v>10</v>
      </c>
      <c r="C38" s="23">
        <v>1226.4408104449819</v>
      </c>
      <c r="D38" s="23">
        <v>205.11515758704149</v>
      </c>
      <c r="E38" s="23">
        <v>129.82925155464531</v>
      </c>
      <c r="F38" s="23">
        <v>62.866103286166442</v>
      </c>
      <c r="G38" s="23">
        <v>25.450162884006701</v>
      </c>
      <c r="H38" s="23">
        <v>23.966795261590018</v>
      </c>
      <c r="I38" s="23">
        <v>13.47274789610873</v>
      </c>
      <c r="J38" s="23">
        <v>49.146182088996461</v>
      </c>
      <c r="K38" s="23">
        <v>26.781423859616456</v>
      </c>
      <c r="L38" s="23">
        <v>1.486809690932787</v>
      </c>
    </row>
    <row r="39" spans="1:12" x14ac:dyDescent="0.35">
      <c r="A39" s="27"/>
      <c r="B39" s="24">
        <v>17</v>
      </c>
      <c r="C39" s="23">
        <v>4923.8973443711875</v>
      </c>
      <c r="D39" s="23">
        <v>791.13626476087381</v>
      </c>
      <c r="E39" s="23">
        <v>80.213607114741208</v>
      </c>
      <c r="F39" s="23">
        <v>16.354908433379258</v>
      </c>
      <c r="G39" s="23">
        <v>30.769301220232244</v>
      </c>
      <c r="H39" s="23">
        <v>4.6411758512103916</v>
      </c>
      <c r="I39" s="23">
        <v>2.9864929147805555</v>
      </c>
      <c r="J39" s="23">
        <v>23.343223184412519</v>
      </c>
      <c r="K39" s="23">
        <v>4.9524122712064562</v>
      </c>
      <c r="L39" s="23">
        <v>79.194672505412328</v>
      </c>
    </row>
    <row r="40" spans="1:12" x14ac:dyDescent="0.35">
      <c r="A40" s="27"/>
      <c r="B40" s="24">
        <v>28</v>
      </c>
      <c r="C40" s="23">
        <v>852.61414572108481</v>
      </c>
      <c r="D40" s="23">
        <v>224.27702855782957</v>
      </c>
      <c r="E40" s="23">
        <v>28.968222132317937</v>
      </c>
      <c r="F40" s="23">
        <v>24.942822589243214</v>
      </c>
      <c r="G40" s="23">
        <v>45.415681056639684</v>
      </c>
      <c r="H40" s="23">
        <v>10.574501761066157</v>
      </c>
      <c r="I40" s="23">
        <v>14.042486939552592</v>
      </c>
      <c r="J40" s="23">
        <v>12.85374954783436</v>
      </c>
      <c r="K40" s="23">
        <v>18.367176830080908</v>
      </c>
      <c r="L40" s="23">
        <v>3.5263173917182282</v>
      </c>
    </row>
    <row r="41" spans="1:12" x14ac:dyDescent="0.35">
      <c r="A41" s="27"/>
      <c r="B41" s="24">
        <v>200</v>
      </c>
      <c r="C41" s="23">
        <v>1434.1059340223467</v>
      </c>
      <c r="D41" s="23">
        <v>559.21539465549358</v>
      </c>
      <c r="E41" s="23">
        <v>159.91789127560526</v>
      </c>
      <c r="F41" s="23">
        <v>42.921392476722545</v>
      </c>
      <c r="G41" s="23">
        <v>15.467346862197395</v>
      </c>
      <c r="H41" s="23">
        <v>3.9542735381750478</v>
      </c>
      <c r="I41" s="23">
        <v>0.85478892923649941</v>
      </c>
      <c r="J41" s="23">
        <v>0.32592457169459976</v>
      </c>
      <c r="K41" s="23">
        <v>0.13698063314711362</v>
      </c>
      <c r="L41" s="23">
        <v>17.420065344506522</v>
      </c>
    </row>
    <row r="42" spans="1:12" x14ac:dyDescent="0.35">
      <c r="A42" s="27"/>
    </row>
    <row r="43" spans="1:12" x14ac:dyDescent="0.35">
      <c r="A43" s="27"/>
    </row>
    <row r="44" spans="1:12" x14ac:dyDescent="0.35">
      <c r="A44" s="27"/>
      <c r="B44" s="31" t="s">
        <v>201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 x14ac:dyDescent="0.35">
      <c r="A45" s="27"/>
      <c r="B45" s="1" t="s">
        <v>169</v>
      </c>
      <c r="C45" s="1" t="s">
        <v>179</v>
      </c>
      <c r="D45" s="1" t="s">
        <v>180</v>
      </c>
      <c r="E45" s="1" t="s">
        <v>181</v>
      </c>
      <c r="F45" s="1" t="s">
        <v>182</v>
      </c>
      <c r="G45" s="1" t="s">
        <v>183</v>
      </c>
      <c r="H45" s="1" t="s">
        <v>184</v>
      </c>
      <c r="I45" s="1" t="s">
        <v>185</v>
      </c>
      <c r="J45" s="1" t="s">
        <v>186</v>
      </c>
      <c r="K45" s="1" t="s">
        <v>187</v>
      </c>
      <c r="L45" s="1" t="s">
        <v>188</v>
      </c>
    </row>
    <row r="46" spans="1:12" x14ac:dyDescent="0.35">
      <c r="A46" s="27"/>
      <c r="B46" s="24" t="s">
        <v>171</v>
      </c>
      <c r="C46" s="22">
        <v>12044.556834134541</v>
      </c>
      <c r="D46" s="22">
        <v>875.18349008600796</v>
      </c>
      <c r="E46" s="22">
        <v>64.093917762248481</v>
      </c>
      <c r="F46" s="22">
        <v>4.9192815850099816</v>
      </c>
      <c r="G46" s="22">
        <v>0.17099329596068188</v>
      </c>
      <c r="H46" s="22">
        <v>1.4700153586238669E-2</v>
      </c>
      <c r="I46" s="22">
        <v>0</v>
      </c>
      <c r="J46" s="22">
        <v>0</v>
      </c>
      <c r="K46" s="22">
        <v>0</v>
      </c>
      <c r="L46" s="22">
        <v>0</v>
      </c>
    </row>
    <row r="47" spans="1:12" x14ac:dyDescent="0.35">
      <c r="A47" s="27"/>
      <c r="B47" s="24" t="s">
        <v>172</v>
      </c>
      <c r="C47" s="22">
        <v>1205.7164603031183</v>
      </c>
      <c r="D47" s="22">
        <v>47.619284319440389</v>
      </c>
      <c r="E47" s="22">
        <v>0.21868929369474399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</row>
    <row r="48" spans="1:12" x14ac:dyDescent="0.35">
      <c r="A48" s="27"/>
      <c r="B48" s="25">
        <v>10</v>
      </c>
      <c r="C48" s="22">
        <v>788.32084907975457</v>
      </c>
      <c r="D48" s="22">
        <v>123.09387975460122</v>
      </c>
      <c r="E48" s="22">
        <v>7.7387877300613495</v>
      </c>
      <c r="F48" s="22">
        <v>12.197946012269938</v>
      </c>
      <c r="G48" s="22">
        <v>11.295295705521472</v>
      </c>
      <c r="H48" s="22">
        <v>1.5086920245398772</v>
      </c>
      <c r="I48" s="22">
        <v>0</v>
      </c>
      <c r="J48" s="22">
        <v>0</v>
      </c>
      <c r="K48" s="22">
        <v>0</v>
      </c>
      <c r="L48" s="22">
        <v>0</v>
      </c>
    </row>
    <row r="49" spans="1:16" x14ac:dyDescent="0.35">
      <c r="A49" s="27"/>
      <c r="B49" s="25">
        <v>17</v>
      </c>
      <c r="C49" s="22">
        <v>2582.2173635097242</v>
      </c>
      <c r="D49" s="22">
        <v>358.63952430574403</v>
      </c>
      <c r="E49" s="22">
        <v>56.756475802804168</v>
      </c>
      <c r="F49" s="22">
        <v>38.402575920398014</v>
      </c>
      <c r="G49" s="22">
        <v>24.79133022161918</v>
      </c>
      <c r="H49" s="22">
        <v>4.526773405698779</v>
      </c>
      <c r="I49" s="22">
        <v>1.7086702125734963</v>
      </c>
      <c r="J49" s="22">
        <v>0.18435770239710539</v>
      </c>
      <c r="K49" s="22">
        <v>0</v>
      </c>
      <c r="L49" s="22">
        <v>0</v>
      </c>
    </row>
    <row r="50" spans="1:16" x14ac:dyDescent="0.35">
      <c r="A50" s="27"/>
      <c r="B50" s="25" t="s">
        <v>174</v>
      </c>
      <c r="C50" s="22">
        <v>6868.9008347826093</v>
      </c>
      <c r="D50" s="22">
        <v>1404.1474019695281</v>
      </c>
      <c r="E50" s="22">
        <v>293.08184195466373</v>
      </c>
      <c r="F50" s="22">
        <v>110.98699942400593</v>
      </c>
      <c r="G50" s="22">
        <v>38.124981512448905</v>
      </c>
      <c r="H50" s="22">
        <v>9.6747556670382764</v>
      </c>
      <c r="I50" s="22">
        <v>3.0101124117428468</v>
      </c>
      <c r="J50" s="22">
        <v>0.85809401709401711</v>
      </c>
      <c r="K50" s="22">
        <v>4.9009717577108876E-2</v>
      </c>
      <c r="L50" s="22">
        <v>0</v>
      </c>
    </row>
    <row r="51" spans="1:16" x14ac:dyDescent="0.35">
      <c r="A51" s="27"/>
      <c r="B51" s="25">
        <v>200</v>
      </c>
      <c r="C51" s="22">
        <v>1880.4070786387829</v>
      </c>
      <c r="D51" s="22">
        <v>88.109470086826633</v>
      </c>
      <c r="E51" s="22">
        <v>32.953840789842225</v>
      </c>
      <c r="F51" s="22">
        <v>26.006372682289239</v>
      </c>
      <c r="G51" s="22">
        <v>26.296702698160772</v>
      </c>
      <c r="H51" s="22">
        <v>2.3460141536737935</v>
      </c>
      <c r="I51" s="22">
        <v>6.105388040332369</v>
      </c>
      <c r="J51" s="22">
        <v>2.6198900849593878</v>
      </c>
      <c r="K51" s="22">
        <v>2.5791393147231823</v>
      </c>
      <c r="L51" s="22">
        <v>38.468880879469708</v>
      </c>
    </row>
    <row r="52" spans="1:16" x14ac:dyDescent="0.35">
      <c r="A52" s="27"/>
    </row>
    <row r="53" spans="1:16" x14ac:dyDescent="0.35">
      <c r="A53" s="27"/>
    </row>
    <row r="54" spans="1:16" x14ac:dyDescent="0.35">
      <c r="A54" s="2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6" x14ac:dyDescent="0.35">
      <c r="A55" s="27"/>
      <c r="B55" s="24"/>
      <c r="C55" s="1"/>
      <c r="D55" s="1"/>
      <c r="E55" s="1"/>
      <c r="F55" s="1"/>
      <c r="G55" s="1"/>
      <c r="H55" s="1"/>
      <c r="I55" s="1"/>
      <c r="J55" s="1"/>
      <c r="K55" s="1"/>
      <c r="L55" s="1"/>
      <c r="P55" s="1"/>
    </row>
    <row r="56" spans="1:16" x14ac:dyDescent="0.35">
      <c r="A56" s="27"/>
      <c r="B56" s="25"/>
      <c r="C56" s="22"/>
      <c r="D56" s="22"/>
      <c r="E56" s="22"/>
      <c r="F56" s="22"/>
      <c r="G56" s="22"/>
      <c r="H56" s="22"/>
      <c r="I56" s="22"/>
      <c r="J56" s="22"/>
      <c r="K56" s="22"/>
      <c r="L56" s="22"/>
      <c r="P56" s="22"/>
    </row>
    <row r="57" spans="1:16" x14ac:dyDescent="0.35">
      <c r="A57" s="27"/>
      <c r="B57" s="25"/>
      <c r="C57" s="22"/>
      <c r="D57" s="22"/>
      <c r="E57" s="22"/>
      <c r="F57" s="22"/>
      <c r="G57" s="22"/>
      <c r="H57" s="22"/>
      <c r="I57" s="22"/>
      <c r="J57" s="22"/>
      <c r="K57" s="22"/>
      <c r="L57" s="22"/>
      <c r="P57" s="22"/>
    </row>
    <row r="58" spans="1:16" x14ac:dyDescent="0.35">
      <c r="A58" s="27"/>
      <c r="B58" s="25"/>
      <c r="C58" s="22"/>
      <c r="D58" s="22"/>
      <c r="E58" s="22"/>
      <c r="F58" s="22"/>
      <c r="G58" s="22"/>
      <c r="H58" s="22"/>
      <c r="I58" s="22"/>
      <c r="J58" s="22"/>
      <c r="K58" s="22"/>
      <c r="L58" s="22"/>
      <c r="P58" s="22"/>
    </row>
    <row r="59" spans="1:16" x14ac:dyDescent="0.35">
      <c r="A59" s="27"/>
      <c r="B59" s="25"/>
      <c r="C59" s="22"/>
      <c r="D59" s="22"/>
      <c r="E59" s="22"/>
      <c r="F59" s="22"/>
      <c r="G59" s="22"/>
      <c r="H59" s="22"/>
      <c r="I59" s="22"/>
      <c r="J59" s="22"/>
      <c r="K59" s="22"/>
      <c r="L59" s="22"/>
      <c r="P59" s="22"/>
    </row>
    <row r="60" spans="1:16" x14ac:dyDescent="0.35">
      <c r="A60" s="27"/>
      <c r="B60" s="25"/>
      <c r="C60" s="22"/>
      <c r="D60" s="22"/>
      <c r="E60" s="22"/>
      <c r="F60" s="22"/>
      <c r="G60" s="22"/>
      <c r="H60" s="22"/>
      <c r="I60" s="22"/>
      <c r="J60" s="22"/>
      <c r="K60" s="22"/>
      <c r="L60" s="22"/>
      <c r="P60" s="22"/>
    </row>
    <row r="61" spans="1:16" x14ac:dyDescent="0.35">
      <c r="A61" s="27"/>
    </row>
    <row r="62" spans="1:16" x14ac:dyDescent="0.35">
      <c r="A62" s="27"/>
    </row>
    <row r="63" spans="1:16" x14ac:dyDescent="0.35">
      <c r="A63" s="27"/>
      <c r="B63" s="31" t="s">
        <v>202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6" x14ac:dyDescent="0.35">
      <c r="B64" s="1" t="s">
        <v>169</v>
      </c>
      <c r="C64" s="23" t="s">
        <v>177</v>
      </c>
      <c r="D64" s="23" t="s">
        <v>192</v>
      </c>
      <c r="E64" s="23" t="s">
        <v>193</v>
      </c>
      <c r="F64" s="23"/>
      <c r="G64" s="23"/>
      <c r="H64" s="23"/>
      <c r="I64" s="23"/>
      <c r="J64" s="23"/>
      <c r="K64" s="23"/>
      <c r="L64" s="23"/>
    </row>
    <row r="65" spans="2:12" x14ac:dyDescent="0.35">
      <c r="B65" t="s">
        <v>171</v>
      </c>
      <c r="C65" s="23">
        <f t="shared" ref="C65:C71" si="11">SUM(C35:D35)</f>
        <v>12919.740324220549</v>
      </c>
      <c r="D65" s="23">
        <f t="shared" ref="D65:D71" si="12">SUM(E35:F35)</f>
        <v>69.013199347258464</v>
      </c>
      <c r="E65" s="23">
        <f t="shared" ref="E65:E71" si="13">SUM(H35:L35)</f>
        <v>1.4700153586238669E-2</v>
      </c>
      <c r="F65" s="23"/>
      <c r="G65" s="23"/>
      <c r="H65" s="23"/>
      <c r="I65" s="23"/>
      <c r="J65" s="23"/>
      <c r="K65" s="23"/>
      <c r="L65" s="23"/>
    </row>
    <row r="66" spans="2:12" x14ac:dyDescent="0.35">
      <c r="B66" s="24" t="s">
        <v>172</v>
      </c>
      <c r="C66" s="23">
        <f t="shared" si="11"/>
        <v>1253.3357446225587</v>
      </c>
      <c r="D66" s="23">
        <f t="shared" si="12"/>
        <v>0.21868929369474399</v>
      </c>
      <c r="E66" s="23">
        <f t="shared" si="13"/>
        <v>0</v>
      </c>
      <c r="F66" s="23"/>
      <c r="G66" s="23"/>
      <c r="H66" s="23"/>
      <c r="I66" s="23"/>
      <c r="J66" s="23"/>
      <c r="K66" s="23"/>
      <c r="L66" s="23"/>
    </row>
    <row r="67" spans="2:12" x14ac:dyDescent="0.35">
      <c r="B67" s="24">
        <v>3</v>
      </c>
      <c r="C67" s="23">
        <f t="shared" si="11"/>
        <v>12841.640144327986</v>
      </c>
      <c r="D67" s="23">
        <f t="shared" si="12"/>
        <v>103.14216570819033</v>
      </c>
      <c r="E67" s="23">
        <f t="shared" si="13"/>
        <v>4.7913134217605048E-2</v>
      </c>
      <c r="F67" s="23"/>
      <c r="G67" s="23"/>
      <c r="H67" s="23"/>
      <c r="I67" s="23"/>
      <c r="J67" s="23"/>
      <c r="K67" s="23"/>
      <c r="L67" s="23"/>
    </row>
    <row r="68" spans="2:12" x14ac:dyDescent="0.35">
      <c r="B68" s="24">
        <v>10</v>
      </c>
      <c r="C68" s="23">
        <f t="shared" si="11"/>
        <v>1431.5559680320234</v>
      </c>
      <c r="D68" s="23">
        <f t="shared" si="12"/>
        <v>192.69535484081175</v>
      </c>
      <c r="E68" s="23">
        <f t="shared" si="13"/>
        <v>114.85395879724445</v>
      </c>
      <c r="F68" s="23"/>
      <c r="G68" s="23"/>
      <c r="H68" s="23"/>
      <c r="I68" s="23"/>
      <c r="J68" s="23"/>
      <c r="K68" s="23"/>
      <c r="L68" s="23"/>
    </row>
    <row r="69" spans="2:12" x14ac:dyDescent="0.35">
      <c r="B69" s="24">
        <v>17</v>
      </c>
      <c r="C69" s="23">
        <f t="shared" si="11"/>
        <v>5715.0336091320614</v>
      </c>
      <c r="D69" s="23">
        <f t="shared" si="12"/>
        <v>96.568515548120473</v>
      </c>
      <c r="E69" s="23">
        <f t="shared" si="13"/>
        <v>115.11797672702225</v>
      </c>
      <c r="F69" s="23"/>
      <c r="G69" s="23"/>
      <c r="H69" s="23"/>
      <c r="I69" s="23"/>
      <c r="J69" s="23"/>
      <c r="K69" s="23"/>
      <c r="L69" s="23"/>
    </row>
    <row r="70" spans="2:12" x14ac:dyDescent="0.35">
      <c r="B70" s="24">
        <v>28</v>
      </c>
      <c r="C70" s="23">
        <f t="shared" si="11"/>
        <v>1076.8911742789144</v>
      </c>
      <c r="D70" s="23">
        <f t="shared" si="12"/>
        <v>53.911044721561154</v>
      </c>
      <c r="E70" s="23">
        <f t="shared" si="13"/>
        <v>59.364232470252247</v>
      </c>
      <c r="F70" s="23"/>
      <c r="G70" s="23"/>
      <c r="H70" s="23"/>
      <c r="I70" s="23"/>
      <c r="J70" s="23"/>
      <c r="K70" s="23"/>
      <c r="L70" s="23"/>
    </row>
    <row r="71" spans="2:12" x14ac:dyDescent="0.35">
      <c r="B71" s="24">
        <v>200</v>
      </c>
      <c r="C71" s="23">
        <f t="shared" si="11"/>
        <v>1993.3213286778403</v>
      </c>
      <c r="D71" s="23">
        <f t="shared" si="12"/>
        <v>202.83928375232779</v>
      </c>
      <c r="E71" s="23">
        <f t="shared" si="13"/>
        <v>22.692033016759783</v>
      </c>
    </row>
    <row r="73" spans="2:12" x14ac:dyDescent="0.35">
      <c r="B73" s="24"/>
      <c r="C73" s="22"/>
    </row>
    <row r="74" spans="2:12" x14ac:dyDescent="0.35">
      <c r="B74" s="24" t="s">
        <v>168</v>
      </c>
      <c r="C74" s="1" t="s">
        <v>179</v>
      </c>
      <c r="D74" s="1" t="s">
        <v>180</v>
      </c>
      <c r="E74" s="1" t="s">
        <v>181</v>
      </c>
      <c r="F74" s="1" t="s">
        <v>182</v>
      </c>
      <c r="G74" s="1" t="s">
        <v>183</v>
      </c>
      <c r="H74" s="1" t="s">
        <v>184</v>
      </c>
      <c r="I74" s="1" t="s">
        <v>185</v>
      </c>
      <c r="J74" s="1" t="s">
        <v>186</v>
      </c>
      <c r="K74" s="1" t="s">
        <v>187</v>
      </c>
      <c r="L74" s="1" t="s">
        <v>188</v>
      </c>
    </row>
    <row r="75" spans="2:12" x14ac:dyDescent="0.35">
      <c r="B75" s="1" t="s">
        <v>171</v>
      </c>
      <c r="C75" s="22">
        <v>12044.556834134541</v>
      </c>
      <c r="D75" s="22">
        <v>875.18349008600796</v>
      </c>
      <c r="E75" s="22">
        <v>64.093917762248481</v>
      </c>
      <c r="F75" s="22">
        <v>4.9192815850099816</v>
      </c>
      <c r="G75" s="22">
        <v>0.17099329596068188</v>
      </c>
      <c r="H75" s="22">
        <v>1.4700153586238669E-2</v>
      </c>
      <c r="I75" s="22">
        <v>0</v>
      </c>
      <c r="J75" s="22">
        <v>0</v>
      </c>
      <c r="K75" s="22">
        <v>0</v>
      </c>
      <c r="L75" s="22">
        <v>0</v>
      </c>
    </row>
    <row r="76" spans="2:12" x14ac:dyDescent="0.35">
      <c r="B76" s="24" t="s">
        <v>172</v>
      </c>
      <c r="C76" s="22">
        <v>1205.7164603031183</v>
      </c>
      <c r="D76" s="22">
        <v>47.619284319440389</v>
      </c>
      <c r="E76" s="22">
        <v>0.21868929369474399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</row>
    <row r="77" spans="2:12" x14ac:dyDescent="0.35">
      <c r="B77">
        <v>0.5</v>
      </c>
      <c r="C77" s="22">
        <f t="shared" ref="C77:L77" si="14">AVERAGE(E6,E13,E17)</f>
        <v>4099.8782798240327</v>
      </c>
      <c r="D77" s="22">
        <f t="shared" si="14"/>
        <v>504.32129111642809</v>
      </c>
      <c r="E77" s="22">
        <f t="shared" si="14"/>
        <v>102.99001447230039</v>
      </c>
      <c r="F77" s="22">
        <f t="shared" si="14"/>
        <v>41.410608891487819</v>
      </c>
      <c r="G77" s="22">
        <f t="shared" si="14"/>
        <v>49.715645766031408</v>
      </c>
      <c r="H77" s="22">
        <f t="shared" si="14"/>
        <v>26.869013416818518</v>
      </c>
      <c r="I77" s="22">
        <f t="shared" si="14"/>
        <v>15.10459320124089</v>
      </c>
      <c r="J77" s="22">
        <f t="shared" si="14"/>
        <v>6.1794920822849333</v>
      </c>
      <c r="K77" s="22">
        <f t="shared" si="14"/>
        <v>1.9800825924989269</v>
      </c>
      <c r="L77" s="22">
        <f t="shared" si="14"/>
        <v>20.152499405487877</v>
      </c>
    </row>
    <row r="78" spans="2:12" x14ac:dyDescent="0.35">
      <c r="B78">
        <v>1</v>
      </c>
      <c r="C78" s="22">
        <f t="shared" ref="C78:L78" si="15">AVERAGE(E7,E8,E11,E14,E18)</f>
        <v>4097.2218371818399</v>
      </c>
      <c r="D78" s="22">
        <f t="shared" si="15"/>
        <v>514.46660770792528</v>
      </c>
      <c r="E78" s="22">
        <f t="shared" si="15"/>
        <v>98.373672163351742</v>
      </c>
      <c r="F78" s="22">
        <f t="shared" si="15"/>
        <v>31.457600750850553</v>
      </c>
      <c r="G78" s="22">
        <f t="shared" si="15"/>
        <v>23.578808236727252</v>
      </c>
      <c r="H78" s="22">
        <f t="shared" si="15"/>
        <v>8.6369319092518442</v>
      </c>
      <c r="I78" s="22">
        <f t="shared" si="15"/>
        <v>6.2713033359356753</v>
      </c>
      <c r="J78" s="22">
        <f t="shared" si="15"/>
        <v>17.133815878587587</v>
      </c>
      <c r="K78" s="22">
        <f t="shared" si="15"/>
        <v>10.047598718810185</v>
      </c>
      <c r="L78" s="22">
        <f t="shared" si="15"/>
        <v>20.325572986513972</v>
      </c>
    </row>
    <row r="79" spans="2:12" x14ac:dyDescent="0.35">
      <c r="B79">
        <v>1.5</v>
      </c>
      <c r="C79" s="22">
        <f t="shared" ref="C79:L80" si="16">AVERAGE(E9,E15,E19)</f>
        <v>2217.2977652218815</v>
      </c>
      <c r="D79" s="22">
        <f t="shared" si="16"/>
        <v>357.10746289883019</v>
      </c>
      <c r="E79" s="22">
        <f t="shared" si="16"/>
        <v>116.26622960506084</v>
      </c>
      <c r="F79" s="22">
        <f t="shared" si="16"/>
        <v>48.998684363676944</v>
      </c>
      <c r="G79" s="22">
        <f t="shared" si="16"/>
        <v>31.735909590717824</v>
      </c>
      <c r="H79" s="22">
        <f t="shared" si="16"/>
        <v>17.778318519871881</v>
      </c>
      <c r="I79" s="22">
        <f t="shared" si="16"/>
        <v>10.793632177994439</v>
      </c>
      <c r="J79" s="22">
        <f t="shared" si="16"/>
        <v>18.629292819831495</v>
      </c>
      <c r="K79" s="22">
        <f t="shared" si="16"/>
        <v>2.68516767157992</v>
      </c>
      <c r="L79" s="22">
        <f t="shared" si="16"/>
        <v>9.0517495424384027</v>
      </c>
    </row>
    <row r="80" spans="2:12" x14ac:dyDescent="0.35">
      <c r="B80">
        <v>2</v>
      </c>
      <c r="C80" s="22">
        <f t="shared" si="16"/>
        <v>3179.209587500382</v>
      </c>
      <c r="D80" s="22">
        <f t="shared" si="16"/>
        <v>538.45025060365197</v>
      </c>
      <c r="E80" s="22">
        <f t="shared" si="16"/>
        <v>111.25815682485576</v>
      </c>
      <c r="F80" s="22">
        <f t="shared" si="16"/>
        <v>49.730439372855038</v>
      </c>
      <c r="G80" s="22">
        <f t="shared" si="16"/>
        <v>25.238993305377051</v>
      </c>
      <c r="H80" s="22">
        <f t="shared" si="16"/>
        <v>4.5098206150839824</v>
      </c>
      <c r="I80" s="22">
        <f t="shared" si="16"/>
        <v>3.0385001506917386</v>
      </c>
      <c r="J80" s="22">
        <f t="shared" si="16"/>
        <v>1.1593280340178016</v>
      </c>
      <c r="K80" s="22">
        <f t="shared" si="16"/>
        <v>0.87604967743343032</v>
      </c>
      <c r="L80" s="22">
        <f t="shared" si="16"/>
        <v>12.822960293156569</v>
      </c>
    </row>
    <row r="83" spans="2:5" x14ac:dyDescent="0.35">
      <c r="B83" s="24" t="s">
        <v>168</v>
      </c>
      <c r="C83" s="23" t="s">
        <v>177</v>
      </c>
      <c r="D83" s="23" t="s">
        <v>192</v>
      </c>
      <c r="E83" s="23" t="s">
        <v>193</v>
      </c>
    </row>
    <row r="84" spans="2:5" x14ac:dyDescent="0.35">
      <c r="B84" s="1" t="s">
        <v>171</v>
      </c>
      <c r="C84" s="22">
        <f>SUM(C75:D75)</f>
        <v>12919.740324220549</v>
      </c>
      <c r="D84" s="22">
        <f>SUM(E75:F75)</f>
        <v>69.013199347258464</v>
      </c>
      <c r="E84" s="22">
        <f>SUM(G75:L75)</f>
        <v>0.18569344954692055</v>
      </c>
    </row>
    <row r="85" spans="2:5" x14ac:dyDescent="0.35">
      <c r="B85" s="24" t="s">
        <v>172</v>
      </c>
      <c r="C85" s="22">
        <f>SUM(C76:D76)</f>
        <v>1253.3357446225587</v>
      </c>
      <c r="D85" s="22">
        <f t="shared" ref="D85:D89" si="17">SUM(E76:F76)</f>
        <v>0.21868929369474399</v>
      </c>
      <c r="E85" s="22">
        <f t="shared" ref="E85:E89" si="18">SUM(G76:L76)</f>
        <v>0</v>
      </c>
    </row>
    <row r="86" spans="2:5" x14ac:dyDescent="0.35">
      <c r="B86">
        <v>0.5</v>
      </c>
      <c r="C86" s="22">
        <f t="shared" ref="C86:C89" si="19">SUM(C77:D77)</f>
        <v>4604.1995709404609</v>
      </c>
      <c r="D86" s="22">
        <f t="shared" si="17"/>
        <v>144.40062336378821</v>
      </c>
      <c r="E86" s="22">
        <f t="shared" si="18"/>
        <v>120.00132646436255</v>
      </c>
    </row>
    <row r="87" spans="2:5" x14ac:dyDescent="0.35">
      <c r="B87">
        <v>1</v>
      </c>
      <c r="C87" s="22">
        <f>SUM(C78:D78)</f>
        <v>4611.6884448897654</v>
      </c>
      <c r="D87" s="22">
        <f t="shared" si="17"/>
        <v>129.83127291420229</v>
      </c>
      <c r="E87" s="22">
        <f t="shared" si="18"/>
        <v>85.994031065826533</v>
      </c>
    </row>
    <row r="88" spans="2:5" x14ac:dyDescent="0.35">
      <c r="B88">
        <v>1.5</v>
      </c>
      <c r="C88" s="22">
        <f t="shared" si="19"/>
        <v>2574.4052281207119</v>
      </c>
      <c r="D88" s="22">
        <f t="shared" si="17"/>
        <v>165.2649139687378</v>
      </c>
      <c r="E88" s="22">
        <f t="shared" si="18"/>
        <v>90.674070322433963</v>
      </c>
    </row>
    <row r="89" spans="2:5" x14ac:dyDescent="0.35">
      <c r="B89">
        <v>2</v>
      </c>
      <c r="C89" s="22">
        <f t="shared" si="19"/>
        <v>3717.659838104034</v>
      </c>
      <c r="D89" s="22">
        <f t="shared" si="17"/>
        <v>160.98859619771079</v>
      </c>
      <c r="E89" s="22">
        <f t="shared" si="18"/>
        <v>47.645652075760573</v>
      </c>
    </row>
  </sheetData>
  <mergeCells count="8">
    <mergeCell ref="B63:L63"/>
    <mergeCell ref="B44:L44"/>
    <mergeCell ref="B54:L54"/>
    <mergeCell ref="A23:A29"/>
    <mergeCell ref="B2:N2"/>
    <mergeCell ref="B23:N23"/>
    <mergeCell ref="B32:N32"/>
    <mergeCell ref="B33:L3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FE55-3BAE-436E-ADAF-EF38FDA1577A}">
  <dimension ref="A3:AA75"/>
  <sheetViews>
    <sheetView topLeftCell="A48" zoomScale="92" zoomScaleNormal="92" workbookViewId="0">
      <selection activeCell="D2" sqref="D2"/>
    </sheetView>
  </sheetViews>
  <sheetFormatPr defaultRowHeight="14.5" x14ac:dyDescent="0.35"/>
  <cols>
    <col min="6" max="6" width="10.1796875" customWidth="1"/>
    <col min="7" max="7" width="10.453125" customWidth="1"/>
    <col min="8" max="8" width="10.54296875" customWidth="1"/>
    <col min="9" max="9" width="10.7265625" customWidth="1"/>
    <col min="10" max="10" width="10.26953125" customWidth="1"/>
    <col min="11" max="11" width="11.6328125" customWidth="1"/>
    <col min="12" max="12" width="11" customWidth="1"/>
    <col min="13" max="13" width="10.7265625" customWidth="1"/>
    <col min="14" max="14" width="9.6328125" customWidth="1"/>
    <col min="16" max="16" width="9.6328125" customWidth="1"/>
    <col min="17" max="17" width="11.453125" customWidth="1"/>
    <col min="18" max="18" width="10.36328125" customWidth="1"/>
  </cols>
  <sheetData>
    <row r="3" spans="1:21" x14ac:dyDescent="0.35">
      <c r="B3" s="33" t="s">
        <v>198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21" ht="29" x14ac:dyDescent="0.35">
      <c r="A4" s="1" t="s">
        <v>72</v>
      </c>
      <c r="B4" s="24" t="s">
        <v>169</v>
      </c>
      <c r="C4" s="24" t="s">
        <v>168</v>
      </c>
      <c r="D4" s="1"/>
      <c r="E4" s="1" t="s">
        <v>179</v>
      </c>
      <c r="F4" s="1" t="s">
        <v>180</v>
      </c>
      <c r="G4" s="1" t="s">
        <v>181</v>
      </c>
      <c r="H4" s="1" t="s">
        <v>182</v>
      </c>
      <c r="I4" s="1" t="s">
        <v>183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P4" s="23" t="s">
        <v>196</v>
      </c>
      <c r="Q4" s="23" t="s">
        <v>176</v>
      </c>
      <c r="R4" s="23"/>
      <c r="U4" s="23" t="s">
        <v>176</v>
      </c>
    </row>
    <row r="5" spans="1:21" x14ac:dyDescent="0.35">
      <c r="A5" s="20" t="s">
        <v>124</v>
      </c>
      <c r="B5" s="26" t="s">
        <v>171</v>
      </c>
      <c r="C5" s="26" t="s">
        <v>171</v>
      </c>
      <c r="D5" s="20"/>
      <c r="E5" s="21">
        <v>12044.556834134541</v>
      </c>
      <c r="F5" s="21">
        <v>875.18349008600796</v>
      </c>
      <c r="G5" s="21">
        <v>64.093917762248481</v>
      </c>
      <c r="H5" s="21">
        <v>4.9192815850099816</v>
      </c>
      <c r="I5" s="21">
        <v>0.17099329596068188</v>
      </c>
      <c r="J5" s="21">
        <v>1.4700153586238669E-2</v>
      </c>
      <c r="K5" s="21">
        <v>0</v>
      </c>
      <c r="L5" s="21">
        <v>0</v>
      </c>
      <c r="M5" s="21">
        <v>0</v>
      </c>
      <c r="N5" s="21">
        <v>0</v>
      </c>
      <c r="O5" s="20"/>
      <c r="P5" s="21">
        <f>SUM(E5:H5)</f>
        <v>12988.753523567806</v>
      </c>
      <c r="Q5" s="22">
        <v>0.18569344954692055</v>
      </c>
      <c r="R5" s="21"/>
      <c r="U5" s="22">
        <f>SUM(I5:N5)</f>
        <v>0.18569344954692055</v>
      </c>
    </row>
    <row r="6" spans="1:21" x14ac:dyDescent="0.35">
      <c r="A6" t="s">
        <v>125</v>
      </c>
      <c r="B6" s="25" t="s">
        <v>172</v>
      </c>
      <c r="C6" s="25" t="s">
        <v>172</v>
      </c>
      <c r="E6" s="22">
        <v>1205.7164603031183</v>
      </c>
      <c r="F6" s="22">
        <v>47.619284319440389</v>
      </c>
      <c r="G6" s="22">
        <v>0.21868929369474399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P6" s="21">
        <f t="shared" ref="P6:P21" si="0">SUM(E6:H6)</f>
        <v>1253.5544339162534</v>
      </c>
      <c r="Q6" s="22">
        <v>0</v>
      </c>
      <c r="R6" s="22"/>
      <c r="U6" s="22">
        <f t="shared" ref="U6:U21" si="1">SUM(I6:N6)</f>
        <v>0</v>
      </c>
    </row>
    <row r="7" spans="1:21" x14ac:dyDescent="0.35">
      <c r="A7" s="20" t="s">
        <v>156</v>
      </c>
      <c r="B7" s="26">
        <v>3</v>
      </c>
      <c r="C7" s="26">
        <v>0.5</v>
      </c>
      <c r="D7" s="20"/>
      <c r="E7" s="21">
        <v>9783.781827137549</v>
      </c>
      <c r="F7" s="21">
        <v>474.57475985130122</v>
      </c>
      <c r="G7" s="21">
        <v>34.602448252788115</v>
      </c>
      <c r="H7" s="21">
        <v>6.7055597769516746</v>
      </c>
      <c r="I7" s="21">
        <v>1.2272477323420077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0"/>
      <c r="P7" s="21">
        <f t="shared" si="0"/>
        <v>10299.66459501859</v>
      </c>
      <c r="Q7" s="22">
        <v>1.2272477323420077</v>
      </c>
      <c r="R7" s="21"/>
      <c r="U7" s="22">
        <f t="shared" si="1"/>
        <v>1.2272477323420077</v>
      </c>
    </row>
    <row r="8" spans="1:21" x14ac:dyDescent="0.35">
      <c r="A8" t="s">
        <v>157</v>
      </c>
      <c r="B8" s="25">
        <v>3</v>
      </c>
      <c r="C8" s="25">
        <v>1</v>
      </c>
      <c r="E8" s="22">
        <v>12049.050951349598</v>
      </c>
      <c r="F8" s="22">
        <v>792.58919297838804</v>
      </c>
      <c r="G8" s="22">
        <v>92.939388739449029</v>
      </c>
      <c r="H8" s="22">
        <v>10.202776968741306</v>
      </c>
      <c r="I8" s="22">
        <v>0.79154916056024505</v>
      </c>
      <c r="J8" s="22">
        <v>4.7913134217605048E-2</v>
      </c>
      <c r="K8" s="22">
        <v>0</v>
      </c>
      <c r="L8" s="22">
        <v>0</v>
      </c>
      <c r="M8" s="22">
        <v>0</v>
      </c>
      <c r="N8" s="22">
        <v>0</v>
      </c>
      <c r="P8" s="21">
        <f t="shared" si="0"/>
        <v>12944.782310036177</v>
      </c>
      <c r="Q8" s="22">
        <v>0.83946229477785006</v>
      </c>
      <c r="R8" s="22"/>
      <c r="U8" s="22">
        <f t="shared" si="1"/>
        <v>0.83946229477785006</v>
      </c>
    </row>
    <row r="9" spans="1:21" x14ac:dyDescent="0.35">
      <c r="A9" s="20" t="s">
        <v>158</v>
      </c>
      <c r="B9" s="26">
        <v>10</v>
      </c>
      <c r="C9" s="26">
        <v>1</v>
      </c>
      <c r="D9" s="20"/>
      <c r="E9" s="21">
        <v>1226.4408104449819</v>
      </c>
      <c r="F9" s="21">
        <v>205.11515758704149</v>
      </c>
      <c r="G9" s="21">
        <v>129.82925155464531</v>
      </c>
      <c r="H9" s="21">
        <v>62.866103286166442</v>
      </c>
      <c r="I9" s="21">
        <v>25.450162884006701</v>
      </c>
      <c r="J9" s="21">
        <v>23.966795261590018</v>
      </c>
      <c r="K9" s="21">
        <v>13.47274789610873</v>
      </c>
      <c r="L9" s="21">
        <v>49.146182088996461</v>
      </c>
      <c r="M9" s="21">
        <v>26.781423859616456</v>
      </c>
      <c r="N9" s="21">
        <v>1.486809690932787</v>
      </c>
      <c r="O9" s="20"/>
      <c r="P9" s="21">
        <f t="shared" si="0"/>
        <v>1624.2513228728351</v>
      </c>
      <c r="Q9" s="22">
        <v>140.30412168125116</v>
      </c>
      <c r="R9" s="21"/>
      <c r="U9" s="22">
        <f t="shared" si="1"/>
        <v>140.30412168125116</v>
      </c>
    </row>
    <row r="10" spans="1:21" x14ac:dyDescent="0.35">
      <c r="A10" t="s">
        <v>159</v>
      </c>
      <c r="B10" s="25">
        <v>10</v>
      </c>
      <c r="C10" s="25">
        <v>1.5</v>
      </c>
      <c r="E10" s="22">
        <v>1395.6667720980265</v>
      </c>
      <c r="F10" s="22">
        <v>320.93909741838934</v>
      </c>
      <c r="G10" s="22">
        <v>99.504248620334877</v>
      </c>
      <c r="H10" s="22">
        <v>59.526277382845386</v>
      </c>
      <c r="I10" s="22">
        <v>47.659828874754467</v>
      </c>
      <c r="J10" s="22">
        <v>33.710198437938459</v>
      </c>
      <c r="K10" s="22">
        <v>5.5617245814236282</v>
      </c>
      <c r="L10" s="22">
        <v>17.856176503601162</v>
      </c>
      <c r="M10" s="22">
        <v>5.6246906276307174</v>
      </c>
      <c r="N10" s="22">
        <v>26.05650982134506</v>
      </c>
      <c r="P10" s="21">
        <f t="shared" si="0"/>
        <v>1875.6363955195961</v>
      </c>
      <c r="Q10" s="22">
        <v>136.46912884669348</v>
      </c>
      <c r="R10" s="22"/>
      <c r="U10" s="22">
        <f t="shared" si="1"/>
        <v>136.46912884669348</v>
      </c>
    </row>
    <row r="11" spans="1:21" x14ac:dyDescent="0.35">
      <c r="A11" s="20" t="s">
        <v>160</v>
      </c>
      <c r="B11" s="26">
        <v>10</v>
      </c>
      <c r="C11" s="26">
        <v>2</v>
      </c>
      <c r="D11" s="20"/>
      <c r="E11" s="21">
        <v>788.32084907975457</v>
      </c>
      <c r="F11" s="21">
        <v>123.09387975460122</v>
      </c>
      <c r="G11" s="21">
        <v>7.7387877300613495</v>
      </c>
      <c r="H11" s="21">
        <v>12.197946012269938</v>
      </c>
      <c r="I11" s="21">
        <v>11.295295705521472</v>
      </c>
      <c r="J11" s="21">
        <v>1.5086920245398772</v>
      </c>
      <c r="K11" s="21">
        <v>0</v>
      </c>
      <c r="L11" s="21">
        <v>0</v>
      </c>
      <c r="M11" s="21">
        <v>0</v>
      </c>
      <c r="N11" s="21">
        <v>0</v>
      </c>
      <c r="O11" s="20"/>
      <c r="P11" s="21">
        <f t="shared" si="0"/>
        <v>931.35146257668703</v>
      </c>
      <c r="Q11" s="22">
        <v>12.803987730061349</v>
      </c>
      <c r="R11" s="21"/>
      <c r="U11" s="22">
        <f t="shared" si="1"/>
        <v>12.803987730061349</v>
      </c>
    </row>
    <row r="12" spans="1:21" x14ac:dyDescent="0.35">
      <c r="A12" t="s">
        <v>161</v>
      </c>
      <c r="B12" s="25">
        <v>17</v>
      </c>
      <c r="C12" s="25">
        <v>1</v>
      </c>
      <c r="E12" s="22">
        <v>4923.8973443711875</v>
      </c>
      <c r="F12" s="22">
        <v>791.13626476087381</v>
      </c>
      <c r="G12" s="22">
        <v>80.213607114741208</v>
      </c>
      <c r="H12" s="22">
        <v>16.354908433379258</v>
      </c>
      <c r="I12" s="22">
        <v>30.769301220232244</v>
      </c>
      <c r="J12" s="22">
        <v>4.6411758512103916</v>
      </c>
      <c r="K12" s="22">
        <v>2.9864929147805555</v>
      </c>
      <c r="L12" s="22">
        <v>23.343223184412519</v>
      </c>
      <c r="M12" s="22">
        <v>4.9524122712064562</v>
      </c>
      <c r="N12" s="22">
        <v>79.194672505412328</v>
      </c>
      <c r="P12" s="21">
        <f>SUM(E12:H12)</f>
        <v>5811.602124680182</v>
      </c>
      <c r="Q12" s="22">
        <v>145.88727794725449</v>
      </c>
      <c r="R12" s="22"/>
      <c r="U12" s="22">
        <f t="shared" si="1"/>
        <v>145.88727794725449</v>
      </c>
    </row>
    <row r="13" spans="1:21" x14ac:dyDescent="0.35">
      <c r="A13" s="20" t="s">
        <v>162</v>
      </c>
      <c r="B13" s="26">
        <v>17</v>
      </c>
      <c r="C13" s="26">
        <v>2</v>
      </c>
      <c r="D13" s="20"/>
      <c r="E13" s="21">
        <v>2582.2173635097242</v>
      </c>
      <c r="F13" s="21">
        <v>358.63952430574403</v>
      </c>
      <c r="G13" s="21">
        <v>56.756475802804168</v>
      </c>
      <c r="H13" s="21">
        <v>38.402575920398014</v>
      </c>
      <c r="I13" s="21">
        <v>24.79133022161918</v>
      </c>
      <c r="J13" s="21">
        <v>4.526773405698779</v>
      </c>
      <c r="K13" s="21">
        <v>1.7086702125734963</v>
      </c>
      <c r="L13" s="21">
        <v>0.18435770239710539</v>
      </c>
      <c r="M13" s="21">
        <v>0</v>
      </c>
      <c r="N13" s="21">
        <v>0</v>
      </c>
      <c r="O13" s="20"/>
      <c r="P13" s="21">
        <f t="shared" si="0"/>
        <v>3036.0159395386704</v>
      </c>
      <c r="Q13" s="22">
        <v>31.211131542288559</v>
      </c>
      <c r="R13" s="21"/>
      <c r="U13" s="22">
        <f t="shared" si="1"/>
        <v>31.211131542288559</v>
      </c>
    </row>
    <row r="14" spans="1:21" x14ac:dyDescent="0.35">
      <c r="A14" t="s">
        <v>163</v>
      </c>
      <c r="B14" s="25">
        <v>28</v>
      </c>
      <c r="C14" s="25">
        <v>0.5</v>
      </c>
      <c r="E14" s="22">
        <v>634.79456417655445</v>
      </c>
      <c r="F14" s="22">
        <v>266.34881308020886</v>
      </c>
      <c r="G14" s="22">
        <v>135.24424385382062</v>
      </c>
      <c r="H14" s="22">
        <v>57.606345135263417</v>
      </c>
      <c r="I14" s="22">
        <v>109.18516449928811</v>
      </c>
      <c r="J14" s="22">
        <v>35.353694067394407</v>
      </c>
      <c r="K14" s="22">
        <v>13.691537864261987</v>
      </c>
      <c r="L14" s="22">
        <v>8.9788560417655461</v>
      </c>
      <c r="M14" s="22">
        <v>2.75880246796393</v>
      </c>
      <c r="N14" s="22">
        <v>35.667328068343622</v>
      </c>
      <c r="P14" s="21">
        <f t="shared" si="0"/>
        <v>1093.9939662458473</v>
      </c>
      <c r="Q14" s="22">
        <v>205.63538300901757</v>
      </c>
      <c r="R14" s="22"/>
      <c r="U14" s="22">
        <f t="shared" si="1"/>
        <v>205.63538300901757</v>
      </c>
    </row>
    <row r="15" spans="1:21" x14ac:dyDescent="0.35">
      <c r="A15" s="20" t="s">
        <v>164</v>
      </c>
      <c r="B15" s="26">
        <v>28</v>
      </c>
      <c r="C15" s="26">
        <v>1</v>
      </c>
      <c r="D15" s="20"/>
      <c r="E15" s="21">
        <v>852.61414572108481</v>
      </c>
      <c r="F15" s="21">
        <v>224.27702855782957</v>
      </c>
      <c r="G15" s="21">
        <v>28.968222132317937</v>
      </c>
      <c r="H15" s="21">
        <v>24.942822589243214</v>
      </c>
      <c r="I15" s="21">
        <v>45.415681056639684</v>
      </c>
      <c r="J15" s="21">
        <v>10.574501761066157</v>
      </c>
      <c r="K15" s="21">
        <v>14.042486939552592</v>
      </c>
      <c r="L15" s="21">
        <v>12.85374954783436</v>
      </c>
      <c r="M15" s="21">
        <v>18.367176830080908</v>
      </c>
      <c r="N15" s="21">
        <v>3.5263173917182282</v>
      </c>
      <c r="O15" s="20"/>
      <c r="P15" s="21">
        <f t="shared" si="0"/>
        <v>1130.8022190004756</v>
      </c>
      <c r="Q15" s="22">
        <v>104.77991352689192</v>
      </c>
      <c r="R15" s="21"/>
      <c r="U15" s="22">
        <f t="shared" si="1"/>
        <v>104.77991352689192</v>
      </c>
    </row>
    <row r="16" spans="1:21" x14ac:dyDescent="0.35">
      <c r="A16" t="s">
        <v>165</v>
      </c>
      <c r="B16" s="25">
        <v>28</v>
      </c>
      <c r="C16" s="25">
        <v>1.5</v>
      </c>
      <c r="E16" s="22">
        <v>948.52327155623198</v>
      </c>
      <c r="F16" s="22">
        <v>151.12873196121308</v>
      </c>
      <c r="G16" s="22">
        <v>50.49385017587224</v>
      </c>
      <c r="H16" s="22">
        <v>17.834150679722409</v>
      </c>
      <c r="I16" s="22">
        <v>25.790405646924619</v>
      </c>
      <c r="J16" s="22">
        <v>5.2557505941629445</v>
      </c>
      <c r="K16" s="22">
        <v>13.997184760908835</v>
      </c>
      <c r="L16" s="22">
        <v>37.731786434071687</v>
      </c>
      <c r="M16" s="22">
        <v>2.4308123871090412</v>
      </c>
      <c r="N16" s="22">
        <v>1.0987388059701495</v>
      </c>
      <c r="P16" s="21">
        <f t="shared" si="0"/>
        <v>1167.9800043730397</v>
      </c>
      <c r="Q16" s="22">
        <v>86.304678629147276</v>
      </c>
      <c r="R16" s="22"/>
      <c r="U16" s="22">
        <f t="shared" si="1"/>
        <v>86.304678629147276</v>
      </c>
    </row>
    <row r="17" spans="1:27" x14ac:dyDescent="0.35">
      <c r="A17" s="20" t="s">
        <v>166</v>
      </c>
      <c r="B17" s="26">
        <v>28</v>
      </c>
      <c r="C17" s="26">
        <v>2</v>
      </c>
      <c r="D17" s="20"/>
      <c r="E17" s="21">
        <v>6868.9008347826093</v>
      </c>
      <c r="F17" s="21">
        <v>1404.1474019695281</v>
      </c>
      <c r="G17" s="21">
        <v>293.08184195466373</v>
      </c>
      <c r="H17" s="21">
        <v>110.98699942400593</v>
      </c>
      <c r="I17" s="21">
        <v>38.124981512448905</v>
      </c>
      <c r="J17" s="21">
        <v>9.6747556670382764</v>
      </c>
      <c r="K17" s="21">
        <v>3.0101124117428468</v>
      </c>
      <c r="L17" s="21">
        <v>0.85809401709401711</v>
      </c>
      <c r="M17" s="21">
        <v>4.9009717577108876E-2</v>
      </c>
      <c r="N17" s="21">
        <v>0</v>
      </c>
      <c r="O17" s="20"/>
      <c r="P17" s="21">
        <f t="shared" si="0"/>
        <v>8677.1170781308065</v>
      </c>
      <c r="Q17" s="22">
        <v>51.716953325901152</v>
      </c>
      <c r="R17" s="21"/>
      <c r="U17" s="22">
        <f t="shared" si="1"/>
        <v>51.716953325901152</v>
      </c>
    </row>
    <row r="18" spans="1:27" x14ac:dyDescent="0.35">
      <c r="A18" t="s">
        <v>152</v>
      </c>
      <c r="B18" s="25">
        <v>200</v>
      </c>
      <c r="C18" s="25">
        <v>0.5</v>
      </c>
      <c r="E18" s="22">
        <v>1881.0584481579945</v>
      </c>
      <c r="F18" s="22">
        <v>772.04030041777435</v>
      </c>
      <c r="G18" s="22">
        <v>139.12335131029243</v>
      </c>
      <c r="H18" s="22">
        <v>59.919921762248372</v>
      </c>
      <c r="I18" s="22">
        <v>38.734525066464109</v>
      </c>
      <c r="J18" s="22">
        <v>45.25334618306114</v>
      </c>
      <c r="K18" s="22">
        <v>31.622241739460687</v>
      </c>
      <c r="L18" s="22">
        <v>9.5596202050892511</v>
      </c>
      <c r="M18" s="22">
        <v>3.1814453095328514</v>
      </c>
      <c r="N18" s="22">
        <v>24.790170148120009</v>
      </c>
      <c r="P18" s="21">
        <f t="shared" si="0"/>
        <v>2852.1420216483098</v>
      </c>
      <c r="Q18" s="22">
        <v>153.14134865172807</v>
      </c>
      <c r="R18" s="22"/>
      <c r="U18" s="22">
        <f t="shared" si="1"/>
        <v>153.14134865172807</v>
      </c>
    </row>
    <row r="19" spans="1:27" x14ac:dyDescent="0.35">
      <c r="A19" s="20" t="s">
        <v>153</v>
      </c>
      <c r="B19" s="26">
        <v>200</v>
      </c>
      <c r="C19" s="26">
        <v>1</v>
      </c>
      <c r="D19" s="20"/>
      <c r="E19" s="21">
        <v>1434.1059340223467</v>
      </c>
      <c r="F19" s="21">
        <v>559.21539465549358</v>
      </c>
      <c r="G19" s="21">
        <v>159.91789127560526</v>
      </c>
      <c r="H19" s="21">
        <v>42.921392476722545</v>
      </c>
      <c r="I19" s="21">
        <v>15.467346862197395</v>
      </c>
      <c r="J19" s="21">
        <v>3.9542735381750478</v>
      </c>
      <c r="K19" s="21">
        <v>0.85478892923649941</v>
      </c>
      <c r="L19" s="21">
        <v>0.32592457169459976</v>
      </c>
      <c r="M19" s="21">
        <v>0.13698063314711362</v>
      </c>
      <c r="N19" s="21">
        <v>17.420065344506522</v>
      </c>
      <c r="O19" s="20"/>
      <c r="P19" s="21">
        <f t="shared" si="0"/>
        <v>2196.1606124301684</v>
      </c>
      <c r="Q19" s="22">
        <v>38.159379878957182</v>
      </c>
      <c r="R19" s="21"/>
      <c r="U19" s="22">
        <f t="shared" si="1"/>
        <v>38.159379878957182</v>
      </c>
    </row>
    <row r="20" spans="1:27" x14ac:dyDescent="0.35">
      <c r="A20" t="s">
        <v>154</v>
      </c>
      <c r="B20" s="25">
        <v>200</v>
      </c>
      <c r="C20" s="25">
        <v>1.5</v>
      </c>
      <c r="E20" s="22">
        <v>4307.7032520113862</v>
      </c>
      <c r="F20" s="22">
        <v>599.25455931688816</v>
      </c>
      <c r="G20" s="22">
        <v>198.80059001897541</v>
      </c>
      <c r="H20" s="22">
        <v>69.635625028463025</v>
      </c>
      <c r="I20" s="22">
        <v>21.757494250474387</v>
      </c>
      <c r="J20" s="22">
        <v>14.369006527514236</v>
      </c>
      <c r="K20" s="22">
        <v>12.821987191650859</v>
      </c>
      <c r="L20" s="22">
        <v>0.29991552182163195</v>
      </c>
      <c r="M20" s="22">
        <v>0</v>
      </c>
      <c r="N20" s="22">
        <v>0</v>
      </c>
      <c r="P20" s="21">
        <f t="shared" si="0"/>
        <v>5175.3940263757131</v>
      </c>
      <c r="Q20" s="22">
        <v>49.248403491461119</v>
      </c>
      <c r="R20" s="22"/>
      <c r="U20" s="22">
        <f t="shared" si="1"/>
        <v>49.248403491461119</v>
      </c>
    </row>
    <row r="21" spans="1:27" x14ac:dyDescent="0.35">
      <c r="A21" s="20" t="s">
        <v>155</v>
      </c>
      <c r="B21" s="26">
        <v>200</v>
      </c>
      <c r="C21" s="26">
        <v>2</v>
      </c>
      <c r="D21" s="20"/>
      <c r="E21" s="21">
        <v>1880.4070786387829</v>
      </c>
      <c r="F21" s="21">
        <v>88.109470086826633</v>
      </c>
      <c r="G21" s="21">
        <v>32.953840789842225</v>
      </c>
      <c r="H21" s="21">
        <v>26.006372682289239</v>
      </c>
      <c r="I21" s="21">
        <v>26.296702698160772</v>
      </c>
      <c r="J21" s="21">
        <v>2.3460141536737935</v>
      </c>
      <c r="K21" s="21">
        <v>6.105388040332369</v>
      </c>
      <c r="L21" s="21">
        <v>2.6198900849593878</v>
      </c>
      <c r="M21" s="21">
        <v>2.5791393147231823</v>
      </c>
      <c r="N21" s="21">
        <v>38.468880879469708</v>
      </c>
      <c r="O21" s="20"/>
      <c r="P21" s="21">
        <f t="shared" si="0"/>
        <v>2027.476762197741</v>
      </c>
      <c r="Q21" s="22">
        <v>78.416015171319216</v>
      </c>
      <c r="R21" s="21"/>
      <c r="U21" s="22">
        <f t="shared" si="1"/>
        <v>78.416015171319216</v>
      </c>
    </row>
    <row r="26" spans="1:27" x14ac:dyDescent="0.35">
      <c r="AA26" t="s">
        <v>173</v>
      </c>
    </row>
    <row r="58" spans="1:22" ht="29" x14ac:dyDescent="0.35">
      <c r="A58" s="1" t="s">
        <v>72</v>
      </c>
      <c r="B58" s="24" t="s">
        <v>169</v>
      </c>
      <c r="C58" s="24" t="s">
        <v>168</v>
      </c>
      <c r="D58" s="1"/>
      <c r="E58" s="1" t="s">
        <v>179</v>
      </c>
      <c r="F58" s="1" t="s">
        <v>180</v>
      </c>
      <c r="G58" s="1" t="s">
        <v>181</v>
      </c>
      <c r="H58" s="1" t="s">
        <v>182</v>
      </c>
      <c r="I58" s="1" t="s">
        <v>183</v>
      </c>
      <c r="J58" s="1" t="s">
        <v>184</v>
      </c>
      <c r="K58" s="1" t="s">
        <v>185</v>
      </c>
      <c r="L58" s="1" t="s">
        <v>186</v>
      </c>
      <c r="M58" s="1" t="s">
        <v>187</v>
      </c>
      <c r="N58" s="1" t="s">
        <v>188</v>
      </c>
      <c r="P58" s="23" t="s">
        <v>194</v>
      </c>
      <c r="Q58" s="1" t="s">
        <v>180</v>
      </c>
      <c r="R58" s="23" t="s">
        <v>178</v>
      </c>
      <c r="S58" s="23" t="s">
        <v>195</v>
      </c>
      <c r="U58" s="25"/>
      <c r="V58" s="22"/>
    </row>
    <row r="59" spans="1:22" x14ac:dyDescent="0.35">
      <c r="A59" s="20" t="s">
        <v>124</v>
      </c>
      <c r="B59" s="26" t="s">
        <v>170</v>
      </c>
      <c r="C59" s="26">
        <v>0</v>
      </c>
      <c r="D59" s="20"/>
      <c r="E59" s="21">
        <v>12044.556834134541</v>
      </c>
      <c r="F59" s="21">
        <v>875.18349008600796</v>
      </c>
      <c r="G59" s="21">
        <v>64.093917762248481</v>
      </c>
      <c r="H59" s="21">
        <v>4.9192815850099816</v>
      </c>
      <c r="I59" s="21">
        <v>0.17099329596068188</v>
      </c>
      <c r="J59" s="21">
        <v>1.4700153586238669E-2</v>
      </c>
      <c r="K59" s="21">
        <v>0</v>
      </c>
      <c r="L59" s="21">
        <v>0</v>
      </c>
      <c r="M59" s="21">
        <v>0</v>
      </c>
      <c r="N59" s="21">
        <v>0</v>
      </c>
      <c r="O59" s="20"/>
      <c r="P59" s="21">
        <v>12919.740324220549</v>
      </c>
      <c r="Q59" s="21">
        <v>875.18349008600796</v>
      </c>
      <c r="R59" s="21">
        <v>69.198892796805382</v>
      </c>
      <c r="S59" s="21">
        <v>0</v>
      </c>
      <c r="U59" s="25"/>
      <c r="V59" s="22"/>
    </row>
    <row r="60" spans="1:22" x14ac:dyDescent="0.35">
      <c r="A60" s="20" t="s">
        <v>125</v>
      </c>
      <c r="B60" s="26">
        <v>0</v>
      </c>
      <c r="C60" s="26">
        <v>0</v>
      </c>
      <c r="D60" s="20"/>
      <c r="E60" s="21">
        <v>1205.7164603031183</v>
      </c>
      <c r="F60" s="21">
        <v>47.619284319440389</v>
      </c>
      <c r="G60" s="21">
        <v>0.21868929369474399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0"/>
      <c r="P60" s="21">
        <v>1253.3357446225587</v>
      </c>
      <c r="Q60" s="21">
        <v>47.619284319440389</v>
      </c>
      <c r="R60" s="21">
        <v>0.21868929369474399</v>
      </c>
      <c r="S60" s="21">
        <v>0</v>
      </c>
      <c r="U60" s="25"/>
      <c r="V60" s="22"/>
    </row>
    <row r="61" spans="1:22" x14ac:dyDescent="0.35">
      <c r="A61" t="s">
        <v>156</v>
      </c>
      <c r="B61" s="25">
        <v>3</v>
      </c>
      <c r="C61" s="25">
        <v>0.5</v>
      </c>
      <c r="E61" s="22">
        <v>9783.781827137549</v>
      </c>
      <c r="F61" s="22">
        <v>474.57475985130122</v>
      </c>
      <c r="G61" s="22">
        <v>34.602448252788115</v>
      </c>
      <c r="H61" s="22">
        <v>6.7055597769516746</v>
      </c>
      <c r="I61" s="22">
        <v>1.2272477323420077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P61" s="22">
        <v>10258.35658698885</v>
      </c>
      <c r="Q61" s="22">
        <v>474.57475985130122</v>
      </c>
      <c r="R61" s="22">
        <v>42.535255762081796</v>
      </c>
      <c r="S61" s="22">
        <v>0</v>
      </c>
      <c r="U61" s="25"/>
      <c r="V61" s="22"/>
    </row>
    <row r="62" spans="1:22" x14ac:dyDescent="0.35">
      <c r="A62" t="s">
        <v>163</v>
      </c>
      <c r="B62" s="25">
        <v>28</v>
      </c>
      <c r="C62" s="25">
        <v>0.5</v>
      </c>
      <c r="E62" s="22">
        <v>634.79456417655445</v>
      </c>
      <c r="F62" s="22">
        <v>266.34881308020886</v>
      </c>
      <c r="G62" s="22">
        <v>135.24424385382062</v>
      </c>
      <c r="H62" s="22">
        <v>57.606345135263417</v>
      </c>
      <c r="I62" s="22">
        <v>109.18516449928811</v>
      </c>
      <c r="J62" s="22">
        <v>35.353694067394407</v>
      </c>
      <c r="K62" s="22">
        <v>13.691537864261987</v>
      </c>
      <c r="L62" s="22">
        <v>8.9788560417655461</v>
      </c>
      <c r="M62" s="22">
        <v>2.75880246796393</v>
      </c>
      <c r="N62" s="22">
        <v>35.667328068343622</v>
      </c>
      <c r="P62" s="22">
        <v>901.1433772567633</v>
      </c>
      <c r="Q62" s="22">
        <v>266.34881308020886</v>
      </c>
      <c r="R62" s="22">
        <v>337.38944755576659</v>
      </c>
      <c r="S62" s="22">
        <v>61.096524442335088</v>
      </c>
      <c r="U62" s="25"/>
      <c r="V62" s="22"/>
    </row>
    <row r="63" spans="1:22" x14ac:dyDescent="0.35">
      <c r="A63" t="s">
        <v>152</v>
      </c>
      <c r="B63" s="25">
        <v>200</v>
      </c>
      <c r="C63" s="25">
        <v>0.5</v>
      </c>
      <c r="E63" s="22">
        <v>1881.0584481579945</v>
      </c>
      <c r="F63" s="22">
        <v>772.04030041777435</v>
      </c>
      <c r="G63" s="22">
        <v>139.12335131029243</v>
      </c>
      <c r="H63" s="22">
        <v>59.919921762248372</v>
      </c>
      <c r="I63" s="22">
        <v>38.734525066464109</v>
      </c>
      <c r="J63" s="22">
        <v>45.25334618306114</v>
      </c>
      <c r="K63" s="22">
        <v>31.622241739460687</v>
      </c>
      <c r="L63" s="22">
        <v>9.5596202050892511</v>
      </c>
      <c r="M63" s="22">
        <v>3.1814453095328514</v>
      </c>
      <c r="N63" s="22">
        <v>24.790170148120009</v>
      </c>
      <c r="P63" s="22">
        <v>2653.0987485757687</v>
      </c>
      <c r="Q63" s="22">
        <v>772.04030041777435</v>
      </c>
      <c r="R63" s="22">
        <v>283.03114432206604</v>
      </c>
      <c r="S63" s="22">
        <v>69.153477402202796</v>
      </c>
      <c r="U63" s="25"/>
      <c r="V63" s="22"/>
    </row>
    <row r="64" spans="1:22" x14ac:dyDescent="0.35">
      <c r="A64" s="20" t="s">
        <v>157</v>
      </c>
      <c r="B64" s="26">
        <v>3</v>
      </c>
      <c r="C64" s="26">
        <v>1</v>
      </c>
      <c r="D64" s="20"/>
      <c r="E64" s="21">
        <v>12049.050951349598</v>
      </c>
      <c r="F64" s="21">
        <v>792.58919297838804</v>
      </c>
      <c r="G64" s="21">
        <v>92.939388739449029</v>
      </c>
      <c r="H64" s="21">
        <v>10.202776968741306</v>
      </c>
      <c r="I64" s="21">
        <v>0.79154916056024505</v>
      </c>
      <c r="J64" s="21">
        <v>4.7913134217605048E-2</v>
      </c>
      <c r="K64" s="21">
        <v>0</v>
      </c>
      <c r="L64" s="21">
        <v>0</v>
      </c>
      <c r="M64" s="21">
        <v>0</v>
      </c>
      <c r="N64" s="21">
        <v>0</v>
      </c>
      <c r="O64" s="20"/>
      <c r="P64" s="21">
        <v>12841.640144327986</v>
      </c>
      <c r="Q64" s="21">
        <v>792.58919297838804</v>
      </c>
      <c r="R64" s="21">
        <v>103.98162800296819</v>
      </c>
      <c r="S64" s="21">
        <v>0</v>
      </c>
      <c r="U64" s="25"/>
      <c r="V64" s="22"/>
    </row>
    <row r="65" spans="1:22" x14ac:dyDescent="0.35">
      <c r="A65" s="20" t="s">
        <v>158</v>
      </c>
      <c r="B65" s="26">
        <v>10</v>
      </c>
      <c r="C65" s="26">
        <v>1</v>
      </c>
      <c r="D65" s="20"/>
      <c r="E65" s="21">
        <v>1226.4408104449819</v>
      </c>
      <c r="F65" s="21">
        <v>205.11515758704149</v>
      </c>
      <c r="G65" s="21">
        <v>129.82925155464531</v>
      </c>
      <c r="H65" s="21">
        <v>62.866103286166442</v>
      </c>
      <c r="I65" s="21">
        <v>25.450162884006701</v>
      </c>
      <c r="J65" s="21">
        <v>23.966795261590018</v>
      </c>
      <c r="K65" s="21">
        <v>13.47274789610873</v>
      </c>
      <c r="L65" s="21">
        <v>49.146182088996461</v>
      </c>
      <c r="M65" s="21">
        <v>26.781423859616456</v>
      </c>
      <c r="N65" s="21">
        <v>1.486809690932787</v>
      </c>
      <c r="O65" s="20"/>
      <c r="P65" s="21">
        <v>1431.5559680320234</v>
      </c>
      <c r="Q65" s="21">
        <v>205.11515758704149</v>
      </c>
      <c r="R65" s="21">
        <v>242.11231298640845</v>
      </c>
      <c r="S65" s="21">
        <v>90.887163535654437</v>
      </c>
      <c r="U65" s="25"/>
      <c r="V65" s="22"/>
    </row>
    <row r="66" spans="1:22" x14ac:dyDescent="0.35">
      <c r="A66" s="20" t="s">
        <v>161</v>
      </c>
      <c r="B66" s="26">
        <v>17</v>
      </c>
      <c r="C66" s="26">
        <v>1</v>
      </c>
      <c r="D66" s="20"/>
      <c r="E66" s="21">
        <v>4923.8973443711875</v>
      </c>
      <c r="F66" s="21">
        <v>791.13626476087381</v>
      </c>
      <c r="G66" s="21">
        <v>80.213607114741208</v>
      </c>
      <c r="H66" s="21">
        <v>16.354908433379258</v>
      </c>
      <c r="I66" s="21">
        <v>30.769301220232244</v>
      </c>
      <c r="J66" s="21">
        <v>4.6411758512103916</v>
      </c>
      <c r="K66" s="21">
        <v>2.9864929147805555</v>
      </c>
      <c r="L66" s="21">
        <v>23.343223184412519</v>
      </c>
      <c r="M66" s="21">
        <v>4.9524122712064562</v>
      </c>
      <c r="N66" s="21">
        <v>79.194672505412328</v>
      </c>
      <c r="O66" s="20"/>
      <c r="P66" s="21">
        <v>5715.0336091320614</v>
      </c>
      <c r="Q66" s="21">
        <v>791.13626476087381</v>
      </c>
      <c r="R66" s="21">
        <v>131.97899261956312</v>
      </c>
      <c r="S66" s="21">
        <v>110.47680087581186</v>
      </c>
      <c r="U66" s="25"/>
      <c r="V66" s="22"/>
    </row>
    <row r="67" spans="1:22" x14ac:dyDescent="0.35">
      <c r="A67" s="20" t="s">
        <v>164</v>
      </c>
      <c r="B67" s="26">
        <v>28</v>
      </c>
      <c r="C67" s="26">
        <v>1</v>
      </c>
      <c r="D67" s="20"/>
      <c r="E67" s="21">
        <v>852.61414572108481</v>
      </c>
      <c r="F67" s="21">
        <v>224.27702855782957</v>
      </c>
      <c r="G67" s="21">
        <v>28.968222132317937</v>
      </c>
      <c r="H67" s="21">
        <v>24.942822589243214</v>
      </c>
      <c r="I67" s="21">
        <v>45.415681056639684</v>
      </c>
      <c r="J67" s="21">
        <v>10.574501761066157</v>
      </c>
      <c r="K67" s="21">
        <v>14.042486939552592</v>
      </c>
      <c r="L67" s="21">
        <v>12.85374954783436</v>
      </c>
      <c r="M67" s="21">
        <v>18.367176830080908</v>
      </c>
      <c r="N67" s="21">
        <v>3.5263173917182282</v>
      </c>
      <c r="O67" s="20"/>
      <c r="P67" s="21">
        <v>1076.8911742789144</v>
      </c>
      <c r="Q67" s="21">
        <v>224.27702855782957</v>
      </c>
      <c r="R67" s="21">
        <v>109.901227539267</v>
      </c>
      <c r="S67" s="21">
        <v>48.789730709186088</v>
      </c>
      <c r="U67" s="25"/>
      <c r="V67" s="22"/>
    </row>
    <row r="68" spans="1:22" x14ac:dyDescent="0.35">
      <c r="A68" s="20" t="s">
        <v>153</v>
      </c>
      <c r="B68" s="26">
        <v>200</v>
      </c>
      <c r="C68" s="26">
        <v>1</v>
      </c>
      <c r="D68" s="20"/>
      <c r="E68" s="21">
        <v>1434.1059340223467</v>
      </c>
      <c r="F68" s="21">
        <v>559.21539465549358</v>
      </c>
      <c r="G68" s="21">
        <v>159.91789127560526</v>
      </c>
      <c r="H68" s="21">
        <v>42.921392476722545</v>
      </c>
      <c r="I68" s="21">
        <v>15.467346862197395</v>
      </c>
      <c r="J68" s="21">
        <v>3.9542735381750478</v>
      </c>
      <c r="K68" s="21">
        <v>0.85478892923649941</v>
      </c>
      <c r="L68" s="21">
        <v>0.32592457169459976</v>
      </c>
      <c r="M68" s="21">
        <v>0.13698063314711362</v>
      </c>
      <c r="N68" s="21">
        <v>17.420065344506522</v>
      </c>
      <c r="O68" s="20"/>
      <c r="P68" s="21">
        <v>1993.3213286778403</v>
      </c>
      <c r="Q68" s="21">
        <v>559.21539465549358</v>
      </c>
      <c r="R68" s="21">
        <v>222.26090415270022</v>
      </c>
      <c r="S68" s="21">
        <v>18.737759478584735</v>
      </c>
      <c r="U68" s="25"/>
      <c r="V68" s="22"/>
    </row>
    <row r="69" spans="1:22" x14ac:dyDescent="0.35">
      <c r="A69" t="s">
        <v>159</v>
      </c>
      <c r="B69" s="25">
        <v>10</v>
      </c>
      <c r="C69" s="25">
        <v>1.5</v>
      </c>
      <c r="E69" s="22">
        <v>1395.6667720980265</v>
      </c>
      <c r="F69" s="22">
        <v>320.93909741838934</v>
      </c>
      <c r="G69" s="22">
        <v>99.504248620334877</v>
      </c>
      <c r="H69" s="22">
        <v>59.526277382845386</v>
      </c>
      <c r="I69" s="22">
        <v>47.659828874754467</v>
      </c>
      <c r="J69" s="22">
        <v>33.710198437938459</v>
      </c>
      <c r="K69" s="22">
        <v>5.5617245814236282</v>
      </c>
      <c r="L69" s="22">
        <v>17.856176503601162</v>
      </c>
      <c r="M69" s="22">
        <v>5.6246906276307174</v>
      </c>
      <c r="N69" s="22">
        <v>26.05650982134506</v>
      </c>
      <c r="P69" s="22">
        <v>1716.6058695164159</v>
      </c>
      <c r="Q69" s="22">
        <v>320.93909741838934</v>
      </c>
      <c r="R69" s="22">
        <v>240.4005533158732</v>
      </c>
      <c r="S69" s="22">
        <v>55.099101534000567</v>
      </c>
      <c r="U69" s="25"/>
      <c r="V69" s="22"/>
    </row>
    <row r="70" spans="1:22" x14ac:dyDescent="0.35">
      <c r="A70" t="s">
        <v>165</v>
      </c>
      <c r="B70" s="25">
        <v>28</v>
      </c>
      <c r="C70" s="25">
        <v>1.5</v>
      </c>
      <c r="E70" s="22">
        <v>948.52327155623198</v>
      </c>
      <c r="F70" s="22">
        <v>151.12873196121308</v>
      </c>
      <c r="G70" s="22">
        <v>50.49385017587224</v>
      </c>
      <c r="H70" s="22">
        <v>17.834150679722409</v>
      </c>
      <c r="I70" s="22">
        <v>25.790405646924619</v>
      </c>
      <c r="J70" s="22">
        <v>5.2557505941629445</v>
      </c>
      <c r="K70" s="22">
        <v>13.997184760908835</v>
      </c>
      <c r="L70" s="22">
        <v>37.731786434071687</v>
      </c>
      <c r="M70" s="22">
        <v>2.4308123871090412</v>
      </c>
      <c r="N70" s="22">
        <v>1.0987388059701495</v>
      </c>
      <c r="P70" s="22">
        <v>1099.6520035174451</v>
      </c>
      <c r="Q70" s="22">
        <v>151.12873196121308</v>
      </c>
      <c r="R70" s="22">
        <v>99.374157096682211</v>
      </c>
      <c r="S70" s="22">
        <v>55.258522388059717</v>
      </c>
      <c r="U70" s="25"/>
      <c r="V70" s="22"/>
    </row>
    <row r="71" spans="1:22" x14ac:dyDescent="0.35">
      <c r="A71" t="s">
        <v>154</v>
      </c>
      <c r="B71" s="25">
        <v>200</v>
      </c>
      <c r="C71" s="25">
        <v>1.5</v>
      </c>
      <c r="E71" s="22">
        <v>4307.7032520113862</v>
      </c>
      <c r="F71" s="22">
        <v>599.25455931688816</v>
      </c>
      <c r="G71" s="22">
        <v>198.80059001897541</v>
      </c>
      <c r="H71" s="22">
        <v>69.635625028463025</v>
      </c>
      <c r="I71" s="22">
        <v>21.757494250474387</v>
      </c>
      <c r="J71" s="22">
        <v>14.369006527514236</v>
      </c>
      <c r="K71" s="22">
        <v>12.821987191650859</v>
      </c>
      <c r="L71" s="22">
        <v>0.29991552182163195</v>
      </c>
      <c r="M71" s="22">
        <v>0</v>
      </c>
      <c r="N71" s="22">
        <v>0</v>
      </c>
      <c r="P71" s="22">
        <v>4906.9578113282741</v>
      </c>
      <c r="Q71" s="22">
        <v>599.25455931688816</v>
      </c>
      <c r="R71" s="22">
        <v>304.56271582542706</v>
      </c>
      <c r="S71" s="22">
        <v>13.12190271347249</v>
      </c>
      <c r="U71" s="25"/>
      <c r="V71" s="22"/>
    </row>
    <row r="72" spans="1:22" x14ac:dyDescent="0.35">
      <c r="A72" s="20" t="s">
        <v>160</v>
      </c>
      <c r="B72" s="26">
        <v>10</v>
      </c>
      <c r="C72" s="26">
        <v>2</v>
      </c>
      <c r="D72" s="20"/>
      <c r="E72" s="21">
        <v>788.32084907975457</v>
      </c>
      <c r="F72" s="21">
        <v>123.09387975460122</v>
      </c>
      <c r="G72" s="21">
        <v>7.7387877300613495</v>
      </c>
      <c r="H72" s="21">
        <v>12.197946012269938</v>
      </c>
      <c r="I72" s="21">
        <v>11.295295705521472</v>
      </c>
      <c r="J72" s="21">
        <v>1.5086920245398772</v>
      </c>
      <c r="K72" s="21">
        <v>0</v>
      </c>
      <c r="L72" s="21">
        <v>0</v>
      </c>
      <c r="M72" s="21">
        <v>0</v>
      </c>
      <c r="N72" s="21">
        <v>0</v>
      </c>
      <c r="O72" s="20"/>
      <c r="P72" s="21">
        <v>911.41472883435574</v>
      </c>
      <c r="Q72" s="21">
        <v>123.09387975460122</v>
      </c>
      <c r="R72" s="21">
        <v>32.740721472392636</v>
      </c>
      <c r="S72" s="21">
        <v>0</v>
      </c>
      <c r="U72" s="25"/>
      <c r="V72" s="22"/>
    </row>
    <row r="73" spans="1:22" x14ac:dyDescent="0.35">
      <c r="A73" s="20" t="s">
        <v>162</v>
      </c>
      <c r="B73" s="26">
        <v>17</v>
      </c>
      <c r="C73" s="26">
        <v>2</v>
      </c>
      <c r="D73" s="20"/>
      <c r="E73" s="21">
        <v>2582.2173635097242</v>
      </c>
      <c r="F73" s="21">
        <v>358.63952430574403</v>
      </c>
      <c r="G73" s="21">
        <v>56.756475802804168</v>
      </c>
      <c r="H73" s="21">
        <v>38.402575920398014</v>
      </c>
      <c r="I73" s="21">
        <v>24.79133022161918</v>
      </c>
      <c r="J73" s="21">
        <v>4.526773405698779</v>
      </c>
      <c r="K73" s="21">
        <v>1.7086702125734963</v>
      </c>
      <c r="L73" s="21">
        <v>0.18435770239710539</v>
      </c>
      <c r="M73" s="21">
        <v>0</v>
      </c>
      <c r="N73" s="21">
        <v>0</v>
      </c>
      <c r="O73" s="20"/>
      <c r="P73" s="21">
        <v>2940.8568878154683</v>
      </c>
      <c r="Q73" s="21">
        <v>358.63952430574403</v>
      </c>
      <c r="R73" s="21">
        <v>124.47715535052014</v>
      </c>
      <c r="S73" s="21">
        <v>1.8930279149706017</v>
      </c>
      <c r="U73" s="25"/>
      <c r="V73" s="22"/>
    </row>
    <row r="74" spans="1:22" x14ac:dyDescent="0.35">
      <c r="A74" s="20" t="s">
        <v>166</v>
      </c>
      <c r="B74" s="26">
        <v>28</v>
      </c>
      <c r="C74" s="26">
        <v>2</v>
      </c>
      <c r="D74" s="20"/>
      <c r="E74" s="21">
        <v>6868.9008347826093</v>
      </c>
      <c r="F74" s="21">
        <v>1404.1474019695281</v>
      </c>
      <c r="G74" s="21">
        <v>293.08184195466373</v>
      </c>
      <c r="H74" s="21">
        <v>110.98699942400593</v>
      </c>
      <c r="I74" s="21">
        <v>38.124981512448905</v>
      </c>
      <c r="J74" s="21">
        <v>9.6747556670382764</v>
      </c>
      <c r="K74" s="21">
        <v>3.0101124117428468</v>
      </c>
      <c r="L74" s="21">
        <v>0.85809401709401711</v>
      </c>
      <c r="M74" s="21">
        <v>4.9009717577108876E-2</v>
      </c>
      <c r="N74" s="21">
        <v>0</v>
      </c>
      <c r="O74" s="20"/>
      <c r="P74" s="21">
        <v>8273.0482367521381</v>
      </c>
      <c r="Q74" s="21">
        <v>1404.1474019695281</v>
      </c>
      <c r="R74" s="21">
        <v>451.86857855815686</v>
      </c>
      <c r="S74" s="21">
        <v>3.9172161464139728</v>
      </c>
      <c r="U74" s="25"/>
      <c r="V74" s="22"/>
    </row>
    <row r="75" spans="1:22" x14ac:dyDescent="0.35">
      <c r="A75" s="20" t="s">
        <v>155</v>
      </c>
      <c r="B75" s="26">
        <v>200</v>
      </c>
      <c r="C75" s="26">
        <v>2</v>
      </c>
      <c r="D75" s="20"/>
      <c r="E75" s="21">
        <v>1880.4070786387829</v>
      </c>
      <c r="F75" s="21">
        <v>88.109470086826633</v>
      </c>
      <c r="G75" s="21">
        <v>32.953840789842225</v>
      </c>
      <c r="H75" s="21">
        <v>26.006372682289239</v>
      </c>
      <c r="I75" s="21">
        <v>26.296702698160772</v>
      </c>
      <c r="J75" s="21">
        <v>2.3460141536737935</v>
      </c>
      <c r="K75" s="21">
        <v>6.105388040332369</v>
      </c>
      <c r="L75" s="21">
        <v>2.6198900849593878</v>
      </c>
      <c r="M75" s="21">
        <v>2.5791393147231823</v>
      </c>
      <c r="N75" s="21">
        <v>38.468880879469708</v>
      </c>
      <c r="O75" s="20"/>
      <c r="P75" s="21">
        <v>1968.5165487256095</v>
      </c>
      <c r="Q75" s="21">
        <v>88.109470086826633</v>
      </c>
      <c r="R75" s="21">
        <v>87.602930323966035</v>
      </c>
      <c r="S75" s="21">
        <v>49.773298319484645</v>
      </c>
      <c r="U75" s="24"/>
      <c r="V75" s="1"/>
    </row>
  </sheetData>
  <sortState xmlns:xlrd2="http://schemas.microsoft.com/office/spreadsheetml/2017/richdata2" ref="U58:V75">
    <sortCondition ref="U58:U75"/>
  </sortState>
  <mergeCells count="1"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(x) Volume</vt:lpstr>
      <vt:lpstr>(x) Length +diam</vt:lpstr>
      <vt:lpstr>(x) Calc per soilvolumer</vt:lpstr>
      <vt:lpstr>(x) 2mm</vt:lpstr>
      <vt:lpstr>grouped</vt:lpstr>
      <vt:lpstr>per age + per distance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Jia ter Kuile</dc:creator>
  <cp:lastModifiedBy>Jia Jia ter Kuile</cp:lastModifiedBy>
  <dcterms:created xsi:type="dcterms:W3CDTF">2024-02-01T22:30:14Z</dcterms:created>
  <dcterms:modified xsi:type="dcterms:W3CDTF">2024-11-20T16:10:49Z</dcterms:modified>
</cp:coreProperties>
</file>