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Admin\Desktop\Posting Journal 2024$$$\"/>
    </mc:Choice>
  </mc:AlternateContent>
  <xr:revisionPtr revIDLastSave="0" documentId="13_ncr:1_{6FFD648F-AFD7-4610-9F89-59C31AB4B41D}" xr6:coauthVersionLast="47" xr6:coauthVersionMax="47" xr10:uidLastSave="{00000000-0000-0000-0000-000000000000}"/>
  <bookViews>
    <workbookView xWindow="-120" yWindow="-120" windowWidth="20730" windowHeight="11160" firstSheet="2" activeTab="4" xr2:uid="{00000000-000D-0000-FFFF-FFFF00000000}"/>
  </bookViews>
  <sheets>
    <sheet name="Base" sheetId="1" state="hidden" r:id="rId1"/>
    <sheet name="Data_review" sheetId="2" state="hidden" r:id="rId2"/>
    <sheet name="UNIQUE BENEFIT" sheetId="8" r:id="rId3"/>
    <sheet name="PIVOT 2" sheetId="14" state="hidden" r:id="rId4"/>
    <sheet name="DASHBOARD" sheetId="5" r:id="rId5"/>
    <sheet name="RECOMMENDATION_mgt" sheetId="7" r:id="rId6"/>
  </sheets>
  <definedNames>
    <definedName name="_xlcn.WorksheetConnection_POSdatareport.xlsxPOS_DATA1" hidden="1">POS_DATA[]</definedName>
    <definedName name="Slicer_Agent_Name1">#N/A</definedName>
    <definedName name="Slicer_Month1">#N/A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OS_DATA" name="POS_DATA" connection="WorksheetConnection_POS data report.xlsx!PO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 i="2" l="1"/>
  <c r="K47" i="2"/>
  <c r="J47" i="2"/>
  <c r="I47" i="2"/>
  <c r="H47" i="2"/>
  <c r="G47" i="2"/>
  <c r="F47" i="2"/>
  <c r="B2" i="2"/>
  <c r="B3" i="2"/>
  <c r="B4" i="2"/>
  <c r="B5" i="2"/>
  <c r="B6" i="2"/>
  <c r="B7" i="2"/>
  <c r="B8" i="2"/>
  <c r="B9" i="2"/>
  <c r="B10" i="2"/>
  <c r="B11" i="2"/>
  <c r="B12" i="2"/>
  <c r="B13" i="2"/>
  <c r="B14" i="2"/>
  <c r="B15" i="2"/>
  <c r="B16" i="2"/>
  <c r="B17" i="2"/>
  <c r="B18" i="2"/>
  <c r="B19" i="2"/>
  <c r="B20" i="2"/>
  <c r="B21" i="2"/>
  <c r="B22" i="2"/>
  <c r="B23" i="2"/>
  <c r="B24" i="2"/>
  <c r="B25" i="2"/>
  <c r="B26" i="2"/>
  <c r="J2" i="2"/>
  <c r="J3" i="2"/>
  <c r="J4" i="2"/>
  <c r="J5" i="2"/>
  <c r="J6" i="2"/>
  <c r="J7" i="2"/>
  <c r="J8" i="2"/>
  <c r="J9" i="2"/>
  <c r="J10" i="2"/>
  <c r="J11" i="2"/>
  <c r="J12" i="2"/>
  <c r="J13" i="2"/>
  <c r="J14" i="2"/>
  <c r="J15" i="2"/>
  <c r="J16" i="2"/>
  <c r="J17" i="2"/>
  <c r="J18" i="2"/>
  <c r="J19" i="2"/>
  <c r="J20" i="2"/>
  <c r="J21" i="2"/>
  <c r="J22" i="2"/>
  <c r="J23" i="2"/>
  <c r="J24" i="2"/>
  <c r="J25" i="2"/>
  <c r="J26" i="2"/>
  <c r="K2" i="2"/>
  <c r="K3" i="2"/>
  <c r="K4" i="2"/>
  <c r="K5" i="2"/>
  <c r="K6" i="2"/>
  <c r="K7" i="2"/>
  <c r="K8" i="2"/>
  <c r="K9" i="2"/>
  <c r="K10" i="2"/>
  <c r="K11" i="2"/>
  <c r="K12" i="2"/>
  <c r="K13" i="2"/>
  <c r="K14" i="2"/>
  <c r="K15" i="2"/>
  <c r="K16" i="2"/>
  <c r="K17" i="2"/>
  <c r="K18" i="2"/>
  <c r="K19" i="2"/>
  <c r="K20" i="2"/>
  <c r="K21" i="2"/>
  <c r="K22" i="2"/>
  <c r="K23" i="2"/>
  <c r="K24" i="2"/>
  <c r="K25" i="2"/>
  <c r="K26" i="2"/>
  <c r="L2" i="2"/>
  <c r="L3" i="2"/>
  <c r="L4" i="2"/>
  <c r="L5" i="2"/>
  <c r="L6" i="2"/>
  <c r="L7" i="2"/>
  <c r="L8" i="2"/>
  <c r="L9" i="2"/>
  <c r="L10" i="2"/>
  <c r="L11" i="2"/>
  <c r="L12" i="2"/>
  <c r="L13" i="2"/>
  <c r="L14" i="2"/>
  <c r="L15" i="2"/>
  <c r="L16" i="2"/>
  <c r="L17" i="2"/>
  <c r="L18" i="2"/>
  <c r="L19" i="2"/>
  <c r="L20" i="2"/>
  <c r="L21" i="2"/>
  <c r="L22" i="2"/>
  <c r="L23" i="2"/>
  <c r="L24" i="2"/>
  <c r="L25" i="2"/>
  <c r="L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23AECD-AFE3-402E-AD9D-35C949127AD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0B2658-BCBE-4E57-AB49-24EADE604663}" name="WorksheetConnection_POS data report.xlsx!POS_DATA" type="102" refreshedVersion="8" minRefreshableVersion="5">
    <extLst>
      <ext xmlns:x15="http://schemas.microsoft.com/office/spreadsheetml/2010/11/main" uri="{DE250136-89BD-433C-8126-D09CA5730AF9}">
        <x15:connection id="POS_DATA" autoDelete="1">
          <x15:rangePr sourceName="_xlcn.WorksheetConnection_POSdatareport.xlsxPOS_DATA1"/>
        </x15:connection>
      </ext>
    </extLst>
  </connection>
</connections>
</file>

<file path=xl/sharedStrings.xml><?xml version="1.0" encoding="utf-8"?>
<sst xmlns="http://schemas.openxmlformats.org/spreadsheetml/2006/main" count="553" uniqueCount="120">
  <si>
    <t>Status</t>
  </si>
  <si>
    <t>Route</t>
  </si>
  <si>
    <t>Agent Name</t>
  </si>
  <si>
    <t>Agent Phone Number</t>
  </si>
  <si>
    <t>Agent Code</t>
  </si>
  <si>
    <t>Super Agent</t>
  </si>
  <si>
    <t>ANM</t>
  </si>
  <si>
    <t>Cluster Code</t>
  </si>
  <si>
    <t>Location</t>
  </si>
  <si>
    <t>Cluster Manager</t>
  </si>
  <si>
    <t>Agent Category</t>
  </si>
  <si>
    <t>Terminal ID</t>
  </si>
  <si>
    <t>Transaction Reference</t>
  </si>
  <si>
    <t>TransactionAmount</t>
  </si>
  <si>
    <t>Agent Share</t>
  </si>
  <si>
    <t>Bank Share</t>
  </si>
  <si>
    <t>Appzone Share</t>
  </si>
  <si>
    <t>Date Logged</t>
  </si>
  <si>
    <t>SuccessfulSettlement</t>
  </si>
  <si>
    <t>ISW-ISO</t>
  </si>
  <si>
    <t>WALOYE NIGERIA LIMITED</t>
  </si>
  <si>
    <t>08033040208</t>
  </si>
  <si>
    <t>00061999</t>
  </si>
  <si>
    <t>Olalekan Ige</t>
  </si>
  <si>
    <t>001</t>
  </si>
  <si>
    <t>Merchant</t>
  </si>
  <si>
    <t>2APPRH01</t>
  </si>
  <si>
    <t>2APPRH01-152589400841-20200-29062024 08:07</t>
  </si>
  <si>
    <t>Unified Payments</t>
  </si>
  <si>
    <t>2APPRH01-136918521722-11250-29062024 08:06</t>
  </si>
  <si>
    <t>2APPRH01-195803218150-3700-29062024 07:34</t>
  </si>
  <si>
    <t>2APPRH01-150131824977-4150-29062024 07:31</t>
  </si>
  <si>
    <t>2APPRH01-172751327755-1500-29062024 07:30</t>
  </si>
  <si>
    <t>2APPRH01-124962195191-3300-29062024 07:29</t>
  </si>
  <si>
    <t>2APPRH01-124263183726-4500-29062024 07:06</t>
  </si>
  <si>
    <t>2APPRH01-140993348269-3000-29062024 06:49</t>
  </si>
  <si>
    <t>2APPRH01-105756762249-2100-29062024 06:44</t>
  </si>
  <si>
    <t>2APPRH01-130495649504-2400-29062024 06:42</t>
  </si>
  <si>
    <t>2APPRH01-159106705390-2300-29062024 04:45</t>
  </si>
  <si>
    <t>2APPRH01-120712763763-5000-29062024 04:10</t>
  </si>
  <si>
    <t>2APPRH01-137420669748-17000-29062024 03:55</t>
  </si>
  <si>
    <t>2APPRH01-116003543374-13600-29062024 03:47</t>
  </si>
  <si>
    <t>2APPRH01-165626159563-10000-29062024 03:09</t>
  </si>
  <si>
    <t>2APPRH01-150407454791-4500-28062024 03:53</t>
  </si>
  <si>
    <t>2APPRH01-136810488346-2400-28062024 02:19</t>
  </si>
  <si>
    <t>2APPRH01-183632361157-2000-28062024 02:00</t>
  </si>
  <si>
    <t>2APPRH01-166015800120-1400-28062024 10:45</t>
  </si>
  <si>
    <t>2APPRH01-171277100676-3600-28062024 09:57</t>
  </si>
  <si>
    <t>2APPRH01-122063886528-550-27062024 08:51</t>
  </si>
  <si>
    <t>2APPRH01-155788594511-5700-27062024 08:50</t>
  </si>
  <si>
    <t>2APPRH01-131414903900-1000-27062024 08:48</t>
  </si>
  <si>
    <t>VINCHEE CATERING SERVICE</t>
  </si>
  <si>
    <t>08062331055</t>
  </si>
  <si>
    <t>00062509</t>
  </si>
  <si>
    <t>2APPRH02</t>
  </si>
  <si>
    <t>2APPRH02-134147172206-45000-26062024 10:54</t>
  </si>
  <si>
    <t>2APPRH01-182350031637-1-11052024 09:57</t>
  </si>
  <si>
    <t>Date</t>
  </si>
  <si>
    <t>29-Jun-2024</t>
  </si>
  <si>
    <t>28-Jun-2024</t>
  </si>
  <si>
    <t>27-Jun-2024</t>
  </si>
  <si>
    <t>26-Jun-2024</t>
  </si>
  <si>
    <t>11-May-2024</t>
  </si>
  <si>
    <t>Month</t>
  </si>
  <si>
    <t>Row Labels</t>
  </si>
  <si>
    <t>May</t>
  </si>
  <si>
    <t>June</t>
  </si>
  <si>
    <t>Grand Total</t>
  </si>
  <si>
    <t>Sum of TransactionAmount</t>
  </si>
  <si>
    <t>Sum of Bank Share</t>
  </si>
  <si>
    <t>Sum of Appzone Share</t>
  </si>
  <si>
    <t>%Agent Share2</t>
  </si>
  <si>
    <t>%Appzone Share2</t>
  </si>
  <si>
    <t>PIVOT 1</t>
  </si>
  <si>
    <t>Review the charges for Waloye as complained by the Merchant</t>
  </si>
  <si>
    <t>%Bank Share</t>
  </si>
  <si>
    <t>UNIQUE BENEFITS</t>
  </si>
  <si>
    <t>TO THE BANK</t>
  </si>
  <si>
    <r>
      <t>1.</t>
    </r>
    <r>
      <rPr>
        <sz val="7"/>
        <rFont val="Times New Roman"/>
        <family val="1"/>
      </rPr>
      <t xml:space="preserve">     </t>
    </r>
    <r>
      <rPr>
        <sz val="10"/>
        <rFont val="Century Gothic"/>
        <family val="2"/>
      </rPr>
      <t xml:space="preserve">The product is another source of liability generation for the bank </t>
    </r>
  </si>
  <si>
    <r>
      <t>2.</t>
    </r>
    <r>
      <rPr>
        <sz val="7"/>
        <rFont val="Times New Roman"/>
        <family val="1"/>
      </rPr>
      <t xml:space="preserve">     </t>
    </r>
    <r>
      <rPr>
        <sz val="10"/>
        <rFont val="Century Gothic"/>
        <family val="2"/>
      </rPr>
      <t>Increase in Revenues.</t>
    </r>
  </si>
  <si>
    <r>
      <t>3.</t>
    </r>
    <r>
      <rPr>
        <sz val="7"/>
        <rFont val="Times New Roman"/>
        <family val="1"/>
      </rPr>
      <t xml:space="preserve">     </t>
    </r>
    <r>
      <rPr>
        <sz val="10"/>
        <rFont val="Century Gothic"/>
        <family val="2"/>
      </rPr>
      <t>Accounts opening and increase in data base of the bank.</t>
    </r>
  </si>
  <si>
    <r>
      <t>4.</t>
    </r>
    <r>
      <rPr>
        <sz val="7"/>
        <rFont val="Times New Roman"/>
        <family val="1"/>
      </rPr>
      <t xml:space="preserve">     </t>
    </r>
    <r>
      <rPr>
        <sz val="10"/>
        <rFont val="Century Gothic"/>
        <family val="2"/>
      </rPr>
      <t>Good will to the bank.</t>
    </r>
  </si>
  <si>
    <r>
      <t>5.</t>
    </r>
    <r>
      <rPr>
        <sz val="7"/>
        <rFont val="Times New Roman"/>
        <family val="1"/>
      </rPr>
      <t xml:space="preserve">     </t>
    </r>
    <r>
      <rPr>
        <sz val="10"/>
        <rFont val="Century Gothic"/>
        <family val="2"/>
      </rPr>
      <t>It will help to increase brand visibility of the bank</t>
    </r>
  </si>
  <si>
    <r>
      <t>6.</t>
    </r>
    <r>
      <rPr>
        <sz val="7"/>
        <rFont val="Times New Roman"/>
        <family val="1"/>
      </rPr>
      <t xml:space="preserve">     </t>
    </r>
    <r>
      <rPr>
        <sz val="10"/>
        <rFont val="Century Gothic"/>
        <family val="2"/>
      </rPr>
      <t xml:space="preserve">It will be a means to generate more savings by way of customers </t>
    </r>
  </si>
  <si>
    <r>
      <t>7.</t>
    </r>
    <r>
      <rPr>
        <sz val="7"/>
        <rFont val="Times New Roman"/>
        <family val="1"/>
      </rPr>
      <t xml:space="preserve">     </t>
    </r>
    <r>
      <rPr>
        <sz val="10"/>
        <rFont val="Century Gothic"/>
        <family val="2"/>
      </rPr>
      <t>Means or mode of repayment to loan customers</t>
    </r>
  </si>
  <si>
    <r>
      <t>8.</t>
    </r>
    <r>
      <rPr>
        <sz val="7"/>
        <rFont val="Times New Roman"/>
        <family val="1"/>
      </rPr>
      <t xml:space="preserve">     </t>
    </r>
    <r>
      <rPr>
        <sz val="10"/>
        <rFont val="Century Gothic"/>
        <family val="2"/>
      </rPr>
      <t>Improve our digital services</t>
    </r>
  </si>
  <si>
    <r>
      <t>1.</t>
    </r>
    <r>
      <rPr>
        <sz val="7"/>
        <rFont val="Times New Roman"/>
        <family val="1"/>
      </rPr>
      <t xml:space="preserve">     </t>
    </r>
    <r>
      <rPr>
        <sz val="10"/>
        <rFont val="Century Gothic"/>
        <family val="2"/>
      </rPr>
      <t>High turnover rate.</t>
    </r>
  </si>
  <si>
    <r>
      <t>2.</t>
    </r>
    <r>
      <rPr>
        <sz val="7"/>
        <rFont val="Times New Roman"/>
        <family val="1"/>
      </rPr>
      <t xml:space="preserve">     </t>
    </r>
    <r>
      <rPr>
        <sz val="10"/>
        <rFont val="Century Gothic"/>
        <family val="2"/>
      </rPr>
      <t>Quick payment.</t>
    </r>
  </si>
  <si>
    <r>
      <t>3.</t>
    </r>
    <r>
      <rPr>
        <sz val="7"/>
        <rFont val="Times New Roman"/>
        <family val="1"/>
      </rPr>
      <t xml:space="preserve">     </t>
    </r>
    <r>
      <rPr>
        <sz val="10"/>
        <rFont val="Century Gothic"/>
        <family val="2"/>
      </rPr>
      <t xml:space="preserve">Alternative means of payment </t>
    </r>
  </si>
  <si>
    <r>
      <t>4.</t>
    </r>
    <r>
      <rPr>
        <sz val="7"/>
        <rFont val="Times New Roman"/>
        <family val="1"/>
      </rPr>
      <t xml:space="preserve">     </t>
    </r>
    <r>
      <rPr>
        <sz val="10"/>
        <rFont val="Century Gothic"/>
        <family val="2"/>
      </rPr>
      <t>Better customer management</t>
    </r>
  </si>
  <si>
    <r>
      <t>5.</t>
    </r>
    <r>
      <rPr>
        <sz val="7"/>
        <rFont val="Times New Roman"/>
        <family val="1"/>
      </rPr>
      <t xml:space="preserve">     </t>
    </r>
    <r>
      <rPr>
        <sz val="10"/>
        <rFont val="Century Gothic"/>
        <family val="2"/>
      </rPr>
      <t>Extra incentive for account opening</t>
    </r>
  </si>
  <si>
    <r>
      <t>6.</t>
    </r>
    <r>
      <rPr>
        <sz val="7"/>
        <rFont val="Times New Roman"/>
        <family val="1"/>
      </rPr>
      <t xml:space="preserve">     </t>
    </r>
    <r>
      <rPr>
        <sz val="10"/>
        <rFont val="Century Gothic"/>
        <family val="2"/>
      </rPr>
      <t>Better customer orders</t>
    </r>
  </si>
  <si>
    <r>
      <t>7.</t>
    </r>
    <r>
      <rPr>
        <sz val="7"/>
        <rFont val="Times New Roman"/>
        <family val="1"/>
      </rPr>
      <t xml:space="preserve">     </t>
    </r>
    <r>
      <rPr>
        <sz val="10"/>
        <rFont val="Century Gothic"/>
        <family val="2"/>
      </rPr>
      <t>Better customer satisfaction &amp; loyalty</t>
    </r>
  </si>
  <si>
    <r>
      <t>8.</t>
    </r>
    <r>
      <rPr>
        <sz val="7"/>
        <rFont val="Times New Roman"/>
        <family val="1"/>
      </rPr>
      <t xml:space="preserve">     </t>
    </r>
    <r>
      <rPr>
        <sz val="10"/>
        <rFont val="Century Gothic"/>
        <family val="2"/>
      </rPr>
      <t>Better security</t>
    </r>
  </si>
  <si>
    <r>
      <t>9.</t>
    </r>
    <r>
      <rPr>
        <sz val="7"/>
        <rFont val="Times New Roman"/>
        <family val="1"/>
      </rPr>
      <t xml:space="preserve">     </t>
    </r>
    <r>
      <rPr>
        <sz val="10"/>
        <rFont val="Century Gothic"/>
        <family val="2"/>
      </rPr>
      <t>Better Service</t>
    </r>
  </si>
  <si>
    <r>
      <t xml:space="preserve">   </t>
    </r>
    <r>
      <rPr>
        <b/>
        <sz val="10"/>
        <rFont val="Century Gothic"/>
        <family val="2"/>
      </rPr>
      <t>TO THE CUSTOMER</t>
    </r>
  </si>
  <si>
    <t>The product has to be driven vigorously</t>
  </si>
  <si>
    <t>Employment of an experienced &amp; professional to drive the Product</t>
  </si>
  <si>
    <t>OBSERVATIONS &amp; RECOMMENDATIONS</t>
  </si>
  <si>
    <t>Tie our loan processes to PoS</t>
  </si>
  <si>
    <t>We should not grant loans to the merchants without using our PoS</t>
  </si>
  <si>
    <t>Adverts: Expore various forms to advertise our product. E.G, the church bulletin etc</t>
  </si>
  <si>
    <t>Give incentive from time to time for PoS usage</t>
  </si>
  <si>
    <t>Source for quality customers</t>
  </si>
  <si>
    <t>Increase the numbers of PoS  to give to quality customers for use as merchants</t>
  </si>
  <si>
    <t>Zone</t>
  </si>
  <si>
    <t>AKINPELU NURENI</t>
  </si>
  <si>
    <t>09-Oct-2024</t>
  </si>
  <si>
    <t>08-Oct-2024</t>
  </si>
  <si>
    <t>07-Oct-2024</t>
  </si>
  <si>
    <t>October</t>
  </si>
  <si>
    <t>Count of TransactionAmount</t>
  </si>
  <si>
    <t>PIVOT 2</t>
  </si>
  <si>
    <t>PIVOT 3</t>
  </si>
  <si>
    <t>Count of Status</t>
  </si>
  <si>
    <t>PIVOT 4</t>
  </si>
  <si>
    <t>Sum of TransactionAmount2</t>
  </si>
  <si>
    <t>PIVOT 5</t>
  </si>
  <si>
    <t>PIVOT 6</t>
  </si>
  <si>
    <t>PIVOT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</si>
</sst>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dd\-mmm\-yyyy\ hh:mm"/>
    <numFmt numFmtId="165" formatCode="_(* #,##0_);_(* \(#,##0\);_(* &quot;-&quot;??_);_(@_)"/>
    <numFmt numFmtId="166" formatCode="\₦##.##,\ \K"/>
  </numFmts>
  <fonts count="14" x14ac:knownFonts="1">
    <font>
      <sz val="11"/>
      <name val="Calibri"/>
    </font>
    <font>
      <b/>
      <sz val="11"/>
      <name val="Calibri"/>
      <family val="2"/>
    </font>
    <font>
      <sz val="11"/>
      <name val="Calibri"/>
      <family val="2"/>
    </font>
    <font>
      <sz val="8"/>
      <name val="Calibri"/>
      <family val="2"/>
    </font>
    <font>
      <sz val="10"/>
      <name val="Arial Unicode MS"/>
      <family val="2"/>
    </font>
    <font>
      <sz val="11"/>
      <name val="Calibri"/>
      <family val="2"/>
    </font>
    <font>
      <b/>
      <sz val="14"/>
      <name val="Cambria"/>
      <family val="1"/>
    </font>
    <font>
      <b/>
      <u/>
      <sz val="14"/>
      <name val="Georgia"/>
      <family val="1"/>
    </font>
    <font>
      <b/>
      <sz val="10"/>
      <name val="Century Gothic"/>
      <family val="2"/>
    </font>
    <font>
      <sz val="10"/>
      <name val="Century Gothic"/>
      <family val="2"/>
    </font>
    <font>
      <sz val="7"/>
      <name val="Times New Roman"/>
      <family val="1"/>
    </font>
    <font>
      <b/>
      <sz val="18"/>
      <name val="Georgia"/>
      <family val="1"/>
    </font>
    <font>
      <b/>
      <sz val="20"/>
      <name val="Cambria"/>
      <family val="1"/>
    </font>
    <font>
      <b/>
      <sz val="22"/>
      <name val="Georgia"/>
      <family val="1"/>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5" fillId="0" borderId="0" applyFont="0" applyFill="0" applyBorder="0" applyAlignment="0" applyProtection="0"/>
  </cellStyleXfs>
  <cellXfs count="35">
    <xf numFmtId="0" fontId="0" fillId="0" borderId="0" xfId="0"/>
    <xf numFmtId="0" fontId="1" fillId="0" borderId="0" xfId="0" applyFont="1"/>
    <xf numFmtId="4" fontId="0" fillId="0" borderId="0" xfId="0" applyNumberFormat="1" applyAlignment="1">
      <alignment horizontal="right"/>
    </xf>
    <xf numFmtId="164" fontId="0" fillId="0" borderId="0" xfId="0" applyNumberFormat="1"/>
    <xf numFmtId="43" fontId="1" fillId="0" borderId="0" xfId="1" applyFont="1"/>
    <xf numFmtId="43" fontId="0" fillId="0" borderId="0" xfId="1" applyFont="1"/>
    <xf numFmtId="14" fontId="2" fillId="0" borderId="0" xfId="0" applyNumberFormat="1" applyFont="1" applyAlignment="1">
      <alignment horizontal="right"/>
    </xf>
    <xf numFmtId="14" fontId="0" fillId="0" borderId="0" xfId="0" applyNumberFormat="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4" fillId="0" borderId="0" xfId="0"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43" fontId="0" fillId="0" borderId="0" xfId="0" applyNumberFormat="1"/>
    <xf numFmtId="10" fontId="0" fillId="0" borderId="0" xfId="0" applyNumberFormat="1"/>
    <xf numFmtId="10" fontId="0" fillId="0" borderId="0" xfId="2" applyNumberFormat="1" applyFont="1"/>
    <xf numFmtId="0" fontId="2" fillId="0" borderId="0" xfId="0" applyFont="1"/>
    <xf numFmtId="165" fontId="0" fillId="0" borderId="0" xfId="0" applyNumberFormat="1"/>
    <xf numFmtId="43" fontId="0" fillId="0" borderId="0" xfId="0" applyNumberFormat="1" applyAlignment="1">
      <alignment horizontal="left"/>
    </xf>
    <xf numFmtId="9" fontId="0" fillId="0" borderId="0" xfId="0" applyNumberFormat="1"/>
    <xf numFmtId="166" fontId="0" fillId="0" borderId="0" xfId="0" applyNumberFormat="1"/>
    <xf numFmtId="0" fontId="6" fillId="0" borderId="0" xfId="0" applyFont="1"/>
    <xf numFmtId="0" fontId="6" fillId="0" borderId="0" xfId="0" applyFont="1" applyAlignment="1">
      <alignment horizontal="left"/>
    </xf>
    <xf numFmtId="0" fontId="7" fillId="0" borderId="0" xfId="0" applyFont="1"/>
    <xf numFmtId="0" fontId="8" fillId="0" borderId="0" xfId="0" applyFont="1" applyAlignment="1">
      <alignment horizontal="left" vertical="center" indent="2"/>
    </xf>
    <xf numFmtId="0" fontId="9" fillId="0" borderId="0" xfId="0" applyFont="1" applyAlignment="1">
      <alignment horizontal="left" vertical="center" indent="8"/>
    </xf>
    <xf numFmtId="0" fontId="9" fillId="0" borderId="0" xfId="0" applyFont="1" applyAlignment="1">
      <alignment vertical="center"/>
    </xf>
    <xf numFmtId="0" fontId="11" fillId="0" borderId="0" xfId="0" applyFont="1"/>
    <xf numFmtId="0" fontId="12" fillId="0" borderId="0" xfId="0" applyFont="1"/>
    <xf numFmtId="0" fontId="13" fillId="0" borderId="0" xfId="0" applyFont="1"/>
    <xf numFmtId="43" fontId="2" fillId="0" borderId="0" xfId="1" applyFont="1"/>
    <xf numFmtId="0" fontId="2" fillId="0" borderId="0" xfId="0" applyFont="1" applyAlignment="1">
      <alignment horizontal="left"/>
    </xf>
    <xf numFmtId="2" fontId="0" fillId="0" borderId="0" xfId="0" applyNumberFormat="1"/>
  </cellXfs>
  <cellStyles count="3">
    <cellStyle name="Comma" xfId="1" builtinId="3"/>
    <cellStyle name="Normal" xfId="0" builtinId="0"/>
    <cellStyle name="Percent" xfId="2" builtinId="5"/>
  </cellStyles>
  <dxfs count="44">
    <dxf>
      <numFmt numFmtId="13" formatCode="0%"/>
    </dxf>
    <dxf>
      <numFmt numFmtId="35" formatCode="_(* #,##0.00_);_(* \(#,##0.00\);_(* &quot;-&quot;??_);_(@_)"/>
    </dxf>
    <dxf>
      <numFmt numFmtId="14" formatCode="0.00%"/>
    </dxf>
    <dxf>
      <numFmt numFmtId="0" formatCode="General"/>
    </dxf>
    <dxf>
      <numFmt numFmtId="35" formatCode="_(* #,##0.00_);_(* \(#,##0.00\);_(* &quot;-&quot;??_);_(@_)"/>
    </dxf>
    <dxf>
      <numFmt numFmtId="165" formatCode="_(* #,##0_);_(* \(#,##0\);_(* &quot;-&quot;??_);_(@_)"/>
    </dxf>
    <dxf>
      <numFmt numFmtId="0" formatCode="General"/>
    </dxf>
    <dxf>
      <numFmt numFmtId="35" formatCode="_(* #,##0.00_);_(* \(#,##0.00\);_(* &quot;-&quot;??_);_(@_)"/>
    </dxf>
    <dxf>
      <numFmt numFmtId="165" formatCode="_(* #,##0_);_(* \(#,##0\);_(* &quot;-&quot;??_);_(@_)"/>
    </dxf>
    <dxf>
      <numFmt numFmtId="0" formatCode="General"/>
    </dxf>
    <dxf>
      <numFmt numFmtId="35" formatCode="_(* #,##0.00_);_(* \(#,##0.00\);_(* &quot;-&quot;??_);_(@_)"/>
    </dxf>
    <dxf>
      <numFmt numFmtId="14" formatCode="0.00%"/>
    </dxf>
    <dxf>
      <numFmt numFmtId="165" formatCode="_(* #,##0_);_(* \(#,##0\);_(* &quot;-&quot;??_);_(@_)"/>
    </dxf>
    <dxf>
      <numFmt numFmtId="0" formatCode="General"/>
    </dxf>
    <dxf>
      <numFmt numFmtId="35" formatCode="_(* #,##0.00_);_(* \(#,##0.00\);_(* &quot;-&quot;??_);_(@_)"/>
    </dxf>
    <dxf>
      <numFmt numFmtId="35" formatCode="_(* #,##0.00_);_(* \(#,##0.00\);_(* &quot;-&quot;??_);_(@_)"/>
    </dxf>
    <dxf>
      <numFmt numFmtId="2" formatCode="0.00"/>
    </dxf>
    <dxf>
      <numFmt numFmtId="166" formatCode="\₦##.##,\ \K"/>
    </dxf>
    <dxf>
      <numFmt numFmtId="0" formatCode="General"/>
    </dxf>
    <dxf>
      <numFmt numFmtId="166" formatCode="\₦##.##,\ \K"/>
    </dxf>
    <dxf>
      <numFmt numFmtId="0" formatCode="General"/>
    </dxf>
    <dxf>
      <numFmt numFmtId="166" formatCode="\₦##.##,\ \K"/>
    </dxf>
    <dxf>
      <numFmt numFmtId="35" formatCode="_(* #,##0.00_);_(* \(#,##0.00\);_(* &quot;-&quot;??_);_(@_)"/>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4" formatCode="0.00%"/>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4" formatCode="0.00%"/>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4" formatCode="0.00%"/>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numFmt numFmtId="4" formatCode="#,##0.00"/>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numFmt numFmtId="4" formatCode="#,##0.00"/>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none"/>
      </font>
    </dxf>
    <dxf>
      <font>
        <b/>
        <i val="0"/>
        <strike val="0"/>
        <condense val="0"/>
        <extend val="0"/>
        <outline val="0"/>
        <shadow val="0"/>
        <u val="none"/>
        <vertAlign val="baseline"/>
        <sz val="11"/>
        <color auto="1"/>
        <name val="Calibri"/>
        <family val="2"/>
        <scheme val="none"/>
      </font>
    </dxf>
    <dxf>
      <fill>
        <patternFill>
          <bgColor theme="4"/>
        </patternFill>
      </fill>
    </dxf>
  </dxfs>
  <tableStyles count="10" defaultTableStyle="TableStyleMedium2" defaultPivotStyle="PivotStyleLight16">
    <tableStyle name="Slicer Style 1" pivot="0" table="0" count="1" xr9:uid="{816AB014-E47C-4416-A390-F178F73B7576}"/>
    <tableStyle name="Slicer Style 10" pivot="0" table="0" count="1" xr9:uid="{B61CAD1E-0EAA-472A-8501-3A99539B8478}"/>
    <tableStyle name="Slicer Style 2" pivot="0" table="0" count="1" xr9:uid="{279C5BE1-6447-4B2A-BC40-B8519AB7BDB8}"/>
    <tableStyle name="Slicer Style 3" pivot="0" table="0" count="0" xr9:uid="{833169DD-FFFB-4314-90AE-247E019ABF5B}"/>
    <tableStyle name="Slicer Style 4" pivot="0" table="0" count="1" xr9:uid="{F3BE7B1E-0D26-4BD6-9501-2BE18EB62B89}">
      <tableStyleElement type="wholeTable" dxfId="43"/>
    </tableStyle>
    <tableStyle name="Slicer Style 5" pivot="0" table="0" count="1" xr9:uid="{158913E8-3863-4009-85B4-9EBE32B120BC}"/>
    <tableStyle name="Slicer Style 6" pivot="0" table="0" count="1" xr9:uid="{4882951D-4FCC-4E27-AE32-E8CD670162CB}"/>
    <tableStyle name="Slicer Style 7" pivot="0" table="0" count="1" xr9:uid="{73BA40A4-ADA0-4880-A706-DE90CA97127B}"/>
    <tableStyle name="Slicer Style 8" pivot="0" table="0" count="1" xr9:uid="{9CE47DC7-8FA3-4962-8E73-F4C87EB8577F}"/>
    <tableStyle name="Slicer Style 9" pivot="0" table="0" count="1" xr9:uid="{1ADA4892-DB6F-4DBC-AD28-088DEB6718D1}"/>
  </tableStyles>
  <colors>
    <mruColors>
      <color rgb="FF006600"/>
      <color rgb="FF669900"/>
      <color rgb="FFFFFFFF"/>
      <color rgb="FF00FF00"/>
      <color rgb="FFFF6600"/>
      <color rgb="FF009900"/>
      <color rgb="FF003300"/>
      <color rgb="FFCCFFFF"/>
    </mruColors>
  </colors>
  <extLst>
    <ext xmlns:x14="http://schemas.microsoft.com/office/spreadsheetml/2009/9/main" uri="{46F421CA-312F-682f-3DD2-61675219B42D}">
      <x14:dxfs count="8">
        <dxf>
          <fill>
            <patternFill>
              <bgColor theme="1"/>
            </patternFill>
          </fill>
        </dxf>
        <dxf>
          <font>
            <color theme="1"/>
          </font>
          <border diagonalDown="1">
            <diagonal style="medium">
              <color auto="1"/>
            </diagonal>
          </border>
        </dxf>
        <dxf>
          <font>
            <color theme="1" tint="0.14996795556505021"/>
          </font>
        </dxf>
        <dxf>
          <fill>
            <patternFill>
              <bgColor theme="1"/>
            </patternFill>
          </fill>
        </dxf>
        <dxf>
          <fill>
            <patternFill>
              <bgColor theme="1"/>
            </patternFill>
          </fill>
        </dxf>
        <dxf>
          <fill>
            <patternFill>
              <bgColor theme="4"/>
            </patternFill>
          </fill>
        </dxf>
        <dxf>
          <fill>
            <patternFill>
              <bgColor theme="1"/>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NoData" dxfId="7"/>
          </x14:slicerStyleElements>
        </x14:slicerStyle>
        <x14:slicerStyle name="Slicer Style 10">
          <x14:slicerStyleElements>
            <x14:slicerStyleElement type="unselectedItemWithNoData" dxfId="6"/>
          </x14:slicerStyleElements>
        </x14:slicerStyle>
        <x14:slicerStyle name="Slicer Style 2">
          <x14:slicerStyleElements>
            <x14:slicerStyleElement type="unselectedItemWithNoData" dxfId="5"/>
          </x14:slicerStyleElements>
        </x14:slicerStyle>
        <x14:slicerStyle name="Slicer Style 3"/>
        <x14:slicerStyle name="Slicer Style 4"/>
        <x14:slicerStyle name="Slicer Style 5">
          <x14:slicerStyleElements>
            <x14:slicerStyleElement type="selectedItemWithData" dxfId="4"/>
          </x14:slicerStyleElements>
        </x14:slicerStyle>
        <x14:slicerStyle name="Slicer Style 6">
          <x14:slicerStyleElements>
            <x14:slicerStyleElement type="hoveredSelectedItemWithData" dxfId="3"/>
          </x14:slicerStyleElements>
        </x14:slicerStyle>
        <x14:slicerStyle name="Slicer Style 7">
          <x14:slicerStyleElements>
            <x14:slicerStyleElement type="selectedItemWithData" dxfId="2"/>
          </x14:slicerStyleElements>
        </x14:slicerStyle>
        <x14:slicerStyle name="Slicer Style 8">
          <x14:slicerStyleElements>
            <x14:slicerStyleElement type="selectedItemWithNoData" dxfId="1"/>
          </x14:slicerStyleElements>
        </x14:slicerStyle>
        <x14:slicerStyle name="Slicer Style 9">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828210989755312E-3"/>
          <c:y val="3.0534351145038167E-2"/>
          <c:w val="0.58933581219014286"/>
          <c:h val="0.84452209098862641"/>
        </c:manualLayout>
      </c:layout>
      <c:bar3DChart>
        <c:barDir val="col"/>
        <c:grouping val="standard"/>
        <c:varyColors val="0"/>
        <c:ser>
          <c:idx val="0"/>
          <c:order val="0"/>
          <c:tx>
            <c:v>Sum of Bank Share</c:v>
          </c:tx>
          <c:spPr>
            <a:solidFill>
              <a:schemeClr val="accent1">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
              <c:pt idx="0">
                <c:v>Total</c:v>
              </c:pt>
            </c:strLit>
          </c:cat>
          <c:val>
            <c:numLit>
              <c:formatCode>General</c:formatCode>
              <c:ptCount val="1"/>
              <c:pt idx="0">
                <c:v>161.23000000000002</c:v>
              </c:pt>
            </c:numLit>
          </c:val>
          <c:extLst>
            <c:ext xmlns:c16="http://schemas.microsoft.com/office/drawing/2014/chart" uri="{C3380CC4-5D6E-409C-BE32-E72D297353CC}">
              <c16:uniqueId val="{00000000-DDE8-4581-AFFB-52DEB710376F}"/>
            </c:ext>
          </c:extLst>
        </c:ser>
        <c:ser>
          <c:idx val="1"/>
          <c:order val="1"/>
          <c:tx>
            <c:v>Sum of Appzone Share</c:v>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616</c:v>
              </c:pt>
            </c:numLit>
          </c:val>
          <c:extLst>
            <c:ext xmlns:c16="http://schemas.microsoft.com/office/drawing/2014/chart" uri="{C3380CC4-5D6E-409C-BE32-E72D297353CC}">
              <c16:uniqueId val="{00000001-DDE8-4581-AFFB-52DEB710376F}"/>
            </c:ext>
          </c:extLst>
        </c:ser>
        <c:dLbls>
          <c:showLegendKey val="0"/>
          <c:showVal val="1"/>
          <c:showCatName val="0"/>
          <c:showSerName val="0"/>
          <c:showPercent val="0"/>
          <c:showBubbleSize val="0"/>
        </c:dLbls>
        <c:gapWidth val="355"/>
        <c:shape val="box"/>
        <c:axId val="777481599"/>
        <c:axId val="777480159"/>
        <c:axId val="403656704"/>
      </c:bar3DChart>
      <c:catAx>
        <c:axId val="777481599"/>
        <c:scaling>
          <c:orientation val="minMax"/>
        </c:scaling>
        <c:delete val="1"/>
        <c:axPos val="b"/>
        <c:numFmt formatCode="General" sourceLinked="1"/>
        <c:majorTickMark val="none"/>
        <c:minorTickMark val="none"/>
        <c:tickLblPos val="nextTo"/>
        <c:crossAx val="777480159"/>
        <c:crosses val="autoZero"/>
        <c:auto val="1"/>
        <c:lblAlgn val="ctr"/>
        <c:lblOffset val="100"/>
        <c:noMultiLvlLbl val="0"/>
      </c:catAx>
      <c:valAx>
        <c:axId val="777480159"/>
        <c:scaling>
          <c:orientation val="minMax"/>
        </c:scaling>
        <c:delete val="1"/>
        <c:axPos val="l"/>
        <c:numFmt formatCode="General" sourceLinked="1"/>
        <c:majorTickMark val="none"/>
        <c:minorTickMark val="none"/>
        <c:tickLblPos val="nextTo"/>
        <c:crossAx val="777481599"/>
        <c:crosses val="autoZero"/>
        <c:crossBetween val="between"/>
      </c:valAx>
      <c:serAx>
        <c:axId val="403656704"/>
        <c:scaling>
          <c:orientation val="minMax"/>
        </c:scaling>
        <c:delete val="1"/>
        <c:axPos val="b"/>
        <c:majorTickMark val="out"/>
        <c:minorTickMark val="none"/>
        <c:tickLblPos val="nextTo"/>
        <c:crossAx val="777480159"/>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spPr>
          <a:ln w="34925" cap="rnd">
            <a:solidFill>
              <a:schemeClr val="accent2"/>
            </a:solidFill>
            <a:round/>
          </a:ln>
          <a:effectLst>
            <a:outerShdw blurRad="50800" dist="38100" dir="5400000" rotWithShape="0">
              <a:srgbClr val="000000">
                <a:alpha val="35000"/>
              </a:srgbClr>
            </a:outerShdw>
          </a:effectLst>
        </c:spPr>
        <c:marker>
          <c:symbol val="circle"/>
          <c:size val="6"/>
          <c:spPr>
            <a:noFill/>
            <a:ln w="9525">
              <a:solidFill>
                <a:schemeClr val="accent2"/>
              </a:solidFill>
              <a:round/>
            </a:ln>
            <a:effectLst>
              <a:outerShdw blurRad="50800" dist="38100" dir="5400000" rotWithShape="0">
                <a:srgbClr val="000000">
                  <a:alpha val="35000"/>
                </a:srgbClr>
              </a:outerShdw>
            </a:effectLst>
          </c:spPr>
        </c:marker>
        <c:dLbl>
          <c:idx val="0"/>
          <c:spPr>
            <a:noFill/>
            <a:ln>
              <a:noFill/>
            </a:ln>
            <a:effectLst/>
          </c:spPr>
          <c:txPr>
            <a:bodyPr wrap="square" lIns="38100" tIns="19050" rIns="38100" bIns="19050" anchor="ctr">
              <a:spAutoFit/>
            </a:bodyPr>
            <a:lstStyle/>
            <a:p>
              <a:pPr>
                <a:defRPr sz="800" b="1">
                  <a:latin typeface="Georgia" panose="02040502050405020303"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0800" dist="38100" dir="5400000" rotWithShape="0">
              <a:srgbClr val="000000">
                <a:alpha val="35000"/>
              </a:srgbClr>
            </a:outerShdw>
          </a:effectLst>
        </c:spPr>
        <c:marker>
          <c:symbol val="circle"/>
          <c:size val="6"/>
          <c:spPr>
            <a:noFill/>
            <a:ln w="9525">
              <a:solidFill>
                <a:schemeClr val="accent2"/>
              </a:solidFill>
              <a:round/>
            </a:ln>
            <a:effectLst>
              <a:outerShdw blurRad="50800" dist="38100" dir="5400000" rotWithShape="0">
                <a:srgbClr val="000000">
                  <a:alpha val="35000"/>
                </a:srgbClr>
              </a:outerShdw>
            </a:effectLst>
          </c:spPr>
        </c:marker>
        <c:dLbl>
          <c:idx val="0"/>
          <c:spPr>
            <a:noFill/>
            <a:ln>
              <a:noFill/>
            </a:ln>
            <a:effectLst/>
          </c:spPr>
          <c:txPr>
            <a:bodyPr wrap="square" lIns="38100" tIns="19050" rIns="38100" bIns="19050" anchor="ctr">
              <a:spAutoFit/>
            </a:bodyPr>
            <a:lstStyle/>
            <a:p>
              <a:pPr>
                <a:defRPr sz="800" b="1">
                  <a:latin typeface="Georgia" panose="02040502050405020303"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0800" dist="38100" dir="5400000" rotWithShape="0">
              <a:srgbClr val="000000">
                <a:alpha val="35000"/>
              </a:srgbClr>
            </a:outerShdw>
          </a:effectLst>
        </c:spPr>
        <c:marker>
          <c:symbol val="circle"/>
          <c:size val="6"/>
          <c:spPr>
            <a:noFill/>
            <a:ln w="9525">
              <a:solidFill>
                <a:schemeClr val="accent2"/>
              </a:solidFill>
              <a:round/>
            </a:ln>
            <a:effectLst>
              <a:outerShdw blurRad="50800" dist="38100" dir="5400000" rotWithShape="0">
                <a:srgbClr val="000000">
                  <a:alpha val="35000"/>
                </a:srgbClr>
              </a:outerShdw>
            </a:effectLst>
          </c:spPr>
        </c:marker>
        <c:dLbl>
          <c:idx val="0"/>
          <c:spPr>
            <a:noFill/>
            <a:ln>
              <a:noFill/>
            </a:ln>
            <a:effectLst/>
          </c:spPr>
          <c:txPr>
            <a:bodyPr wrap="square" lIns="38100" tIns="19050" rIns="38100" bIns="19050" anchor="ctr">
              <a:spAutoFit/>
            </a:bodyPr>
            <a:lstStyle/>
            <a:p>
              <a:pPr>
                <a:defRPr sz="800" b="1">
                  <a:latin typeface="Georgia" panose="02040502050405020303"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4684837106148"/>
          <c:y val="4.4124085553135635E-2"/>
          <c:w val="0.75313991352740672"/>
          <c:h val="0.83260699436171526"/>
        </c:manualLayout>
      </c:layout>
      <c:lineChart>
        <c:grouping val="standard"/>
        <c:varyColors val="0"/>
        <c:ser>
          <c:idx val="0"/>
          <c:order val="0"/>
          <c:tx>
            <c:v>Total</c:v>
          </c:tx>
          <c:spPr>
            <a:ln w="34925" cap="rnd">
              <a:solidFill>
                <a:schemeClr val="accent2"/>
              </a:solidFill>
              <a:round/>
            </a:ln>
            <a:effectLst>
              <a:outerShdw blurRad="50800" dist="38100" dir="5400000" rotWithShape="0">
                <a:srgbClr val="000000">
                  <a:alpha val="35000"/>
                </a:srgbClr>
              </a:outerShdw>
            </a:effectLst>
          </c:spPr>
          <c:marker>
            <c:symbol val="circle"/>
            <c:size val="6"/>
            <c:spPr>
              <a:noFill/>
              <a:ln w="9525">
                <a:solidFill>
                  <a:schemeClr val="accent2"/>
                </a:solidFill>
                <a:round/>
              </a:ln>
              <a:effectLst>
                <a:outerShdw blurRad="50800" dist="38100" dir="5400000" rotWithShape="0">
                  <a:srgbClr val="000000">
                    <a:alpha val="35000"/>
                  </a:srgbClr>
                </a:outerShdw>
              </a:effectLst>
            </c:spPr>
          </c:marker>
          <c:dLbls>
            <c:spPr>
              <a:noFill/>
              <a:ln>
                <a:noFill/>
              </a:ln>
              <a:effectLst/>
            </c:spPr>
            <c:txPr>
              <a:bodyPr wrap="square" lIns="38100" tIns="19050" rIns="38100" bIns="19050" anchor="ctr">
                <a:spAutoFit/>
              </a:bodyPr>
              <a:lstStyle/>
              <a:p>
                <a:pPr>
                  <a:defRPr sz="800" b="1">
                    <a:latin typeface="Georgia" panose="02040502050405020303"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11-May-2024</c:v>
              </c:pt>
              <c:pt idx="1">
                <c:v>26-Jun-2024</c:v>
              </c:pt>
              <c:pt idx="2">
                <c:v>27-Jun-2024</c:v>
              </c:pt>
              <c:pt idx="3">
                <c:v>28-Jun-2024</c:v>
              </c:pt>
              <c:pt idx="4">
                <c:v>29-Jun-2024</c:v>
              </c:pt>
            </c:strLit>
          </c:cat>
          <c:val>
            <c:numLit>
              <c:formatCode>General</c:formatCode>
              <c:ptCount val="5"/>
              <c:pt idx="0">
                <c:v>1</c:v>
              </c:pt>
              <c:pt idx="1">
                <c:v>45000</c:v>
              </c:pt>
              <c:pt idx="2">
                <c:v>7250</c:v>
              </c:pt>
              <c:pt idx="3">
                <c:v>13900</c:v>
              </c:pt>
              <c:pt idx="4">
                <c:v>104000</c:v>
              </c:pt>
            </c:numLit>
          </c:val>
          <c:smooth val="0"/>
          <c:extLst>
            <c:ext xmlns:c16="http://schemas.microsoft.com/office/drawing/2014/chart" uri="{C3380CC4-5D6E-409C-BE32-E72D297353CC}">
              <c16:uniqueId val="{00000000-A801-44CF-9D58-C99534E0171E}"/>
            </c:ext>
          </c:extLst>
        </c:ser>
        <c:dLbls>
          <c:showLegendKey val="0"/>
          <c:showVal val="0"/>
          <c:showCatName val="0"/>
          <c:showSerName val="0"/>
          <c:showPercent val="0"/>
          <c:showBubbleSize val="0"/>
        </c:dLbls>
        <c:marker val="1"/>
        <c:smooth val="0"/>
        <c:axId val="305672159"/>
        <c:axId val="305672639"/>
      </c:lineChart>
      <c:catAx>
        <c:axId val="30567215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Georgia" panose="02040502050405020303" pitchFamily="18" charset="0"/>
                <a:ea typeface="+mn-ea"/>
                <a:cs typeface="+mn-cs"/>
              </a:defRPr>
            </a:pPr>
            <a:endParaRPr lang="en-US"/>
          </a:p>
        </c:txPr>
        <c:crossAx val="305672639"/>
        <c:crosses val="autoZero"/>
        <c:auto val="1"/>
        <c:lblAlgn val="ctr"/>
        <c:lblOffset val="100"/>
        <c:noMultiLvlLbl val="0"/>
      </c:catAx>
      <c:valAx>
        <c:axId val="30567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3056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data report.xlsx]PIVOT 2!PivotTable4</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dLbl>
          <c:idx val="0"/>
          <c:layout>
            <c:manualLayout>
              <c:x val="-3.3270231464969319E-3"/>
              <c:y val="-0.1059486082758173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6.812294659021853E-2"/>
              <c:y val="-9.9806376661933961E-3"/>
            </c:manualLayout>
          </c:layout>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1703625999719074"/>
                  <c:h val="0.16761929348995305"/>
                </c:manualLayout>
              </c15:layout>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
              <c:y val="-4.0946178024043309E-2"/>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861111111111105E-2"/>
          <c:y val="0.15138853097908217"/>
          <c:w val="0.85763888888888884"/>
          <c:h val="0.75378859460749226"/>
        </c:manualLayout>
      </c:layout>
      <c:pie3DChart>
        <c:varyColors val="1"/>
        <c:ser>
          <c:idx val="0"/>
          <c:order val="0"/>
          <c:tx>
            <c:strRef>
              <c:f>'PIVOT 2'!$B$25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53-40D3-B944-9C9B793B4B4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A555-44F7-9723-FDE853D100D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53-40D3-B944-9C9B793B4B4C}"/>
              </c:ext>
            </c:extLst>
          </c:dPt>
          <c:dLbls>
            <c:dLbl>
              <c:idx val="0"/>
              <c:layout>
                <c:manualLayout>
                  <c:x val="-3.3270231464969319E-3"/>
                  <c:y val="-0.105948608275817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C53-40D3-B944-9C9B793B4B4C}"/>
                </c:ext>
              </c:extLst>
            </c:dLbl>
            <c:dLbl>
              <c:idx val="1"/>
              <c:layout>
                <c:manualLayout>
                  <c:x val="-6.812294659021853E-2"/>
                  <c:y val="-9.9806376661933961E-3"/>
                </c:manualLayout>
              </c:layout>
              <c:spPr>
                <a:noFill/>
                <a:ln>
                  <a:noFill/>
                </a:ln>
                <a:effectLst/>
              </c:spPr>
              <c:txPr>
                <a:bodyPr rot="0" spcFirstLastPara="1" vertOverflow="clip" horzOverflow="clip" vert="horz" wrap="square" lIns="38100" tIns="19050" rIns="38100" bIns="19050" anchor="ctr" anchorCtr="1">
                  <a:no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1703625999719074"/>
                      <c:h val="0.16761929348995305"/>
                    </c:manualLayout>
                  </c15:layout>
                </c:ext>
                <c:ext xmlns:c16="http://schemas.microsoft.com/office/drawing/2014/chart" uri="{C3380CC4-5D6E-409C-BE32-E72D297353CC}">
                  <c16:uniqueId val="{00000008-A555-44F7-9723-FDE853D100D6}"/>
                </c:ext>
              </c:extLst>
            </c:dLbl>
            <c:dLbl>
              <c:idx val="2"/>
              <c:layout>
                <c:manualLayout>
                  <c:x val="0"/>
                  <c:y val="-4.09461780240433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C53-40D3-B944-9C9B793B4B4C}"/>
                </c:ext>
              </c:extLst>
            </c:dLbl>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2'!$A$26:$A$29</c:f>
              <c:strCache>
                <c:ptCount val="3"/>
                <c:pt idx="0">
                  <c:v>AKINPELU NURENI</c:v>
                </c:pt>
                <c:pt idx="1">
                  <c:v>VINCHEE CATERING SERVICE</c:v>
                </c:pt>
                <c:pt idx="2">
                  <c:v>WALOYE NIGERIA LIMITED</c:v>
                </c:pt>
              </c:strCache>
            </c:strRef>
          </c:cat>
          <c:val>
            <c:numRef>
              <c:f>'PIVOT 2'!$B$26:$B$29</c:f>
              <c:numCache>
                <c:formatCode>0.00%</c:formatCode>
                <c:ptCount val="3"/>
                <c:pt idx="0">
                  <c:v>0.42743067122969602</c:v>
                </c:pt>
                <c:pt idx="1">
                  <c:v>0.15142796571670855</c:v>
                </c:pt>
                <c:pt idx="2">
                  <c:v>0.4211413630535954</c:v>
                </c:pt>
              </c:numCache>
            </c:numRef>
          </c:val>
          <c:extLst>
            <c:ext xmlns:c16="http://schemas.microsoft.com/office/drawing/2014/chart" uri="{C3380CC4-5D6E-409C-BE32-E72D297353CC}">
              <c16:uniqueId val="{00000006-A555-44F7-9723-FDE853D100D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data report.xlsx]PIVOT 2!PivotTable5</c:name>
    <c:fmtId val="17"/>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standard"/>
        <c:varyColors val="0"/>
        <c:ser>
          <c:idx val="0"/>
          <c:order val="0"/>
          <c:tx>
            <c:strRef>
              <c:f>'PIVOT 2'!$B$33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2'!$A$34:$A$39</c:f>
              <c:strCache>
                <c:ptCount val="5"/>
                <c:pt idx="0">
                  <c:v>50000</c:v>
                </c:pt>
                <c:pt idx="1">
                  <c:v>45000</c:v>
                </c:pt>
                <c:pt idx="2">
                  <c:v>20200</c:v>
                </c:pt>
                <c:pt idx="3">
                  <c:v>17000</c:v>
                </c:pt>
                <c:pt idx="4">
                  <c:v>15000</c:v>
                </c:pt>
              </c:strCache>
            </c:strRef>
          </c:cat>
          <c:val>
            <c:numRef>
              <c:f>'PIVOT 2'!$B$34:$B$39</c:f>
              <c:numCache>
                <c:formatCode>0%</c:formatCode>
                <c:ptCount val="5"/>
                <c:pt idx="0">
                  <c:v>0.33967391304347827</c:v>
                </c:pt>
                <c:pt idx="1">
                  <c:v>0.30570652173913043</c:v>
                </c:pt>
                <c:pt idx="2">
                  <c:v>0.13722826086956522</c:v>
                </c:pt>
                <c:pt idx="3">
                  <c:v>0.11548913043478261</c:v>
                </c:pt>
                <c:pt idx="4">
                  <c:v>0.10190217391304347</c:v>
                </c:pt>
              </c:numCache>
            </c:numRef>
          </c:val>
          <c:extLst>
            <c:ext xmlns:c16="http://schemas.microsoft.com/office/drawing/2014/chart" uri="{C3380CC4-5D6E-409C-BE32-E72D297353CC}">
              <c16:uniqueId val="{00000000-3E70-4291-96C8-9168AC79DA07}"/>
            </c:ext>
          </c:extLst>
        </c:ser>
        <c:dLbls>
          <c:showLegendKey val="0"/>
          <c:showVal val="1"/>
          <c:showCatName val="0"/>
          <c:showSerName val="0"/>
          <c:showPercent val="0"/>
          <c:showBubbleSize val="0"/>
        </c:dLbls>
        <c:gapWidth val="150"/>
        <c:shape val="box"/>
        <c:axId val="1075984863"/>
        <c:axId val="1127392880"/>
        <c:axId val="1175107487"/>
      </c:bar3DChart>
      <c:catAx>
        <c:axId val="107598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27392880"/>
        <c:crosses val="autoZero"/>
        <c:auto val="1"/>
        <c:lblAlgn val="ctr"/>
        <c:lblOffset val="100"/>
        <c:noMultiLvlLbl val="0"/>
      </c:catAx>
      <c:valAx>
        <c:axId val="1127392880"/>
        <c:scaling>
          <c:orientation val="minMax"/>
        </c:scaling>
        <c:delete val="1"/>
        <c:axPos val="l"/>
        <c:numFmt formatCode="0%" sourceLinked="1"/>
        <c:majorTickMark val="none"/>
        <c:minorTickMark val="none"/>
        <c:tickLblPos val="nextTo"/>
        <c:crossAx val="1075984863"/>
        <c:crosses val="autoZero"/>
        <c:crossBetween val="between"/>
      </c:valAx>
      <c:serAx>
        <c:axId val="1175107487"/>
        <c:scaling>
          <c:orientation val="minMax"/>
        </c:scaling>
        <c:delete val="1"/>
        <c:axPos val="b"/>
        <c:majorTickMark val="none"/>
        <c:minorTickMark val="none"/>
        <c:tickLblPos val="nextTo"/>
        <c:crossAx val="112739288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data report.xlsx]PIVOT 2!PivotTable6</c:name>
    <c:fmtId val="2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699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69900"/>
          </a:solidFill>
          <a:ln>
            <a:noFill/>
          </a:ln>
          <a:effectLst/>
          <a:sp3d/>
        </c:spPr>
        <c:dLbl>
          <c:idx val="0"/>
          <c:layout>
            <c:manualLayout>
              <c:x val="-5.9360730593607303E-2"/>
              <c:y val="-5.77617109594887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4794520547945202E-2"/>
              <c:y val="-6.25751868727794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
          <c:y val="5.0925925925925923E-2"/>
          <c:w val="0.93888888888888888"/>
          <c:h val="0.89814814814814814"/>
        </c:manualLayout>
      </c:layout>
      <c:bar3DChart>
        <c:barDir val="col"/>
        <c:grouping val="standard"/>
        <c:varyColors val="0"/>
        <c:ser>
          <c:idx val="0"/>
          <c:order val="0"/>
          <c:tx>
            <c:strRef>
              <c:f>'PIVOT 2'!$D$4</c:f>
              <c:strCache>
                <c:ptCount val="1"/>
                <c:pt idx="0">
                  <c:v>Sum of Bank Share</c:v>
                </c:pt>
              </c:strCache>
            </c:strRef>
          </c:tx>
          <c:spPr>
            <a:solidFill>
              <a:srgbClr val="669900"/>
            </a:solidFill>
            <a:ln>
              <a:noFill/>
            </a:ln>
            <a:effectLst/>
            <a:sp3d/>
          </c:spPr>
          <c:invertIfNegative val="0"/>
          <c:dPt>
            <c:idx val="0"/>
            <c:invertIfNegative val="0"/>
            <c:bubble3D val="0"/>
            <c:extLst>
              <c:ext xmlns:c16="http://schemas.microsoft.com/office/drawing/2014/chart" uri="{C3380CC4-5D6E-409C-BE32-E72D297353CC}">
                <c16:uniqueId val="{00000002-2757-49EF-A861-B4189487255E}"/>
              </c:ext>
            </c:extLst>
          </c:dPt>
          <c:dLbls>
            <c:dLbl>
              <c:idx val="0"/>
              <c:layout>
                <c:manualLayout>
                  <c:x val="-5.9360730593607303E-2"/>
                  <c:y val="-5.7761710959488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57-49EF-A861-B418948725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2'!$D$5</c:f>
              <c:strCache>
                <c:ptCount val="1"/>
                <c:pt idx="0">
                  <c:v>Total</c:v>
                </c:pt>
              </c:strCache>
            </c:strRef>
          </c:cat>
          <c:val>
            <c:numRef>
              <c:f>'PIVOT 2'!$D$5</c:f>
              <c:numCache>
                <c:formatCode>\₦##.##,\ \K</c:formatCode>
                <c:ptCount val="1"/>
                <c:pt idx="0">
                  <c:v>272.52</c:v>
                </c:pt>
              </c:numCache>
            </c:numRef>
          </c:val>
          <c:extLst>
            <c:ext xmlns:c16="http://schemas.microsoft.com/office/drawing/2014/chart" uri="{C3380CC4-5D6E-409C-BE32-E72D297353CC}">
              <c16:uniqueId val="{00000000-2757-49EF-A861-B4189487255E}"/>
            </c:ext>
          </c:extLst>
        </c:ser>
        <c:ser>
          <c:idx val="1"/>
          <c:order val="1"/>
          <c:tx>
            <c:strRef>
              <c:f>'PIVOT 2'!$E$4</c:f>
              <c:strCache>
                <c:ptCount val="1"/>
                <c:pt idx="0">
                  <c:v>Sum of Appzone Share</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2757-49EF-A861-B4189487255E}"/>
              </c:ext>
            </c:extLst>
          </c:dPt>
          <c:dLbls>
            <c:dLbl>
              <c:idx val="0"/>
              <c:layout>
                <c:manualLayout>
                  <c:x val="5.4794520547945202E-2"/>
                  <c:y val="-6.25751868727794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57-49EF-A861-B4189487255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2'!$D$5</c:f>
              <c:strCache>
                <c:ptCount val="1"/>
                <c:pt idx="0">
                  <c:v>Total</c:v>
                </c:pt>
              </c:strCache>
            </c:strRef>
          </c:cat>
          <c:val>
            <c:numRef>
              <c:f>'PIVOT 2'!$E$5</c:f>
              <c:numCache>
                <c:formatCode>\₦##.##,\ \K</c:formatCode>
                <c:ptCount val="1"/>
                <c:pt idx="0">
                  <c:v>1028.31</c:v>
                </c:pt>
              </c:numCache>
            </c:numRef>
          </c:val>
          <c:extLst>
            <c:ext xmlns:c16="http://schemas.microsoft.com/office/drawing/2014/chart" uri="{C3380CC4-5D6E-409C-BE32-E72D297353CC}">
              <c16:uniqueId val="{00000001-2757-49EF-A861-B4189487255E}"/>
            </c:ext>
          </c:extLst>
        </c:ser>
        <c:dLbls>
          <c:showLegendKey val="0"/>
          <c:showVal val="1"/>
          <c:showCatName val="0"/>
          <c:showSerName val="0"/>
          <c:showPercent val="0"/>
          <c:showBubbleSize val="0"/>
        </c:dLbls>
        <c:gapWidth val="150"/>
        <c:shape val="box"/>
        <c:axId val="1005803056"/>
        <c:axId val="1005804496"/>
        <c:axId val="1840373999"/>
      </c:bar3DChart>
      <c:catAx>
        <c:axId val="1005803056"/>
        <c:scaling>
          <c:orientation val="minMax"/>
        </c:scaling>
        <c:delete val="1"/>
        <c:axPos val="b"/>
        <c:numFmt formatCode="General" sourceLinked="1"/>
        <c:majorTickMark val="none"/>
        <c:minorTickMark val="none"/>
        <c:tickLblPos val="nextTo"/>
        <c:crossAx val="1005804496"/>
        <c:crosses val="autoZero"/>
        <c:auto val="1"/>
        <c:lblAlgn val="ctr"/>
        <c:lblOffset val="100"/>
        <c:noMultiLvlLbl val="0"/>
      </c:catAx>
      <c:valAx>
        <c:axId val="1005804496"/>
        <c:scaling>
          <c:orientation val="minMax"/>
        </c:scaling>
        <c:delete val="1"/>
        <c:axPos val="l"/>
        <c:numFmt formatCode="\₦##.##,\ \K" sourceLinked="1"/>
        <c:majorTickMark val="none"/>
        <c:minorTickMark val="none"/>
        <c:tickLblPos val="nextTo"/>
        <c:crossAx val="1005803056"/>
        <c:crosses val="autoZero"/>
        <c:crossBetween val="between"/>
      </c:valAx>
      <c:serAx>
        <c:axId val="1840373999"/>
        <c:scaling>
          <c:orientation val="minMax"/>
        </c:scaling>
        <c:delete val="1"/>
        <c:axPos val="b"/>
        <c:majorTickMark val="none"/>
        <c:minorTickMark val="none"/>
        <c:tickLblPos val="nextTo"/>
        <c:crossAx val="1005804496"/>
        <c:crosses val="autoZero"/>
      </c:serAx>
      <c:spPr>
        <a:noFill/>
        <a:ln>
          <a:noFill/>
        </a:ln>
        <a:effectLst/>
      </c:spPr>
    </c:plotArea>
    <c:legend>
      <c:legendPos val="b"/>
      <c:layout>
        <c:manualLayout>
          <c:xMode val="edge"/>
          <c:yMode val="edge"/>
          <c:x val="0.05"/>
          <c:y val="0.81995363902569185"/>
          <c:w val="0.95"/>
          <c:h val="0.1511655054945638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 data report.xlsx]PIVOT 2!PivotTable7</c:name>
    <c:fmtId val="29"/>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63738987459251E-2"/>
          <c:y val="0.40252158152987311"/>
          <c:w val="0.96783626101254072"/>
          <c:h val="0.41503950035679776"/>
        </c:manualLayout>
      </c:layout>
      <c:lineChart>
        <c:grouping val="standard"/>
        <c:varyColors val="0"/>
        <c:ser>
          <c:idx val="0"/>
          <c:order val="0"/>
          <c:tx>
            <c:strRef>
              <c:f>'PIVOT 2'!$E$9</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forward val="2"/>
            <c:dispRSqr val="0"/>
            <c:dispEq val="0"/>
          </c:trendline>
          <c:cat>
            <c:strRef>
              <c:f>'PIVOT 2'!$D$10:$D$13</c:f>
              <c:strCache>
                <c:ptCount val="3"/>
                <c:pt idx="0">
                  <c:v>May</c:v>
                </c:pt>
                <c:pt idx="1">
                  <c:v>June</c:v>
                </c:pt>
                <c:pt idx="2">
                  <c:v>October</c:v>
                </c:pt>
              </c:strCache>
            </c:strRef>
          </c:cat>
          <c:val>
            <c:numRef>
              <c:f>'PIVOT 2'!$E$10:$E$13</c:f>
              <c:numCache>
                <c:formatCode>_(* #,##0.00_);_(* \(#,##0.00\);_(* "-"??_);_(@_)</c:formatCode>
                <c:ptCount val="3"/>
                <c:pt idx="0">
                  <c:v>1</c:v>
                </c:pt>
                <c:pt idx="1">
                  <c:v>170150</c:v>
                </c:pt>
                <c:pt idx="2">
                  <c:v>127020</c:v>
                </c:pt>
              </c:numCache>
            </c:numRef>
          </c:val>
          <c:smooth val="0"/>
          <c:extLst>
            <c:ext xmlns:c16="http://schemas.microsoft.com/office/drawing/2014/chart" uri="{C3380CC4-5D6E-409C-BE32-E72D297353CC}">
              <c16:uniqueId val="{0000000A-C4A0-4C1E-B37D-2505964373FD}"/>
            </c:ext>
          </c:extLst>
        </c:ser>
        <c:dLbls>
          <c:dLblPos val="t"/>
          <c:showLegendKey val="0"/>
          <c:showVal val="1"/>
          <c:showCatName val="0"/>
          <c:showSerName val="0"/>
          <c:showPercent val="0"/>
          <c:showBubbleSize val="0"/>
        </c:dLbls>
        <c:marker val="1"/>
        <c:smooth val="0"/>
        <c:axId val="838157071"/>
        <c:axId val="1185256031"/>
      </c:lineChart>
      <c:catAx>
        <c:axId val="83815707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185256031"/>
        <c:crosses val="autoZero"/>
        <c:auto val="1"/>
        <c:lblAlgn val="ctr"/>
        <c:lblOffset val="100"/>
        <c:noMultiLvlLbl val="0"/>
      </c:catAx>
      <c:valAx>
        <c:axId val="1185256031"/>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838157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25</xdr:row>
      <xdr:rowOff>47624</xdr:rowOff>
    </xdr:from>
    <xdr:to>
      <xdr:col>8</xdr:col>
      <xdr:colOff>781050</xdr:colOff>
      <xdr:row>38</xdr:row>
      <xdr:rowOff>19049</xdr:rowOff>
    </xdr:to>
    <xdr:graphicFrame macro="">
      <xdr:nvGraphicFramePr>
        <xdr:cNvPr id="10" name="Chart 9">
          <a:extLst>
            <a:ext uri="{FF2B5EF4-FFF2-40B4-BE49-F238E27FC236}">
              <a16:creationId xmlns:a16="http://schemas.microsoft.com/office/drawing/2014/main" id="{F3C7E0E2-78DD-4EAA-96C5-1D27193ED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8</xdr:row>
      <xdr:rowOff>171450</xdr:rowOff>
    </xdr:from>
    <xdr:to>
      <xdr:col>15</xdr:col>
      <xdr:colOff>847725</xdr:colOff>
      <xdr:row>18</xdr:row>
      <xdr:rowOff>57150</xdr:rowOff>
    </xdr:to>
    <xdr:graphicFrame macro="">
      <xdr:nvGraphicFramePr>
        <xdr:cNvPr id="12" name="Chart 11">
          <a:extLst>
            <a:ext uri="{FF2B5EF4-FFF2-40B4-BE49-F238E27FC236}">
              <a16:creationId xmlns:a16="http://schemas.microsoft.com/office/drawing/2014/main" id="{D152880A-FB6F-4EC3-8644-BF3060957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0</xdr:row>
      <xdr:rowOff>9524</xdr:rowOff>
    </xdr:from>
    <xdr:to>
      <xdr:col>26</xdr:col>
      <xdr:colOff>209550</xdr:colOff>
      <xdr:row>2</xdr:row>
      <xdr:rowOff>133349</xdr:rowOff>
    </xdr:to>
    <xdr:sp macro="" textlink="">
      <xdr:nvSpPr>
        <xdr:cNvPr id="9" name="Rectangle 8">
          <a:extLst>
            <a:ext uri="{FF2B5EF4-FFF2-40B4-BE49-F238E27FC236}">
              <a16:creationId xmlns:a16="http://schemas.microsoft.com/office/drawing/2014/main" id="{03D28677-7908-339D-A590-0D1BBB7F30C9}"/>
            </a:ext>
          </a:extLst>
        </xdr:cNvPr>
        <xdr:cNvSpPr/>
      </xdr:nvSpPr>
      <xdr:spPr>
        <a:xfrm>
          <a:off x="142875" y="9524"/>
          <a:ext cx="15916275" cy="504825"/>
        </a:xfrm>
        <a:prstGeom prst="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endParaRPr lang="en-US" sz="16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editAs="oneCell">
    <xdr:from>
      <xdr:col>0</xdr:col>
      <xdr:colOff>19051</xdr:colOff>
      <xdr:row>0</xdr:row>
      <xdr:rowOff>19050</xdr:rowOff>
    </xdr:from>
    <xdr:to>
      <xdr:col>2</xdr:col>
      <xdr:colOff>409575</xdr:colOff>
      <xdr:row>2</xdr:row>
      <xdr:rowOff>114300</xdr:rowOff>
    </xdr:to>
    <xdr:pic>
      <xdr:nvPicPr>
        <xdr:cNvPr id="11" name="Picture 10">
          <a:extLst>
            <a:ext uri="{FF2B5EF4-FFF2-40B4-BE49-F238E27FC236}">
              <a16:creationId xmlns:a16="http://schemas.microsoft.com/office/drawing/2014/main" id="{6F2D4782-F7C2-1566-0056-B7CFD8584B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1" y="19050"/>
          <a:ext cx="1609724" cy="476250"/>
        </a:xfrm>
        <a:prstGeom prst="rect">
          <a:avLst/>
        </a:prstGeom>
      </xdr:spPr>
    </xdr:pic>
    <xdr:clientData/>
  </xdr:twoCellAnchor>
  <xdr:twoCellAnchor>
    <xdr:from>
      <xdr:col>0</xdr:col>
      <xdr:colOff>19050</xdr:colOff>
      <xdr:row>2</xdr:row>
      <xdr:rowOff>123825</xdr:rowOff>
    </xdr:from>
    <xdr:to>
      <xdr:col>2</xdr:col>
      <xdr:colOff>419100</xdr:colOff>
      <xdr:row>37</xdr:row>
      <xdr:rowOff>171450</xdr:rowOff>
    </xdr:to>
    <xdr:sp macro="" textlink="">
      <xdr:nvSpPr>
        <xdr:cNvPr id="12" name="Rectangle 11">
          <a:extLst>
            <a:ext uri="{FF2B5EF4-FFF2-40B4-BE49-F238E27FC236}">
              <a16:creationId xmlns:a16="http://schemas.microsoft.com/office/drawing/2014/main" id="{00C0976A-4B9E-8361-9E61-AB1EECBC0F1F}"/>
            </a:ext>
          </a:extLst>
        </xdr:cNvPr>
        <xdr:cNvSpPr/>
      </xdr:nvSpPr>
      <xdr:spPr>
        <a:xfrm>
          <a:off x="19050" y="504825"/>
          <a:ext cx="1619250" cy="6715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effectLst/>
          </a:endParaRPr>
        </a:p>
      </xdr:txBody>
    </xdr:sp>
    <xdr:clientData/>
  </xdr:twoCellAnchor>
  <xdr:twoCellAnchor>
    <xdr:from>
      <xdr:col>2</xdr:col>
      <xdr:colOff>466727</xdr:colOff>
      <xdr:row>3</xdr:row>
      <xdr:rowOff>0</xdr:rowOff>
    </xdr:from>
    <xdr:to>
      <xdr:col>4</xdr:col>
      <xdr:colOff>561975</xdr:colOff>
      <xdr:row>7</xdr:row>
      <xdr:rowOff>76200</xdr:rowOff>
    </xdr:to>
    <xdr:sp macro="" textlink="'PIVOT 2'!B7">
      <xdr:nvSpPr>
        <xdr:cNvPr id="13" name="Rectangle: Rounded Corners 12">
          <a:extLst>
            <a:ext uri="{FF2B5EF4-FFF2-40B4-BE49-F238E27FC236}">
              <a16:creationId xmlns:a16="http://schemas.microsoft.com/office/drawing/2014/main" id="{86E01242-4546-9B9A-8DCA-382553A923A5}"/>
            </a:ext>
          </a:extLst>
        </xdr:cNvPr>
        <xdr:cNvSpPr/>
      </xdr:nvSpPr>
      <xdr:spPr>
        <a:xfrm>
          <a:off x="1685927" y="571500"/>
          <a:ext cx="1314448" cy="83820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BA8B7C8-F93B-479E-85E4-C818C5EB1C09}" type="TxLink">
            <a:rPr lang="en-US" sz="1600" b="1" i="0" u="none" strike="noStrike">
              <a:solidFill>
                <a:srgbClr val="000000"/>
              </a:solidFill>
              <a:latin typeface="Cambria" panose="02040503050406030204" pitchFamily="18" charset="0"/>
              <a:ea typeface="Cambria" panose="02040503050406030204" pitchFamily="18" charset="0"/>
              <a:cs typeface="Calibri"/>
            </a:rPr>
            <a:pPr algn="ctr"/>
            <a:t>₦297.17 K</a:t>
          </a:fld>
          <a:endParaRPr lang="en-US" sz="3200" b="1">
            <a:latin typeface="Cambria" panose="02040503050406030204" pitchFamily="18" charset="0"/>
            <a:ea typeface="Cambria" panose="02040503050406030204" pitchFamily="18" charset="0"/>
          </a:endParaRPr>
        </a:p>
      </xdr:txBody>
    </xdr:sp>
    <xdr:clientData/>
  </xdr:twoCellAnchor>
  <xdr:twoCellAnchor>
    <xdr:from>
      <xdr:col>5</xdr:col>
      <xdr:colOff>38100</xdr:colOff>
      <xdr:row>3</xdr:row>
      <xdr:rowOff>0</xdr:rowOff>
    </xdr:from>
    <xdr:to>
      <xdr:col>7</xdr:col>
      <xdr:colOff>200025</xdr:colOff>
      <xdr:row>7</xdr:row>
      <xdr:rowOff>76200</xdr:rowOff>
    </xdr:to>
    <xdr:sp macro="" textlink="'PIVOT 2'!B14">
      <xdr:nvSpPr>
        <xdr:cNvPr id="14" name="Rectangle: Rounded Corners 13">
          <a:extLst>
            <a:ext uri="{FF2B5EF4-FFF2-40B4-BE49-F238E27FC236}">
              <a16:creationId xmlns:a16="http://schemas.microsoft.com/office/drawing/2014/main" id="{377F335A-EAAE-2B1A-43A2-92878F047ACF}"/>
            </a:ext>
          </a:extLst>
        </xdr:cNvPr>
        <xdr:cNvSpPr/>
      </xdr:nvSpPr>
      <xdr:spPr>
        <a:xfrm>
          <a:off x="3086100" y="571500"/>
          <a:ext cx="1381125" cy="83820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5BDE863A-258E-4D0E-9E60-458FD90040ED}"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45</a:t>
          </a:fld>
          <a:endParaRPr lang="en-US"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9</xdr:col>
      <xdr:colOff>466725</xdr:colOff>
      <xdr:row>3</xdr:row>
      <xdr:rowOff>0</xdr:rowOff>
    </xdr:from>
    <xdr:to>
      <xdr:col>12</xdr:col>
      <xdr:colOff>447675</xdr:colOff>
      <xdr:row>7</xdr:row>
      <xdr:rowOff>76200</xdr:rowOff>
    </xdr:to>
    <xdr:sp macro="" textlink="">
      <xdr:nvSpPr>
        <xdr:cNvPr id="15" name="Rectangle: Rounded Corners 14">
          <a:extLst>
            <a:ext uri="{FF2B5EF4-FFF2-40B4-BE49-F238E27FC236}">
              <a16:creationId xmlns:a16="http://schemas.microsoft.com/office/drawing/2014/main" id="{35E89B93-69CE-1A24-C2C3-22D9D94E3235}"/>
            </a:ext>
          </a:extLst>
        </xdr:cNvPr>
        <xdr:cNvSpPr/>
      </xdr:nvSpPr>
      <xdr:spPr>
        <a:xfrm>
          <a:off x="5953125" y="571500"/>
          <a:ext cx="1809750" cy="83820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2000" b="1" i="0" u="none" strike="noStrike">
              <a:solidFill>
                <a:srgbClr val="000000"/>
              </a:solidFill>
              <a:latin typeface="Cambria" panose="02040503050406030204" pitchFamily="18" charset="0"/>
              <a:ea typeface="Cambria" panose="02040503050406030204" pitchFamily="18" charset="0"/>
              <a:cs typeface="Calibri"/>
            </a:rPr>
            <a:t>2</a:t>
          </a:r>
        </a:p>
      </xdr:txBody>
    </xdr:sp>
    <xdr:clientData/>
  </xdr:twoCellAnchor>
  <xdr:twoCellAnchor>
    <xdr:from>
      <xdr:col>2</xdr:col>
      <xdr:colOff>476250</xdr:colOff>
      <xdr:row>7</xdr:row>
      <xdr:rowOff>152400</xdr:rowOff>
    </xdr:from>
    <xdr:to>
      <xdr:col>9</xdr:col>
      <xdr:colOff>371475</xdr:colOff>
      <xdr:row>18</xdr:row>
      <xdr:rowOff>19049</xdr:rowOff>
    </xdr:to>
    <xdr:sp macro="" textlink="">
      <xdr:nvSpPr>
        <xdr:cNvPr id="16" name="Rectangle: Rounded Corners 15">
          <a:extLst>
            <a:ext uri="{FF2B5EF4-FFF2-40B4-BE49-F238E27FC236}">
              <a16:creationId xmlns:a16="http://schemas.microsoft.com/office/drawing/2014/main" id="{CFC03F76-73A1-987A-D844-4079530E2F5A}"/>
            </a:ext>
          </a:extLst>
        </xdr:cNvPr>
        <xdr:cNvSpPr/>
      </xdr:nvSpPr>
      <xdr:spPr>
        <a:xfrm>
          <a:off x="1695450" y="1485900"/>
          <a:ext cx="4162425" cy="1962149"/>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457200</xdr:colOff>
      <xdr:row>7</xdr:row>
      <xdr:rowOff>152401</xdr:rowOff>
    </xdr:from>
    <xdr:to>
      <xdr:col>15</xdr:col>
      <xdr:colOff>533400</xdr:colOff>
      <xdr:row>18</xdr:row>
      <xdr:rowOff>19051</xdr:rowOff>
    </xdr:to>
    <xdr:sp macro="" textlink="">
      <xdr:nvSpPr>
        <xdr:cNvPr id="17" name="Rectangle: Rounded Corners 16">
          <a:extLst>
            <a:ext uri="{FF2B5EF4-FFF2-40B4-BE49-F238E27FC236}">
              <a16:creationId xmlns:a16="http://schemas.microsoft.com/office/drawing/2014/main" id="{EC85DA94-44C3-8FFE-6579-720293FF0FA4}"/>
            </a:ext>
          </a:extLst>
        </xdr:cNvPr>
        <xdr:cNvSpPr/>
      </xdr:nvSpPr>
      <xdr:spPr>
        <a:xfrm>
          <a:off x="5943600" y="1485901"/>
          <a:ext cx="3733800" cy="196215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xdr:row>
      <xdr:rowOff>1</xdr:rowOff>
    </xdr:from>
    <xdr:to>
      <xdr:col>20</xdr:col>
      <xdr:colOff>504825</xdr:colOff>
      <xdr:row>18</xdr:row>
      <xdr:rowOff>19050</xdr:rowOff>
    </xdr:to>
    <xdr:sp macro="" textlink="">
      <xdr:nvSpPr>
        <xdr:cNvPr id="18" name="Rectangle: Rounded Corners 17">
          <a:extLst>
            <a:ext uri="{FF2B5EF4-FFF2-40B4-BE49-F238E27FC236}">
              <a16:creationId xmlns:a16="http://schemas.microsoft.com/office/drawing/2014/main" id="{E2CA21F7-AE99-33AE-8A86-EBBF166D782E}"/>
            </a:ext>
          </a:extLst>
        </xdr:cNvPr>
        <xdr:cNvSpPr/>
      </xdr:nvSpPr>
      <xdr:spPr>
        <a:xfrm>
          <a:off x="9763125" y="571501"/>
          <a:ext cx="2933700" cy="2876549"/>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171451</xdr:colOff>
      <xdr:row>0</xdr:row>
      <xdr:rowOff>19051</xdr:rowOff>
    </xdr:from>
    <xdr:to>
      <xdr:col>13</xdr:col>
      <xdr:colOff>571501</xdr:colOff>
      <xdr:row>2</xdr:row>
      <xdr:rowOff>95251</xdr:rowOff>
    </xdr:to>
    <xdr:sp macro="" textlink="">
      <xdr:nvSpPr>
        <xdr:cNvPr id="20" name="TextBox 19">
          <a:extLst>
            <a:ext uri="{FF2B5EF4-FFF2-40B4-BE49-F238E27FC236}">
              <a16:creationId xmlns:a16="http://schemas.microsoft.com/office/drawing/2014/main" id="{42D010DB-34FE-494E-0BC3-E6BA9A87BD15}"/>
            </a:ext>
          </a:extLst>
        </xdr:cNvPr>
        <xdr:cNvSpPr txBox="1"/>
      </xdr:nvSpPr>
      <xdr:spPr>
        <a:xfrm>
          <a:off x="3829051" y="19051"/>
          <a:ext cx="46672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cap="none" spc="0">
              <a:ln w="0"/>
              <a:solidFill>
                <a:schemeClr val="tx1"/>
              </a:solidFill>
              <a:effectLst>
                <a:outerShdw blurRad="50800" dist="38100" dir="5400000" algn="t" rotWithShape="0">
                  <a:prstClr val="black">
                    <a:alpha val="40000"/>
                  </a:prstClr>
                </a:outerShdw>
              </a:effectLst>
              <a:latin typeface="Georgia" panose="02040502050405020303" pitchFamily="18" charset="0"/>
              <a:ea typeface="Cambria" panose="02040503050406030204" pitchFamily="18" charset="0"/>
            </a:rPr>
            <a:t>POS</a:t>
          </a:r>
          <a:r>
            <a:rPr lang="en-US" sz="2400" b="1" cap="none" spc="0" baseline="0">
              <a:ln w="0"/>
              <a:solidFill>
                <a:schemeClr val="tx1"/>
              </a:solidFill>
              <a:effectLst>
                <a:outerShdw blurRad="50800" dist="38100" dir="5400000" algn="t" rotWithShape="0">
                  <a:prstClr val="black">
                    <a:alpha val="40000"/>
                  </a:prstClr>
                </a:outerShdw>
              </a:effectLst>
              <a:latin typeface="Georgia" panose="02040502050405020303" pitchFamily="18" charset="0"/>
              <a:ea typeface="Cambria" panose="02040503050406030204" pitchFamily="18" charset="0"/>
            </a:rPr>
            <a:t> REPORT DASHBOARD</a:t>
          </a:r>
          <a:endParaRPr lang="en-US" sz="1800" b="1" cap="none" spc="0">
            <a:ln w="0"/>
            <a:solidFill>
              <a:schemeClr val="tx1"/>
            </a:solidFill>
            <a:effectLst>
              <a:outerShdw blurRad="50800" dist="38100" dir="5400000" algn="t" rotWithShape="0">
                <a:prstClr val="black">
                  <a:alpha val="40000"/>
                </a:prstClr>
              </a:outerShdw>
            </a:effectLst>
            <a:latin typeface="Georgia" panose="02040502050405020303" pitchFamily="18" charset="0"/>
            <a:ea typeface="Cambria" panose="02040503050406030204" pitchFamily="18" charset="0"/>
          </a:endParaRPr>
        </a:p>
      </xdr:txBody>
    </xdr:sp>
    <xdr:clientData/>
  </xdr:twoCellAnchor>
  <xdr:twoCellAnchor>
    <xdr:from>
      <xdr:col>4</xdr:col>
      <xdr:colOff>571499</xdr:colOff>
      <xdr:row>3</xdr:row>
      <xdr:rowOff>9525</xdr:rowOff>
    </xdr:from>
    <xdr:to>
      <xdr:col>7</xdr:col>
      <xdr:colOff>295275</xdr:colOff>
      <xdr:row>4</xdr:row>
      <xdr:rowOff>19050</xdr:rowOff>
    </xdr:to>
    <xdr:sp macro="" textlink="">
      <xdr:nvSpPr>
        <xdr:cNvPr id="21" name="TextBox 20">
          <a:extLst>
            <a:ext uri="{FF2B5EF4-FFF2-40B4-BE49-F238E27FC236}">
              <a16:creationId xmlns:a16="http://schemas.microsoft.com/office/drawing/2014/main" id="{5CD991DD-DB11-C62C-875C-09EFEB4481A2}"/>
            </a:ext>
          </a:extLst>
        </xdr:cNvPr>
        <xdr:cNvSpPr txBox="1"/>
      </xdr:nvSpPr>
      <xdr:spPr>
        <a:xfrm>
          <a:off x="3009899" y="581025"/>
          <a:ext cx="1552576"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TOTAL</a:t>
          </a:r>
          <a:r>
            <a:rPr lang="en-US" sz="10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TRNS </a:t>
          </a:r>
          <a:r>
            <a:rPr lang="en-US" sz="8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COUNTS</a:t>
          </a:r>
          <a:endPar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2</xdr:col>
      <xdr:colOff>390525</xdr:colOff>
      <xdr:row>3</xdr:row>
      <xdr:rowOff>19050</xdr:rowOff>
    </xdr:from>
    <xdr:to>
      <xdr:col>5</xdr:col>
      <xdr:colOff>0</xdr:colOff>
      <xdr:row>4</xdr:row>
      <xdr:rowOff>66675</xdr:rowOff>
    </xdr:to>
    <xdr:sp macro="" textlink="">
      <xdr:nvSpPr>
        <xdr:cNvPr id="22" name="TextBox 21">
          <a:extLst>
            <a:ext uri="{FF2B5EF4-FFF2-40B4-BE49-F238E27FC236}">
              <a16:creationId xmlns:a16="http://schemas.microsoft.com/office/drawing/2014/main" id="{13741AEE-9C96-1A8F-FCD6-B01617120CE2}"/>
            </a:ext>
          </a:extLst>
        </xdr:cNvPr>
        <xdr:cNvSpPr txBox="1"/>
      </xdr:nvSpPr>
      <xdr:spPr>
        <a:xfrm>
          <a:off x="1609725" y="590550"/>
          <a:ext cx="1438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TOTAL</a:t>
          </a:r>
          <a:r>
            <a:rPr lang="en-US" sz="6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a:t>
          </a:r>
          <a:r>
            <a:rPr lang="en-US" sz="9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TRANSACTIONS</a:t>
          </a:r>
          <a:endParaRPr lang="en-US" sz="6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9</xdr:col>
      <xdr:colOff>542925</xdr:colOff>
      <xdr:row>3</xdr:row>
      <xdr:rowOff>9524</xdr:rowOff>
    </xdr:from>
    <xdr:to>
      <xdr:col>12</xdr:col>
      <xdr:colOff>200025</xdr:colOff>
      <xdr:row>4</xdr:row>
      <xdr:rowOff>38099</xdr:rowOff>
    </xdr:to>
    <xdr:sp macro="" textlink="">
      <xdr:nvSpPr>
        <xdr:cNvPr id="25" name="TextBox 24">
          <a:extLst>
            <a:ext uri="{FF2B5EF4-FFF2-40B4-BE49-F238E27FC236}">
              <a16:creationId xmlns:a16="http://schemas.microsoft.com/office/drawing/2014/main" id="{29573EF2-1F5B-5B6E-958B-00CD7A66930C}"/>
            </a:ext>
          </a:extLst>
        </xdr:cNvPr>
        <xdr:cNvSpPr txBox="1"/>
      </xdr:nvSpPr>
      <xdr:spPr>
        <a:xfrm>
          <a:off x="6029325" y="581024"/>
          <a:ext cx="14859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0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cs typeface="+mn-cs"/>
            </a:rPr>
            <a:t>TOTAL </a:t>
          </a:r>
          <a:r>
            <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cs typeface="+mn-cs"/>
            </a:rPr>
            <a:t>CUSTOMERS</a:t>
          </a:r>
          <a:endParaRPr lang="en-US" sz="10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cs typeface="+mn-cs"/>
          </a:endParaRPr>
        </a:p>
      </xdr:txBody>
    </xdr:sp>
    <xdr:clientData/>
  </xdr:twoCellAnchor>
  <xdr:twoCellAnchor>
    <xdr:from>
      <xdr:col>2</xdr:col>
      <xdr:colOff>485777</xdr:colOff>
      <xdr:row>18</xdr:row>
      <xdr:rowOff>104775</xdr:rowOff>
    </xdr:from>
    <xdr:to>
      <xdr:col>20</xdr:col>
      <xdr:colOff>476250</xdr:colOff>
      <xdr:row>27</xdr:row>
      <xdr:rowOff>76200</xdr:rowOff>
    </xdr:to>
    <xdr:sp macro="" textlink="">
      <xdr:nvSpPr>
        <xdr:cNvPr id="28" name="Rectangle: Rounded Corners 27">
          <a:extLst>
            <a:ext uri="{FF2B5EF4-FFF2-40B4-BE49-F238E27FC236}">
              <a16:creationId xmlns:a16="http://schemas.microsoft.com/office/drawing/2014/main" id="{134F9798-8611-82AC-B575-A070BE4A0310}"/>
            </a:ext>
          </a:extLst>
        </xdr:cNvPr>
        <xdr:cNvSpPr/>
      </xdr:nvSpPr>
      <xdr:spPr>
        <a:xfrm>
          <a:off x="1704977" y="3533775"/>
          <a:ext cx="10963273" cy="168592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57151</xdr:colOff>
      <xdr:row>7</xdr:row>
      <xdr:rowOff>133350</xdr:rowOff>
    </xdr:from>
    <xdr:to>
      <xdr:col>8</xdr:col>
      <xdr:colOff>390525</xdr:colOff>
      <xdr:row>9</xdr:row>
      <xdr:rowOff>114300</xdr:rowOff>
    </xdr:to>
    <xdr:sp macro="" textlink="">
      <xdr:nvSpPr>
        <xdr:cNvPr id="5" name="TextBox 4">
          <a:extLst>
            <a:ext uri="{FF2B5EF4-FFF2-40B4-BE49-F238E27FC236}">
              <a16:creationId xmlns:a16="http://schemas.microsoft.com/office/drawing/2014/main" id="{08F47163-C250-7BC6-D733-C650E57E6F49}"/>
            </a:ext>
          </a:extLst>
        </xdr:cNvPr>
        <xdr:cNvSpPr txBox="1"/>
      </xdr:nvSpPr>
      <xdr:spPr>
        <a:xfrm>
          <a:off x="1885951" y="1466850"/>
          <a:ext cx="3381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OF TOTAL</a:t>
          </a:r>
          <a:r>
            <a:rPr lang="en-US" sz="105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a:t>
          </a:r>
          <a:r>
            <a:rPr lang="en-US" sz="12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TRNS BY MERCHANTS</a:t>
          </a:r>
          <a:endPar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10</xdr:col>
      <xdr:colOff>447675</xdr:colOff>
      <xdr:row>8</xdr:row>
      <xdr:rowOff>9525</xdr:rowOff>
    </xdr:from>
    <xdr:to>
      <xdr:col>13</xdr:col>
      <xdr:colOff>542925</xdr:colOff>
      <xdr:row>9</xdr:row>
      <xdr:rowOff>161925</xdr:rowOff>
    </xdr:to>
    <xdr:sp macro="" textlink="">
      <xdr:nvSpPr>
        <xdr:cNvPr id="6" name="TextBox 5">
          <a:extLst>
            <a:ext uri="{FF2B5EF4-FFF2-40B4-BE49-F238E27FC236}">
              <a16:creationId xmlns:a16="http://schemas.microsoft.com/office/drawing/2014/main" id="{66CB4E8A-6673-AC71-2468-5A9B4682AB78}"/>
            </a:ext>
          </a:extLst>
        </xdr:cNvPr>
        <xdr:cNvSpPr txBox="1"/>
      </xdr:nvSpPr>
      <xdr:spPr>
        <a:xfrm>
          <a:off x="6543675" y="1533525"/>
          <a:ext cx="19240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TOP 5</a:t>
          </a:r>
          <a:r>
            <a:rPr lang="en-US" sz="105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a:t>
          </a:r>
          <a:r>
            <a:rPr lang="en-US" sz="12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TRANSACTIONS</a:t>
          </a:r>
          <a:endPar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15</xdr:col>
      <xdr:colOff>561975</xdr:colOff>
      <xdr:row>2</xdr:row>
      <xdr:rowOff>133350</xdr:rowOff>
    </xdr:from>
    <xdr:to>
      <xdr:col>20</xdr:col>
      <xdr:colOff>504825</xdr:colOff>
      <xdr:row>4</xdr:row>
      <xdr:rowOff>95250</xdr:rowOff>
    </xdr:to>
    <xdr:sp macro="" textlink="">
      <xdr:nvSpPr>
        <xdr:cNvPr id="23" name="TextBox 22">
          <a:extLst>
            <a:ext uri="{FF2B5EF4-FFF2-40B4-BE49-F238E27FC236}">
              <a16:creationId xmlns:a16="http://schemas.microsoft.com/office/drawing/2014/main" id="{0DF81135-2BBF-D9D0-D829-60AB34D5A9B8}"/>
            </a:ext>
          </a:extLst>
        </xdr:cNvPr>
        <xdr:cNvSpPr txBox="1"/>
      </xdr:nvSpPr>
      <xdr:spPr>
        <a:xfrm>
          <a:off x="9705975" y="514350"/>
          <a:ext cx="29908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SHARE OF </a:t>
          </a:r>
          <a:r>
            <a:rPr lang="en-US" sz="12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INCOME </a:t>
          </a:r>
          <a:endPar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7</xdr:col>
      <xdr:colOff>523874</xdr:colOff>
      <xdr:row>18</xdr:row>
      <xdr:rowOff>114300</xdr:rowOff>
    </xdr:from>
    <xdr:to>
      <xdr:col>13</xdr:col>
      <xdr:colOff>342899</xdr:colOff>
      <xdr:row>20</xdr:row>
      <xdr:rowOff>76200</xdr:rowOff>
    </xdr:to>
    <xdr:sp macro="" textlink="">
      <xdr:nvSpPr>
        <xdr:cNvPr id="24" name="TextBox 23">
          <a:extLst>
            <a:ext uri="{FF2B5EF4-FFF2-40B4-BE49-F238E27FC236}">
              <a16:creationId xmlns:a16="http://schemas.microsoft.com/office/drawing/2014/main" id="{7822BA29-2847-A2BA-1185-565DCFCDE5FA}"/>
            </a:ext>
          </a:extLst>
        </xdr:cNvPr>
        <xdr:cNvSpPr txBox="1"/>
      </xdr:nvSpPr>
      <xdr:spPr>
        <a:xfrm>
          <a:off x="4791074" y="3543300"/>
          <a:ext cx="34766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TOTAL</a:t>
          </a:r>
          <a:r>
            <a:rPr lang="en-US" sz="105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a:t>
          </a:r>
          <a:r>
            <a:rPr lang="en-US" sz="12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TRANSACTIONS TREND/FORECAST</a:t>
          </a:r>
          <a:endParaRPr lang="en-US" sz="105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7</xdr:col>
      <xdr:colOff>295275</xdr:colOff>
      <xdr:row>3</xdr:row>
      <xdr:rowOff>9525</xdr:rowOff>
    </xdr:from>
    <xdr:to>
      <xdr:col>9</xdr:col>
      <xdr:colOff>381000</xdr:colOff>
      <xdr:row>7</xdr:row>
      <xdr:rowOff>76200</xdr:rowOff>
    </xdr:to>
    <xdr:sp macro="" textlink="'PIVOT 2'!B22">
      <xdr:nvSpPr>
        <xdr:cNvPr id="2" name="Rectangle: Rounded Corners 1">
          <a:extLst>
            <a:ext uri="{FF2B5EF4-FFF2-40B4-BE49-F238E27FC236}">
              <a16:creationId xmlns:a16="http://schemas.microsoft.com/office/drawing/2014/main" id="{66316BB6-1335-80D1-AEA9-CAED2C266429}"/>
            </a:ext>
          </a:extLst>
        </xdr:cNvPr>
        <xdr:cNvSpPr/>
      </xdr:nvSpPr>
      <xdr:spPr>
        <a:xfrm>
          <a:off x="4562475" y="581025"/>
          <a:ext cx="1304925" cy="8286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42A46CE-6671-4FC7-A641-23B1DF229CAD}" type="TxLink">
            <a:rPr lang="en-US" sz="2000" b="1" i="0" u="none" strike="noStrike">
              <a:solidFill>
                <a:srgbClr val="000000"/>
              </a:solidFill>
              <a:latin typeface="Cambria" panose="02040503050406030204" pitchFamily="18" charset="0"/>
              <a:ea typeface="Cambria" panose="02040503050406030204" pitchFamily="18" charset="0"/>
              <a:cs typeface="Calibri"/>
            </a:rPr>
            <a:pPr marL="0" indent="0" algn="ctr"/>
            <a:t>45</a:t>
          </a:fld>
          <a:endParaRPr lang="en-US" sz="20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9</xdr:col>
      <xdr:colOff>38100</xdr:colOff>
      <xdr:row>3</xdr:row>
      <xdr:rowOff>19050</xdr:rowOff>
    </xdr:from>
    <xdr:to>
      <xdr:col>11</xdr:col>
      <xdr:colOff>238126</xdr:colOff>
      <xdr:row>4</xdr:row>
      <xdr:rowOff>85726</xdr:rowOff>
    </xdr:to>
    <xdr:sp macro="" textlink="">
      <xdr:nvSpPr>
        <xdr:cNvPr id="3" name="TextBox 2">
          <a:extLst>
            <a:ext uri="{FF2B5EF4-FFF2-40B4-BE49-F238E27FC236}">
              <a16:creationId xmlns:a16="http://schemas.microsoft.com/office/drawing/2014/main" id="{657D145F-27E6-A7A7-BA99-A500ADA55EC0}"/>
            </a:ext>
          </a:extLst>
        </xdr:cNvPr>
        <xdr:cNvSpPr txBox="1"/>
      </xdr:nvSpPr>
      <xdr:spPr>
        <a:xfrm>
          <a:off x="5524500" y="590550"/>
          <a:ext cx="1419226"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0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7</xdr:col>
      <xdr:colOff>323850</xdr:colOff>
      <xdr:row>3</xdr:row>
      <xdr:rowOff>19050</xdr:rowOff>
    </xdr:from>
    <xdr:to>
      <xdr:col>9</xdr:col>
      <xdr:colOff>333375</xdr:colOff>
      <xdr:row>4</xdr:row>
      <xdr:rowOff>19050</xdr:rowOff>
    </xdr:to>
    <xdr:sp macro="" textlink="">
      <xdr:nvSpPr>
        <xdr:cNvPr id="8" name="TextBox 7">
          <a:extLst>
            <a:ext uri="{FF2B5EF4-FFF2-40B4-BE49-F238E27FC236}">
              <a16:creationId xmlns:a16="http://schemas.microsoft.com/office/drawing/2014/main" id="{4DDCCEA9-966C-FDED-8227-F35069E81BF9}"/>
            </a:ext>
          </a:extLst>
        </xdr:cNvPr>
        <xdr:cNvSpPr txBox="1"/>
      </xdr:nvSpPr>
      <xdr:spPr>
        <a:xfrm>
          <a:off x="4591050" y="590550"/>
          <a:ext cx="12287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SUCCESSFUL</a:t>
          </a:r>
          <a:r>
            <a:rPr lang="en-US" sz="9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a:t>
          </a:r>
          <a:r>
            <a:rPr lang="en-US" sz="10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TRNS</a:t>
          </a:r>
          <a:endPar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xdr:from>
      <xdr:col>3</xdr:col>
      <xdr:colOff>57150</xdr:colOff>
      <xdr:row>8</xdr:row>
      <xdr:rowOff>76199</xdr:rowOff>
    </xdr:from>
    <xdr:to>
      <xdr:col>8</xdr:col>
      <xdr:colOff>476249</xdr:colOff>
      <xdr:row>17</xdr:row>
      <xdr:rowOff>104774</xdr:rowOff>
    </xdr:to>
    <xdr:graphicFrame macro="">
      <xdr:nvGraphicFramePr>
        <xdr:cNvPr id="34" name="Chart 33">
          <a:extLst>
            <a:ext uri="{FF2B5EF4-FFF2-40B4-BE49-F238E27FC236}">
              <a16:creationId xmlns:a16="http://schemas.microsoft.com/office/drawing/2014/main" id="{FE86D409-366B-49FB-BA6C-55AE5617A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476249</xdr:colOff>
      <xdr:row>8</xdr:row>
      <xdr:rowOff>28575</xdr:rowOff>
    </xdr:from>
    <xdr:to>
      <xdr:col>15</xdr:col>
      <xdr:colOff>561974</xdr:colOff>
      <xdr:row>17</xdr:row>
      <xdr:rowOff>66675</xdr:rowOff>
    </xdr:to>
    <xdr:graphicFrame macro="">
      <xdr:nvGraphicFramePr>
        <xdr:cNvPr id="35" name="Chart 34">
          <a:extLst>
            <a:ext uri="{FF2B5EF4-FFF2-40B4-BE49-F238E27FC236}">
              <a16:creationId xmlns:a16="http://schemas.microsoft.com/office/drawing/2014/main" id="{4C60055A-CC97-403E-8ED0-5FEDBD520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190500</xdr:colOff>
      <xdr:row>3</xdr:row>
      <xdr:rowOff>104775</xdr:rowOff>
    </xdr:from>
    <xdr:to>
      <xdr:col>20</xdr:col>
      <xdr:colOff>380999</xdr:colOff>
      <xdr:row>17</xdr:row>
      <xdr:rowOff>76201</xdr:rowOff>
    </xdr:to>
    <xdr:graphicFrame macro="">
      <xdr:nvGraphicFramePr>
        <xdr:cNvPr id="36" name="Chart 35">
          <a:extLst>
            <a:ext uri="{FF2B5EF4-FFF2-40B4-BE49-F238E27FC236}">
              <a16:creationId xmlns:a16="http://schemas.microsoft.com/office/drawing/2014/main" id="{CF6E6AE6-F014-4900-B1A1-D56389391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85724</xdr:colOff>
      <xdr:row>18</xdr:row>
      <xdr:rowOff>85726</xdr:rowOff>
    </xdr:from>
    <xdr:to>
      <xdr:col>18</xdr:col>
      <xdr:colOff>238125</xdr:colOff>
      <xdr:row>26</xdr:row>
      <xdr:rowOff>114300</xdr:rowOff>
    </xdr:to>
    <xdr:graphicFrame macro="">
      <xdr:nvGraphicFramePr>
        <xdr:cNvPr id="37" name="Chart 36">
          <a:extLst>
            <a:ext uri="{FF2B5EF4-FFF2-40B4-BE49-F238E27FC236}">
              <a16:creationId xmlns:a16="http://schemas.microsoft.com/office/drawing/2014/main" id="{5B397955-90B5-4C45-8A6B-FEDD0D838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533399</xdr:colOff>
      <xdr:row>3</xdr:row>
      <xdr:rowOff>0</xdr:rowOff>
    </xdr:from>
    <xdr:to>
      <xdr:col>15</xdr:col>
      <xdr:colOff>542924</xdr:colOff>
      <xdr:row>7</xdr:row>
      <xdr:rowOff>76200</xdr:rowOff>
    </xdr:to>
    <xdr:sp macro="" textlink="">
      <xdr:nvSpPr>
        <xdr:cNvPr id="10" name="Rectangle: Rounded Corners 9">
          <a:extLst>
            <a:ext uri="{FF2B5EF4-FFF2-40B4-BE49-F238E27FC236}">
              <a16:creationId xmlns:a16="http://schemas.microsoft.com/office/drawing/2014/main" id="{757A62E9-CDB8-E489-ABF6-B1F0F024FB76}"/>
            </a:ext>
          </a:extLst>
        </xdr:cNvPr>
        <xdr:cNvSpPr/>
      </xdr:nvSpPr>
      <xdr:spPr>
        <a:xfrm>
          <a:off x="7848599" y="571500"/>
          <a:ext cx="1838325" cy="838200"/>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r>
            <a:rPr lang="en-US" sz="1600" b="1" i="0" u="none" strike="noStrike">
              <a:solidFill>
                <a:srgbClr val="000000"/>
              </a:solidFill>
              <a:latin typeface="Cambria" panose="02040503050406030204" pitchFamily="18" charset="0"/>
              <a:ea typeface="Cambria" panose="02040503050406030204" pitchFamily="18" charset="0"/>
              <a:cs typeface="Calibri"/>
            </a:rPr>
            <a:t>₦11.8K</a:t>
          </a:r>
        </a:p>
      </xdr:txBody>
    </xdr:sp>
    <xdr:clientData/>
  </xdr:twoCellAnchor>
  <xdr:twoCellAnchor>
    <xdr:from>
      <xdr:col>12</xdr:col>
      <xdr:colOff>571500</xdr:colOff>
      <xdr:row>3</xdr:row>
      <xdr:rowOff>9525</xdr:rowOff>
    </xdr:from>
    <xdr:to>
      <xdr:col>15</xdr:col>
      <xdr:colOff>419100</xdr:colOff>
      <xdr:row>4</xdr:row>
      <xdr:rowOff>38100</xdr:rowOff>
    </xdr:to>
    <xdr:sp macro="" textlink="">
      <xdr:nvSpPr>
        <xdr:cNvPr id="19" name="TextBox 18">
          <a:extLst>
            <a:ext uri="{FF2B5EF4-FFF2-40B4-BE49-F238E27FC236}">
              <a16:creationId xmlns:a16="http://schemas.microsoft.com/office/drawing/2014/main" id="{87BB930D-A349-A1FD-7565-002C53D4E866}"/>
            </a:ext>
          </a:extLst>
        </xdr:cNvPr>
        <xdr:cNvSpPr txBox="1"/>
      </xdr:nvSpPr>
      <xdr:spPr>
        <a:xfrm>
          <a:off x="7886700" y="581025"/>
          <a:ext cx="16764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INCOME</a:t>
          </a:r>
          <a:r>
            <a:rPr lang="en-US" sz="900" b="1" cap="none" spc="0" baseline="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rPr>
            <a:t> ON TT @ 4%</a:t>
          </a:r>
          <a:endParaRPr lang="en-US" sz="900" b="1" cap="none" spc="0">
            <a:ln w="0"/>
            <a:solidFill>
              <a:schemeClr val="tx1"/>
            </a:solidFill>
            <a:effectLst>
              <a:outerShdw blurRad="38100" dist="19050" dir="2700000" algn="tl" rotWithShape="0">
                <a:schemeClr val="dk1">
                  <a:alpha val="40000"/>
                </a:schemeClr>
              </a:outerShdw>
            </a:effectLst>
            <a:latin typeface="Cambria" panose="02040503050406030204" pitchFamily="18" charset="0"/>
            <a:ea typeface="Cambria" panose="02040503050406030204" pitchFamily="18" charset="0"/>
          </a:endParaRPr>
        </a:p>
      </xdr:txBody>
    </xdr:sp>
    <xdr:clientData/>
  </xdr:twoCellAnchor>
  <xdr:twoCellAnchor editAs="oneCell">
    <xdr:from>
      <xdr:col>0</xdr:col>
      <xdr:colOff>57150</xdr:colOff>
      <xdr:row>3</xdr:row>
      <xdr:rowOff>28576</xdr:rowOff>
    </xdr:from>
    <xdr:to>
      <xdr:col>2</xdr:col>
      <xdr:colOff>371475</xdr:colOff>
      <xdr:row>8</xdr:row>
      <xdr:rowOff>47625</xdr:rowOff>
    </xdr:to>
    <mc:AlternateContent xmlns:mc="http://schemas.openxmlformats.org/markup-compatibility/2006" xmlns:a14="http://schemas.microsoft.com/office/drawing/2010/main">
      <mc:Choice Requires="a14">
        <xdr:graphicFrame macro="">
          <xdr:nvGraphicFramePr>
            <xdr:cNvPr id="26" name="Agent Name 1">
              <a:extLst>
                <a:ext uri="{FF2B5EF4-FFF2-40B4-BE49-F238E27FC236}">
                  <a16:creationId xmlns:a16="http://schemas.microsoft.com/office/drawing/2014/main" id="{3963A49D-709E-4730-9787-346772C26F5B}"/>
                </a:ext>
              </a:extLst>
            </xdr:cNvPr>
            <xdr:cNvGraphicFramePr/>
          </xdr:nvGraphicFramePr>
          <xdr:xfrm>
            <a:off x="0" y="0"/>
            <a:ext cx="0" cy="0"/>
          </xdr:xfrm>
          <a:graphic>
            <a:graphicData uri="http://schemas.microsoft.com/office/drawing/2010/slicer">
              <sle:slicer xmlns:sle="http://schemas.microsoft.com/office/drawing/2010/slicer" name="Agent Name 1"/>
            </a:graphicData>
          </a:graphic>
        </xdr:graphicFrame>
      </mc:Choice>
      <mc:Fallback xmlns="">
        <xdr:sp macro="" textlink="">
          <xdr:nvSpPr>
            <xdr:cNvPr id="0" name=""/>
            <xdr:cNvSpPr>
              <a:spLocks noTextEdit="1"/>
            </xdr:cNvSpPr>
          </xdr:nvSpPr>
          <xdr:spPr>
            <a:xfrm>
              <a:off x="57150" y="600076"/>
              <a:ext cx="153352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133351</xdr:rowOff>
    </xdr:from>
    <xdr:to>
      <xdr:col>2</xdr:col>
      <xdr:colOff>381000</xdr:colOff>
      <xdr:row>15</xdr:row>
      <xdr:rowOff>152400</xdr:rowOff>
    </xdr:to>
    <mc:AlternateContent xmlns:mc="http://schemas.openxmlformats.org/markup-compatibility/2006" xmlns:a14="http://schemas.microsoft.com/office/drawing/2010/main">
      <mc:Choice Requires="a14">
        <xdr:graphicFrame macro="">
          <xdr:nvGraphicFramePr>
            <xdr:cNvPr id="29" name="Month 1">
              <a:extLst>
                <a:ext uri="{FF2B5EF4-FFF2-40B4-BE49-F238E27FC236}">
                  <a16:creationId xmlns:a16="http://schemas.microsoft.com/office/drawing/2014/main" id="{C67E2A88-61D2-4C97-8748-53E6AB0F62C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525" y="2038351"/>
              <a:ext cx="159067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3310185" backgroundQuery="1" createdVersion="8" refreshedVersion="8" minRefreshableVersion="3" recordCount="0" supportSubquery="1" supportAdvancedDrill="1" xr:uid="{D126BE21-A2FD-432C-A5E9-433F22F34657}">
  <cacheSource type="external" connectionId="1"/>
  <cacheFields count="2">
    <cacheField name="[POS_DATA].[Agent Name].[Agent Name]" caption="Agent Name" numFmtId="0" hierarchy="4" level="1">
      <sharedItems count="3">
        <s v="AKINPELU NURENI"/>
        <s v="VINCHEE CATERING SERVICE"/>
        <s v="WALOYE NIGERIA LIMITED"/>
      </sharedItems>
    </cacheField>
    <cacheField name="[Measures].[Sum of TransactionAmount]" caption="Sum of TransactionAmount" numFmtId="0" hierarchy="14" level="32767"/>
  </cacheFields>
  <cacheHierarchies count="19">
    <cacheHierarchy uniqueName="[POS_DATA].[Date]" caption="Date" attribute="1" defaultMemberUniqueName="[POS_DATA].[Date].[All]" allUniqueName="[POS_DATA].[Date].[All]" dimensionUniqueName="[POS_DATA]" displayFolder="" count="2"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2" memberValueDatatype="130" unbalanced="0"/>
    <cacheHierarchy uniqueName="[POS_DATA].[Route]" caption="Route" attribute="1" defaultMemberUniqueName="[POS_DATA].[Route].[All]" allUniqueName="[POS_DATA].[Route].[All]" dimensionUniqueName="[POS_DATA]" displayFolder="" count="2"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0"/>
      </fieldsUsage>
    </cacheHierarchy>
    <cacheHierarchy uniqueName="[POS_DATA].[TransactionAmount]" caption="TransactionAmount" attribute="1" defaultMemberUniqueName="[POS_DATA].[TransactionAmount].[All]" allUniqueName="[POS_DATA].[TransactionAmount].[All]" dimensionUniqueName="[POS_DATA]" displayFolder="" count="2" memberValueDatatype="20" unbalanced="0"/>
    <cacheHierarchy uniqueName="[POS_DATA].[Agent Share]" caption="Agent Share" attribute="1" defaultMemberUniqueName="[POS_DATA].[Agent Share].[All]" allUniqueName="[POS_DATA].[Agent Share].[All]" dimensionUniqueName="[POS_DATA]" displayFolder="" count="2" memberValueDatatype="5" unbalanced="0"/>
    <cacheHierarchy uniqueName="[POS_DATA].[Bank Share]" caption="Bank Share" attribute="1" defaultMemberUniqueName="[POS_DATA].[Bank Share].[All]" allUniqueName="[POS_DATA].[Bank Share].[All]" dimensionUniqueName="[POS_DATA]" displayFolder="" count="2" memberValueDatatype="5" unbalanced="0"/>
    <cacheHierarchy uniqueName="[POS_DATA].[Appzone Share]" caption="Appzone Share" attribute="1" defaultMemberUniqueName="[POS_DATA].[Appzone Share].[All]" allUniqueName="[POS_DATA].[Appzone Share].[All]" dimensionUniqueName="[POS_DATA]" displayFolder="" count="2" memberValueDatatype="5" unbalanced="0"/>
    <cacheHierarchy uniqueName="[POS_DATA].[%Agent Share2]" caption="%Agent Share2" attribute="1" defaultMemberUniqueName="[POS_DATA].[%Agent Share2].[All]" allUniqueName="[POS_DATA].[%Agent Share2].[All]" dimensionUniqueName="[POS_DATA]" displayFolder="" count="2" memberValueDatatype="5" unbalanced="0"/>
    <cacheHierarchy uniqueName="[POS_DATA].[%Bank Share]" caption="%Bank Share" attribute="1" defaultMemberUniqueName="[POS_DATA].[%Bank Share].[All]" allUniqueName="[POS_DATA].[%Bank Share].[All]" dimensionUniqueName="[POS_DATA]" displayFolder="" count="2" memberValueDatatype="5" unbalanced="0"/>
    <cacheHierarchy uniqueName="[POS_DATA].[%Appzone Share2]" caption="%Appzone Share2" attribute="1" defaultMemberUniqueName="[POS_DATA].[%Appzone Share2].[All]" allUniqueName="[POS_DATA].[%Appzone Share2].[All]" dimensionUniqueName="[POS_DATA]" displayFolder="" count="2"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4467593" backgroundQuery="1" createdVersion="8" refreshedVersion="8" minRefreshableVersion="3" recordCount="0" supportSubquery="1" supportAdvancedDrill="1" xr:uid="{A7BFD6A0-2AEC-4D46-9514-57A5DDB06469}">
  <cacheSource type="external" connectionId="1"/>
  <cacheFields count="2">
    <cacheField name="[POS_DATA].[Agent Name].[Agent Name]" caption="Agent Name" numFmtId="0" hierarchy="4" level="1">
      <sharedItems count="3">
        <s v="AKINPELU NURENI"/>
        <s v="VINCHEE CATERING SERVICE"/>
        <s v="WALOYE NIGERIA LIMITED"/>
      </sharedItems>
    </cacheField>
    <cacheField name="[Measures].[Count of TransactionAmount]" caption="Count of TransactionAmount" numFmtId="0" hierarchy="15" level="32767"/>
  </cacheFields>
  <cacheHierarchies count="19">
    <cacheHierarchy uniqueName="[POS_DATA].[Date]" caption="Date" attribute="1" defaultMemberUniqueName="[POS_DATA].[Date].[All]" allUniqueName="[POS_DATA].[Date].[All]" dimensionUniqueName="[POS_DATA]" displayFolder="" count="0"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0"/>
      </fieldsUsage>
    </cacheHierarchy>
    <cacheHierarchy uniqueName="[POS_DATA].[TransactionAmount]" caption="TransactionAmount" attribute="1" defaultMemberUniqueName="[POS_DATA].[TransactionAmount].[All]" allUniqueName="[POS_DATA].[TransactionAmount].[All]" dimensionUniqueName="[POS_DATA]" displayFolder="" count="0" memberValueDatatype="20" unbalanced="0"/>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5277778" backgroundQuery="1" createdVersion="8" refreshedVersion="8" minRefreshableVersion="3" recordCount="0" supportSubquery="1" supportAdvancedDrill="1" xr:uid="{EB8D3261-4BB0-4989-B9A8-32504399E239}">
  <cacheSource type="external" connectionId="1"/>
  <cacheFields count="2">
    <cacheField name="[POS_DATA].[Agent Name].[Agent Name]" caption="Agent Name" numFmtId="0" hierarchy="4" level="1">
      <sharedItems count="3">
        <s v="AKINPELU NURENI"/>
        <s v="VINCHEE CATERING SERVICE"/>
        <s v="WALOYE NIGERIA LIMITED"/>
      </sharedItems>
    </cacheField>
    <cacheField name="[Measures].[Count of Status]" caption="Count of Status" numFmtId="0" hierarchy="16" level="32767"/>
  </cacheFields>
  <cacheHierarchies count="19">
    <cacheHierarchy uniqueName="[POS_DATA].[Date]" caption="Date" attribute="1" defaultMemberUniqueName="[POS_DATA].[Date].[All]" allUniqueName="[POS_DATA].[Date].[All]" dimensionUniqueName="[POS_DATA]" displayFolder="" count="0"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0"/>
      </fieldsUsage>
    </cacheHierarchy>
    <cacheHierarchy uniqueName="[POS_DATA].[TransactionAmount]" caption="TransactionAmount" attribute="1" defaultMemberUniqueName="[POS_DATA].[TransactionAmount].[All]" allUniqueName="[POS_DATA].[TransactionAmount].[All]" dimensionUniqueName="[POS_DATA]" displayFolder="" count="0" memberValueDatatype="20" unbalanced="0"/>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5972225" backgroundQuery="1" createdVersion="8" refreshedVersion="8" minRefreshableVersion="3" recordCount="0" supportSubquery="1" supportAdvancedDrill="1" xr:uid="{EE74FE7E-C231-4447-9151-89032ABCED4B}">
  <cacheSource type="external" connectionId="1"/>
  <cacheFields count="2">
    <cacheField name="[POS_DATA].[Agent Name].[Agent Name]" caption="Agent Name" numFmtId="0" hierarchy="4" level="1">
      <sharedItems count="3">
        <s v="AKINPELU NURENI"/>
        <s v="VINCHEE CATERING SERVICE"/>
        <s v="WALOYE NIGERIA LIMITED"/>
      </sharedItems>
    </cacheField>
    <cacheField name="[Measures].[Sum of TransactionAmount]" caption="Sum of TransactionAmount" numFmtId="0" hierarchy="14" level="32767"/>
  </cacheFields>
  <cacheHierarchies count="19">
    <cacheHierarchy uniqueName="[POS_DATA].[Date]" caption="Date" attribute="1" defaultMemberUniqueName="[POS_DATA].[Date].[All]" allUniqueName="[POS_DATA].[Date].[All]" dimensionUniqueName="[POS_DATA]" displayFolder="" count="0"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0"/>
      </fieldsUsage>
    </cacheHierarchy>
    <cacheHierarchy uniqueName="[POS_DATA].[TransactionAmount]" caption="TransactionAmount" attribute="1" defaultMemberUniqueName="[POS_DATA].[TransactionAmount].[All]" allUniqueName="[POS_DATA].[TransactionAmount].[All]" dimensionUniqueName="[POS_DATA]" displayFolder="" count="0" memberValueDatatype="20" unbalanced="0"/>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7129626" backgroundQuery="1" createdVersion="8" refreshedVersion="8" minRefreshableVersion="3" recordCount="0" supportSubquery="1" supportAdvancedDrill="1" xr:uid="{A1D0DF35-FFA9-4B49-A742-3395CC62D1B7}">
  <cacheSource type="external" connectionId="1"/>
  <cacheFields count="3">
    <cacheField name="[POS_DATA].[TransactionAmount].[TransactionAmount]" caption="TransactionAmount" numFmtId="0" hierarchy="5" level="1">
      <sharedItems containsSemiMixedTypes="0" containsString="0" containsNumber="1" containsInteger="1" minValue="15000" maxValue="50000" count="5">
        <n v="15000"/>
        <n v="17000"/>
        <n v="20200"/>
        <n v="45000"/>
        <n v="50000"/>
      </sharedItems>
      <extLst>
        <ext xmlns:x15="http://schemas.microsoft.com/office/spreadsheetml/2010/11/main" uri="{4F2E5C28-24EA-4eb8-9CBF-B6C8F9C3D259}">
          <x15:cachedUniqueNames>
            <x15:cachedUniqueName index="0" name="[POS_DATA].[TransactionAmount].&amp;[15000]"/>
            <x15:cachedUniqueName index="1" name="[POS_DATA].[TransactionAmount].&amp;[17000]"/>
            <x15:cachedUniqueName index="2" name="[POS_DATA].[TransactionAmount].&amp;[20200]"/>
            <x15:cachedUniqueName index="3" name="[POS_DATA].[TransactionAmount].&amp;[45000]"/>
            <x15:cachedUniqueName index="4" name="[POS_DATA].[TransactionAmount].&amp;[50000]"/>
          </x15:cachedUniqueNames>
        </ext>
      </extLst>
    </cacheField>
    <cacheField name="[Measures].[Sum of TransactionAmount]" caption="Sum of TransactionAmount" numFmtId="0" hierarchy="14" level="32767"/>
    <cacheField name="[POS_DATA].[Agent Name].[Agent Name]" caption="Agent Name" numFmtId="0" hierarchy="4" level="1">
      <sharedItems containsSemiMixedTypes="0" containsNonDate="0" containsString="0"/>
    </cacheField>
  </cacheFields>
  <cacheHierarchies count="19">
    <cacheHierarchy uniqueName="[POS_DATA].[Date]" caption="Date" attribute="1" defaultMemberUniqueName="[POS_DATA].[Date].[All]" allUniqueName="[POS_DATA].[Date].[All]" dimensionUniqueName="[POS_DATA]" displayFolder="" count="0"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2"/>
      </fieldsUsage>
    </cacheHierarchy>
    <cacheHierarchy uniqueName="[POS_DATA].[TransactionAmount]" caption="TransactionAmount" attribute="1" defaultMemberUniqueName="[POS_DATA].[TransactionAmount].[All]" allUniqueName="[POS_DATA].[TransactionAmount].[All]" dimensionUniqueName="[POS_DATA]" displayFolder="" count="2" memberValueDatatype="20" unbalanced="0">
      <fieldsUsage count="2">
        <fieldUsage x="-1"/>
        <fieldUsage x="0"/>
      </fieldsUsage>
    </cacheHierarchy>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8171296" backgroundQuery="1" createdVersion="8" refreshedVersion="8" minRefreshableVersion="3" recordCount="0" supportSubquery="1" supportAdvancedDrill="1" xr:uid="{17BBFF0A-F3E6-479B-9194-37E76C3E6179}">
  <cacheSource type="external" connectionId="1"/>
  <cacheFields count="4">
    <cacheField name="[POS_DATA].[TransactionAmount].[TransactionAmount]" caption="TransactionAmount" numFmtId="0" hierarchy="5" level="1">
      <sharedItems containsSemiMixedTypes="0" containsString="0" containsNumber="1" containsInteger="1" minValue="15000" maxValue="50000" count="5">
        <n v="15000"/>
        <n v="17000"/>
        <n v="20200"/>
        <n v="45000"/>
        <n v="50000"/>
      </sharedItems>
      <extLst>
        <ext xmlns:x15="http://schemas.microsoft.com/office/spreadsheetml/2010/11/main" uri="{4F2E5C28-24EA-4eb8-9CBF-B6C8F9C3D259}">
          <x15:cachedUniqueNames>
            <x15:cachedUniqueName index="0" name="[POS_DATA].[TransactionAmount].&amp;[15000]"/>
            <x15:cachedUniqueName index="1" name="[POS_DATA].[TransactionAmount].&amp;[17000]"/>
            <x15:cachedUniqueName index="2" name="[POS_DATA].[TransactionAmount].&amp;[20200]"/>
            <x15:cachedUniqueName index="3" name="[POS_DATA].[TransactionAmount].&amp;[45000]"/>
            <x15:cachedUniqueName index="4" name="[POS_DATA].[TransactionAmount].&amp;[50000]"/>
          </x15:cachedUniqueNames>
        </ext>
      </extLst>
    </cacheField>
    <cacheField name="[Measures].[Sum of Bank Share]" caption="Sum of Bank Share" numFmtId="0" hierarchy="17" level="32767"/>
    <cacheField name="[Measures].[Sum of Appzone Share]" caption="Sum of Appzone Share" numFmtId="0" hierarchy="18" level="32767"/>
    <cacheField name="[POS_DATA].[Agent Name].[Agent Name]" caption="Agent Name" numFmtId="0" hierarchy="4" level="1">
      <sharedItems containsSemiMixedTypes="0" containsNonDate="0" containsString="0"/>
    </cacheField>
  </cacheFields>
  <cacheHierarchies count="19">
    <cacheHierarchy uniqueName="[POS_DATA].[Date]" caption="Date" attribute="1" defaultMemberUniqueName="[POS_DATA].[Date].[All]" allUniqueName="[POS_DATA].[Date].[All]" dimensionUniqueName="[POS_DATA]" displayFolder="" count="0"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3"/>
      </fieldsUsage>
    </cacheHierarchy>
    <cacheHierarchy uniqueName="[POS_DATA].[TransactionAmount]" caption="TransactionAmount" attribute="1" defaultMemberUniqueName="[POS_DATA].[TransactionAmount].[All]" allUniqueName="[POS_DATA].[TransactionAmount].[All]" dimensionUniqueName="[POS_DATA]" displayFolder="" count="2" memberValueDatatype="20" unbalanced="0">
      <fieldsUsage count="2">
        <fieldUsage x="-1"/>
        <fieldUsage x="0"/>
      </fieldsUsage>
    </cacheHierarchy>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816909722" backgroundQuery="1" createdVersion="8" refreshedVersion="8" minRefreshableVersion="3" recordCount="0" supportSubquery="1" supportAdvancedDrill="1" xr:uid="{6D4B383E-FDB5-4831-BBC4-AA63291E57A1}">
  <cacheSource type="external" connectionId="1"/>
  <cacheFields count="5">
    <cacheField name="[POS_DATA].[TransactionAmount].[TransactionAmount]" caption="TransactionAmount" numFmtId="0" hierarchy="5" level="1">
      <sharedItems containsSemiMixedTypes="0" containsString="0" containsNumber="1" containsInteger="1" minValue="15000" maxValue="50000" count="5">
        <n v="15000"/>
        <n v="17000"/>
        <n v="20200"/>
        <n v="45000"/>
        <n v="50000"/>
      </sharedItems>
      <extLst>
        <ext xmlns:x15="http://schemas.microsoft.com/office/spreadsheetml/2010/11/main" uri="{4F2E5C28-24EA-4eb8-9CBF-B6C8F9C3D259}">
          <x15:cachedUniqueNames>
            <x15:cachedUniqueName index="0" name="[POS_DATA].[TransactionAmount].&amp;[15000]"/>
            <x15:cachedUniqueName index="1" name="[POS_DATA].[TransactionAmount].&amp;[17000]"/>
            <x15:cachedUniqueName index="2" name="[POS_DATA].[TransactionAmount].&amp;[20200]"/>
            <x15:cachedUniqueName index="3" name="[POS_DATA].[TransactionAmount].&amp;[45000]"/>
            <x15:cachedUniqueName index="4" name="[POS_DATA].[TransactionAmount].&amp;[50000]"/>
          </x15:cachedUniqueNames>
        </ext>
      </extLst>
    </cacheField>
    <cacheField name="[POS_DATA].[Date].[Date]" caption="Date" numFmtId="0" level="1">
      <sharedItems count="7">
        <s v="07-Oct-2024"/>
        <s v="08-Oct-2024"/>
        <s v="09-Oct-2024"/>
        <s v="26-Jun-2024"/>
        <s v="27-Jun-2024"/>
        <s v="28-Jun-2024"/>
        <s v="29-Jun-2024"/>
      </sharedItems>
    </cacheField>
    <cacheField name="[Measures].[Sum of TransactionAmount]" caption="Sum of TransactionAmount" numFmtId="0" hierarchy="14" level="32767"/>
    <cacheField name="[POS_DATA].[Month].[Month]" caption="Month" numFmtId="0" hierarchy="1" level="1">
      <sharedItems count="3">
        <s v="June"/>
        <s v="May"/>
        <s v="October"/>
      </sharedItems>
    </cacheField>
    <cacheField name="[POS_DATA].[Agent Name].[Agent Name]" caption="Agent Name" numFmtId="0" hierarchy="4" level="1">
      <sharedItems containsSemiMixedTypes="0" containsNonDate="0" containsString="0"/>
    </cacheField>
  </cacheFields>
  <cacheHierarchies count="19">
    <cacheHierarchy uniqueName="[POS_DATA].[Date]" caption="Date" attribute="1" defaultMemberUniqueName="[POS_DATA].[Date].[All]" allUniqueName="[POS_DATA].[Date].[All]" dimensionUniqueName="[POS_DATA]" displayFolder="" count="2" memberValueDatatype="130" unbalanced="0">
      <fieldsUsage count="2">
        <fieldUsage x="-1"/>
        <fieldUsage x="1"/>
      </fieldsUsage>
    </cacheHierarchy>
    <cacheHierarchy uniqueName="[POS_DATA].[Month]" caption="Month" attribute="1" defaultMemberUniqueName="[POS_DATA].[Month].[All]" allUniqueName="[POS_DATA].[Month].[All]" dimensionUniqueName="[POS_DATA]" displayFolder="" count="2" memberValueDatatype="130" unbalanced="0">
      <fieldsUsage count="2">
        <fieldUsage x="-1"/>
        <fieldUsage x="3"/>
      </fieldsUsage>
    </cacheHierarchy>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fieldsUsage count="2">
        <fieldUsage x="-1"/>
        <fieldUsage x="4"/>
      </fieldsUsage>
    </cacheHierarchy>
    <cacheHierarchy uniqueName="[POS_DATA].[TransactionAmount]" caption="TransactionAmount" attribute="1" defaultMemberUniqueName="[POS_DATA].[TransactionAmount].[All]" allUniqueName="[POS_DATA].[TransactionAmount].[All]" dimensionUniqueName="[POS_DATA]" displayFolder="" count="2" memberValueDatatype="20" unbalanced="0">
      <fieldsUsage count="2">
        <fieldUsage x="-1"/>
        <fieldUsage x="0"/>
      </fieldsUsage>
    </cacheHierarchy>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POS_DATA" uniqueName="[POS_DATA]" caption="POS_DATA"/>
  </dimensions>
  <measureGroups count="1">
    <measureGroup name="POS_DATA" caption="PO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75.812149537036" backgroundQuery="1" createdVersion="3" refreshedVersion="8" minRefreshableVersion="3" recordCount="0" supportSubquery="1" supportAdvancedDrill="1" xr:uid="{905DF4D3-D421-4A43-A2AC-0AC1E8A398E0}">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POS_DATA].[Date]" caption="Date" attribute="1" defaultMemberUniqueName="[POS_DATA].[Date].[All]" allUniqueName="[POS_DATA].[Date].[All]" dimensionUniqueName="[POS_DATA]" displayFolder="" count="2" memberValueDatatype="130" unbalanced="0"/>
    <cacheHierarchy uniqueName="[POS_DATA].[Month]" caption="Month" attribute="1" defaultMemberUniqueName="[POS_DATA].[Month].[All]" allUniqueName="[POS_DATA].[Month].[All]" dimensionUniqueName="[POS_DATA]" displayFolder="" count="2" memberValueDatatype="130" unbalanced="0"/>
    <cacheHierarchy uniqueName="[POS_DATA].[Status]" caption="Status" attribute="1" defaultMemberUniqueName="[POS_DATA].[Status].[All]" allUniqueName="[POS_DATA].[Status].[All]" dimensionUniqueName="[POS_DATA]" displayFolder="" count="0" memberValueDatatype="130" unbalanced="0"/>
    <cacheHierarchy uniqueName="[POS_DATA].[Route]" caption="Route" attribute="1" defaultMemberUniqueName="[POS_DATA].[Route].[All]" allUniqueName="[POS_DATA].[Route].[All]" dimensionUniqueName="[POS_DATA]" displayFolder="" count="0" memberValueDatatype="130" unbalanced="0"/>
    <cacheHierarchy uniqueName="[POS_DATA].[Agent Name]" caption="Agent Name" attribute="1" defaultMemberUniqueName="[POS_DATA].[Agent Name].[All]" allUniqueName="[POS_DATA].[Agent Name].[All]" dimensionUniqueName="[POS_DATA]" displayFolder="" count="2" memberValueDatatype="130" unbalanced="0"/>
    <cacheHierarchy uniqueName="[POS_DATA].[TransactionAmount]" caption="TransactionAmount" attribute="1" defaultMemberUniqueName="[POS_DATA].[TransactionAmount].[All]" allUniqueName="[POS_DATA].[TransactionAmount].[All]" dimensionUniqueName="[POS_DATA]" displayFolder="" count="2" memberValueDatatype="20" unbalanced="0"/>
    <cacheHierarchy uniqueName="[POS_DATA].[Agent Share]" caption="Agent Share" attribute="1" defaultMemberUniqueName="[POS_DATA].[Agent Share].[All]" allUniqueName="[POS_DATA].[Agent Share].[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 caption="Appzone Share" attribute="1" defaultMemberUniqueName="[POS_DATA].[Appzone Share].[All]" allUniqueName="[POS_DATA].[Appzone Share].[All]" dimensionUniqueName="[POS_DATA]" displayFolder="" count="0" memberValueDatatype="5" unbalanced="0"/>
    <cacheHierarchy uniqueName="[POS_DATA].[%Agent Share2]" caption="%Agent Share2" attribute="1" defaultMemberUniqueName="[POS_DATA].[%Agent Share2].[All]" allUniqueName="[POS_DATA].[%Agent Share2].[All]" dimensionUniqueName="[POS_DATA]" displayFolder="" count="0" memberValueDatatype="5" unbalanced="0"/>
    <cacheHierarchy uniqueName="[POS_DATA].[%Bank Share]" caption="%Bank Share" attribute="1" defaultMemberUniqueName="[POS_DATA].[%Bank Share].[All]" allUniqueName="[POS_DATA].[%Bank Share].[All]" dimensionUniqueName="[POS_DATA]" displayFolder="" count="0" memberValueDatatype="5" unbalanced="0"/>
    <cacheHierarchy uniqueName="[POS_DATA].[%Appzone Share2]" caption="%Appzone Share2" attribute="1" defaultMemberUniqueName="[POS_DATA].[%Appzone Share2].[All]" allUniqueName="[POS_DATA].[%Appzone Share2].[All]" dimensionUniqueName="[POS_DATA]" displayFolder="" count="0" memberValueDatatype="5" unbalanced="0"/>
    <cacheHierarchy uniqueName="[Measures].[__XL_Count POS_DATA]" caption="__XL_Count POS_DATA" measure="1" displayFolder="" measureGroup="POS_DATA" count="0" hidden="1"/>
    <cacheHierarchy uniqueName="[Measures].[__No measures defined]" caption="__No measures defined" measure="1" displayFolder="" count="0" hidden="1"/>
    <cacheHierarchy uniqueName="[Measures].[Sum of TransactionAmount]" caption="Sum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TransactionAmount]" caption="Count of TransactionAmount" measure="1" displayFolder="" measureGroup="POS_DATA" count="0" hidden="1">
      <extLst>
        <ext xmlns:x15="http://schemas.microsoft.com/office/spreadsheetml/2010/11/main" uri="{B97F6D7D-B522-45F9-BDA1-12C45D357490}">
          <x15:cacheHierarchy aggregatedColumn="5"/>
        </ext>
      </extLst>
    </cacheHierarchy>
    <cacheHierarchy uniqueName="[Measures].[Count of Status]" caption="Count of Status" measure="1" displayFolder="" measureGroup="POS_DATA" count="0" hidden="1">
      <extLst>
        <ext xmlns:x15="http://schemas.microsoft.com/office/spreadsheetml/2010/11/main" uri="{B97F6D7D-B522-45F9-BDA1-12C45D357490}">
          <x15:cacheHierarchy aggregatedColumn="2"/>
        </ext>
      </extLst>
    </cacheHierarchy>
    <cacheHierarchy uniqueName="[Measures].[Sum of Bank Share]" caption="Sum of Bank Share" measure="1" displayFolder="" measureGroup="POS_DATA" count="0" hidden="1">
      <extLst>
        <ext xmlns:x15="http://schemas.microsoft.com/office/spreadsheetml/2010/11/main" uri="{B97F6D7D-B522-45F9-BDA1-12C45D357490}">
          <x15:cacheHierarchy aggregatedColumn="7"/>
        </ext>
      </extLst>
    </cacheHierarchy>
    <cacheHierarchy uniqueName="[Measures].[Sum of Appzone Share]" caption="Sum of Appzone Share" measure="1" displayFolder="" measureGroup="POS_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999241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4CE082-3016-4218-A92D-5A27B1114B93}" name="PivotTable5" cacheId="4" applyNumberFormats="0" applyBorderFormats="0" applyFontFormats="0" applyPatternFormats="0" applyAlignmentFormats="0" applyWidthHeightFormats="1" dataCaption="Values" tag="7daa2555-15dd-44df-84e2-00842ec83524" updatedVersion="8" minRefreshableVersion="3" useAutoFormatting="1" subtotalHiddenItems="1" itemPrintTitles="1" createdVersion="8" indent="0" outline="1" outlineData="1" multipleFieldFilters="0" chartFormat="21">
  <location ref="A33:B39"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v="3"/>
    </i>
    <i>
      <x v="2"/>
    </i>
    <i>
      <x v="1"/>
    </i>
    <i>
      <x/>
    </i>
    <i t="grand">
      <x/>
    </i>
  </rowItems>
  <colItems count="1">
    <i/>
  </colItems>
  <dataFields count="1">
    <dataField name="Sum of TransactionAmount" fld="1" showDataAs="percentOfTotal" baseField="0" baseItem="3" numFmtId="10"/>
  </dataFields>
  <formats count="5">
    <format dxfId="4">
      <pivotArea outline="0" collapsedLevelsAreSubtotals="1" fieldPosition="0"/>
    </format>
    <format dxfId="3">
      <pivotArea grandRow="1" outline="0" collapsedLevelsAreSubtotals="1" fieldPosition="0"/>
    </format>
    <format dxfId="2">
      <pivotArea outline="0" fieldPosition="0">
        <references count="1">
          <reference field="4294967294" count="1">
            <x v="0"/>
          </reference>
        </references>
      </pivotArea>
    </format>
    <format dxfId="1">
      <pivotArea dataOnly="0" fieldPosition="0">
        <references count="1">
          <reference field="0" count="0"/>
        </references>
      </pivotArea>
    </format>
    <format dxfId="0">
      <pivotArea collapsedLevelsAreSubtotals="1" fieldPosition="0">
        <references count="1">
          <reference field="0" count="0"/>
        </references>
      </pivotArea>
    </format>
  </formats>
  <chartFormats count="1">
    <chartFormat chart="17"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8A1858-EC54-483C-BAA4-2B4088A9BDBC}" name="PivotTable3" cacheId="2" applyNumberFormats="0" applyBorderFormats="0" applyFontFormats="0" applyPatternFormats="0" applyAlignmentFormats="0" applyWidthHeightFormats="1" dataCaption="Values" tag="cf5e3092-925f-47cd-93e9-3d4e92b5ad03" updatedVersion="8" minRefreshableVersion="3" useAutoFormatting="1" subtotalHiddenItems="1" itemPrintTitles="1" createdVersion="8" indent="0" outline="1" outlineData="1" multipleFieldFilters="0">
  <location ref="A18:B2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Status" fld="1" subtotal="count" baseField="0" baseItem="0"/>
  </dataFields>
  <formats count="3">
    <format dxfId="7">
      <pivotArea outline="0" collapsedLevelsAreSubtotals="1" fieldPosition="0"/>
    </format>
    <format dxfId="6">
      <pivotArea grandRow="1" outline="0" collapsedLevelsAreSubtotals="1" fieldPosition="0"/>
    </format>
    <format dxfId="5">
      <pivotArea collapsedLevelsAreSubtotals="1" fieldPosition="0">
        <references count="1">
          <reference field="0" count="0"/>
        </references>
      </pivotArea>
    </format>
  </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019BD-BEBB-4FD6-89CB-FB0E3E34F60C}" name="PivotTable2" cacheId="1" applyNumberFormats="0" applyBorderFormats="0" applyFontFormats="0" applyPatternFormats="0" applyAlignmentFormats="0" applyWidthHeightFormats="1" dataCaption="Values" tag="26424962-34f2-45c6-9bb2-2f83aa7d3625" updatedVersion="8" minRefreshableVersion="3" useAutoFormatting="1" subtotalHiddenItems="1" itemPrintTitles="1" createdVersion="8" indent="0" outline="1" outlineData="1" multipleFieldFilters="0">
  <location ref="A10:B14"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TransactionAmount" fld="1" subtotal="count" baseField="0" baseItem="0" numFmtId="43"/>
  </dataFields>
  <formats count="3">
    <format dxfId="10">
      <pivotArea outline="0" collapsedLevelsAreSubtotals="1" fieldPosition="0"/>
    </format>
    <format dxfId="9">
      <pivotArea grandRow="1" outline="0" collapsedLevelsAreSubtotals="1" fieldPosition="0"/>
    </format>
    <format dxfId="8">
      <pivotArea collapsedLevelsAreSubtotals="1" fieldPosition="0">
        <references count="1">
          <reference field="0" count="0"/>
        </references>
      </pivotArea>
    </format>
  </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1F3BA0-7329-4BCE-95CC-8A4E753771B9}" name="PivotTable4" cacheId="3" applyNumberFormats="0" applyBorderFormats="0" applyFontFormats="0" applyPatternFormats="0" applyAlignmentFormats="0" applyWidthHeightFormats="1" dataCaption="Values" tag="ac8e57c5-5712-41fe-9167-554497132a8a" updatedVersion="8" minRefreshableVersion="3" useAutoFormatting="1" subtotalHiddenItems="1" itemPrintTitles="1" createdVersion="8" indent="0" outline="1" outlineData="1" multipleFieldFilters="0" chartFormat="10">
  <location ref="A25:B29"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ransactionAmount2" fld="1" showDataAs="percentOfTotal" baseField="0" baseItem="0" numFmtId="10"/>
  </dataFields>
  <formats count="4">
    <format dxfId="14">
      <pivotArea outline="0" collapsedLevelsAreSubtotals="1" fieldPosition="0"/>
    </format>
    <format dxfId="13">
      <pivotArea grandRow="1" outline="0" collapsedLevelsAreSubtotals="1" fieldPosition="0"/>
    </format>
    <format dxfId="12">
      <pivotArea collapsedLevelsAreSubtotals="1" fieldPosition="0">
        <references count="1">
          <reference field="0" count="0"/>
        </references>
      </pivotArea>
    </format>
    <format dxfId="11">
      <pivotArea outline="0" fieldPosition="0">
        <references count="1">
          <reference field="4294967294" count="1">
            <x v="0"/>
          </reference>
        </references>
      </pivotArea>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2741DD-047D-41D1-94FB-30FDBF05641E}" name="PivotTable7" cacheId="6" applyNumberFormats="0" applyBorderFormats="0" applyFontFormats="0" applyPatternFormats="0" applyAlignmentFormats="0" applyWidthHeightFormats="1" dataCaption="Values" tag="caeb2df5-5f53-4d0b-be13-28d7e17fbe85" updatedVersion="8" minRefreshableVersion="3" useAutoFormatting="1" subtotalHiddenItems="1" itemPrintTitles="1" createdVersion="8" indent="0" outline="1" outlineData="1" multipleFieldFilters="0" chartFormat="37">
  <location ref="D9:E13"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efaultSubtotal="0" defaultAttributeDrillState="1">
      <items count="7">
        <item s="1" x="0"/>
        <item s="1" x="1"/>
        <item s="1" x="2"/>
        <item s="1" x="3"/>
        <item s="1" x="4"/>
        <item s="1" x="5"/>
        <item s="1" x="6"/>
      </items>
    </pivotField>
    <pivotField dataField="1" subtotalTop="0" showAll="0" defaultSubtotal="0"/>
    <pivotField axis="axisRow"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TransactionAmount" fld="2" baseField="0" baseItem="0" numFmtId="2"/>
  </dataFields>
  <formats count="4">
    <format dxfId="18">
      <pivotArea grandRow="1" outline="0" collapsedLevelsAreSubtotals="1" fieldPosition="0"/>
    </format>
    <format dxfId="17">
      <pivotArea outline="0" collapsedLevelsAreSubtotals="1" fieldPosition="0"/>
    </format>
    <format dxfId="16">
      <pivotArea outline="0" fieldPosition="0">
        <references count="1">
          <reference field="4294967294" count="1">
            <x v="0"/>
          </reference>
        </references>
      </pivotArea>
    </format>
    <format dxfId="15">
      <pivotArea collapsedLevelsAreSubtotals="1" fieldPosition="0">
        <references count="1">
          <reference field="3" count="0"/>
        </references>
      </pivotArea>
    </format>
  </formats>
  <chartFormats count="3">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F8395A-59FF-4311-A195-FF039B53DDC3}" name="PivotTable6" cacheId="5" applyNumberFormats="0" applyBorderFormats="0" applyFontFormats="0" applyPatternFormats="0" applyAlignmentFormats="0" applyWidthHeightFormats="1" dataCaption="Values" tag="5bbc9939-a48e-4587-a2fe-d82a5673e322" updatedVersion="8" minRefreshableVersion="3" useAutoFormatting="1" subtotalHiddenItems="1" itemPrintTitles="1" createdVersion="8" indent="0" outline="1" outlineData="1" multipleFieldFilters="0" chartFormat="26">
  <location ref="D4:E5" firstHeaderRow="0" firstDataRow="1" firstDataCol="0"/>
  <pivotFields count="4">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Bank Share" fld="1" baseField="0" baseItem="0"/>
    <dataField name="Sum of Appzone Share" fld="2" baseField="0" baseItem="0"/>
  </dataFields>
  <formats count="2">
    <format dxfId="20">
      <pivotArea grandRow="1" outline="0" collapsedLevelsAreSubtotals="1" fieldPosition="0"/>
    </format>
    <format dxfId="19">
      <pivotArea outline="0" collapsedLevelsAreSubtotals="1" fieldPosition="0"/>
    </format>
  </formats>
  <chartFormats count="4">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 chart="24" format="6">
      <pivotArea type="data" outline="0" fieldPosition="0">
        <references count="1">
          <reference field="4294967294" count="1" selected="0">
            <x v="0"/>
          </reference>
        </references>
      </pivotArea>
    </chartFormat>
    <chartFormat chart="24" format="7">
      <pivotArea type="data" outline="0" fieldPosition="0">
        <references count="1">
          <reference field="4294967294" count="1" selected="0">
            <x v="1"/>
          </reference>
        </references>
      </pivotArea>
    </chartFormat>
  </chart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TransactionAmount"/>
    <pivotHierarchy dragToData="1"/>
    <pivotHierarchy dragToData="1"/>
    <pivotHierarchy dragToData="1"/>
  </pivotHierarchies>
  <pivotTableStyleInfo name="PivotStyleLight16" showRowHeaders="1" showColHeaders="1" showRowStripes="0" showColStripes="0" showLastColumn="1"/>
  <filters count="1">
    <filter fld="0" type="count" id="1" iMeasureHier="14">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03260A-8F3E-4B96-BE2B-2C39704F0782}" name="PivotTable1" cacheId="0" applyNumberFormats="0" applyBorderFormats="0" applyFontFormats="0" applyPatternFormats="0" applyAlignmentFormats="0" applyWidthHeightFormats="1" dataCaption="Values" tag="a701704a-b25e-4c21-8391-6fa0a236687f" updatedVersion="8" minRefreshableVersion="3" useAutoFormatting="1" subtotalHiddenItems="1" itemPrintTitles="1" createdVersion="8" indent="0" outline="1" outlineData="1" multipleFieldFilters="0">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TransactionAmount" fld="1" baseField="0" baseItem="0" numFmtId="43"/>
  </dataFields>
  <formats count="2">
    <format dxfId="22">
      <pivotArea outline="0" collapsedLevelsAreSubtotals="1" fieldPosition="0"/>
    </format>
    <format dxfId="21">
      <pivotArea grandRow="1" outline="0" collapsedLevelsAreSubtotals="1" fieldPosition="0"/>
    </format>
  </formats>
  <pivotHierarchies count="1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S data report.xlsx!POS_DATA">
        <x15:activeTabTopLevelEntity name="[PO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8A191AB3-C696-499F-8275-2BBBF45DB4B9}" sourceName="[POS_DATA].[Month]">
  <pivotTables>
    <pivotTable tabId="14" name="PivotTable1"/>
    <pivotTable tabId="14" name="PivotTable2"/>
    <pivotTable tabId="14" name="PivotTable3"/>
    <pivotTable tabId="14" name="PivotTable4"/>
    <pivotTable tabId="14" name="PivotTable5"/>
    <pivotTable tabId="14" name="PivotTable6"/>
    <pivotTable tabId="14" name="PivotTable7"/>
  </pivotTables>
  <data>
    <olap pivotCacheId="99924196">
      <levels count="2">
        <level uniqueName="[POS_DATA].[Month].[(All)]" sourceCaption="(All)" count="0"/>
        <level uniqueName="[POS_DATA].[Month].[Month]" sourceCaption="Month" count="3">
          <ranges>
            <range startItem="0">
              <i n="[POS_DATA].[Month].&amp;[June]" c="June"/>
              <i n="[POS_DATA].[Month].&amp;[May]" c="May"/>
              <i n="[POS_DATA].[Month].&amp;[October]" c="October"/>
            </range>
          </ranges>
        </level>
      </levels>
      <selections count="1">
        <selection n="[POS_DATA].[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1" xr10:uid="{758BEFE7-6F32-4A4F-B055-38116B1AB2CF}" sourceName="[POS_DATA].[Agent Name]">
  <pivotTables>
    <pivotTable tabId="14" name="PivotTable1"/>
    <pivotTable tabId="14" name="PivotTable2"/>
    <pivotTable tabId="14" name="PivotTable3"/>
    <pivotTable tabId="14" name="PivotTable4"/>
    <pivotTable tabId="14" name="PivotTable5"/>
    <pivotTable tabId="14" name="PivotTable6"/>
    <pivotTable tabId="14" name="PivotTable7"/>
  </pivotTables>
  <data>
    <olap pivotCacheId="99924196">
      <levels count="2">
        <level uniqueName="[POS_DATA].[Agent Name].[(All)]" sourceCaption="(All)" count="0"/>
        <level uniqueName="[POS_DATA].[Agent Name].[Agent Name]" sourceCaption="Agent Name" count="3">
          <ranges>
            <range startItem="0">
              <i n="[POS_DATA].[Agent Name].&amp;[AKINPELU NURENI]" c="AKINPELU NURENI"/>
              <i n="[POS_DATA].[Agent Name].&amp;[VINCHEE CATERING SERVICE]" c="VINCHEE CATERING SERVICE"/>
              <i n="[POS_DATA].[Agent Name].&amp;[WALOYE NIGERIA LIMITED]" c="WALOYE NIGERIA LIMITED"/>
            </range>
          </ranges>
        </level>
      </levels>
      <selections count="1">
        <selection n="[POS_DATA].[Agen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594A834D-7ED0-4318-BD16-8C3DEB5622EC}" cache="Slicer_Month1" caption="Month" showCaption="0" level="1" style="SlicerStyleDark1" rowHeight="241300"/>
  <slicer name="Agent Name 1" xr10:uid="{FC20561B-BF8B-4FEB-AC10-0E7E8B8C8868}" cache="Slicer_Agent_Name1" caption="Agent Name" showCaption="0" level="1"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EE858-04E1-4AF0-94B3-C83B01C1BD30}" name="POS_DATA" displayName="POS_DATA" ref="A1:L47" totalsRowCount="1" headerRowDxfId="42" dataDxfId="41" headerRowCellStyle="Comma" dataCellStyle="Comma">
  <autoFilter ref="A1:L46" xr:uid="{447EE858-04E1-4AF0-94B3-C83B01C1BD30}"/>
  <tableColumns count="12">
    <tableColumn id="13" xr3:uid="{331145C4-6881-4A2A-AFFB-3F938C5BA121}" name="Date" dataDxfId="40" totalsRowDxfId="39"/>
    <tableColumn id="15" xr3:uid="{6540417E-66F8-4AE5-9EE0-C8B958475C9E}" name="Month" dataDxfId="38" totalsRowDxfId="37">
      <calculatedColumnFormula>TEXT(POS_DATA[[#This Row],[Date]], "mmmm")</calculatedColumnFormula>
    </tableColumn>
    <tableColumn id="2" xr3:uid="{8C83D4BE-C3D4-4745-96C9-17932A5E381A}" name="Status"/>
    <tableColumn id="3" xr3:uid="{F1CC8A50-AB54-4DBF-862B-62E6A34B543A}" name="Route"/>
    <tableColumn id="4" xr3:uid="{E300E66A-D01D-4DD0-AF2E-DE7ECB253E61}" name="Agent Name"/>
    <tableColumn id="9" xr3:uid="{718CCDCD-32E5-406C-9257-2A1305ACA001}" name="TransactionAmount" totalsRowFunction="custom" dataDxfId="36" totalsRowDxfId="35">
      <totalsRowFormula>SUM(POS_DATA[TransactionAmount])</totalsRowFormula>
    </tableColumn>
    <tableColumn id="10" xr3:uid="{7AA98998-82CD-4B46-ADDB-EDDF8C29A9AD}" name="Agent Share" totalsRowFunction="custom" dataDxfId="34" totalsRowDxfId="33" dataCellStyle="Comma">
      <totalsRowFormula>SUM(POS_DATA[TransactionAmount])</totalsRowFormula>
    </tableColumn>
    <tableColumn id="11" xr3:uid="{60E6CA42-3B8A-4322-882A-1623B34872AD}" name="Bank Share" totalsRowFunction="custom" dataDxfId="32" totalsRowDxfId="31" dataCellStyle="Comma">
      <totalsRowFormula>SUM(POS_DATA[TransactionAmount])</totalsRowFormula>
    </tableColumn>
    <tableColumn id="12" xr3:uid="{2365BE7C-61E2-44C3-9F6D-DC1E0C4BB4E5}" name="Appzone Share" totalsRowFunction="custom" dataDxfId="30" totalsRowDxfId="29" dataCellStyle="Comma">
      <totalsRowFormula>SUM(POS_DATA[TransactionAmount])</totalsRowFormula>
    </tableColumn>
    <tableColumn id="18" xr3:uid="{2C731B56-29BF-42B2-BD10-BD256C51A46F}" name="%Agent Share2" totalsRowFunction="custom" dataDxfId="28" totalsRowDxfId="27" dataCellStyle="Percent">
      <calculatedColumnFormula>POS_DATA[[#This Row],[Agent Share]]/POS_DATA[[#This Row],[TransactionAmount]]</calculatedColumnFormula>
      <totalsRowFormula>SUM(POS_DATA[TransactionAmount])</totalsRowFormula>
    </tableColumn>
    <tableColumn id="19" xr3:uid="{3EC369C2-AA33-4EAD-9BAB-F224F323BF7E}" name="%Bank Share" totalsRowFunction="custom" dataDxfId="26" totalsRowDxfId="25" dataCellStyle="Percent">
      <calculatedColumnFormula>POS_DATA[[#This Row],[Bank Share]]/POS_DATA[[#This Row],[TransactionAmount]]</calculatedColumnFormula>
      <totalsRowFormula>SUM(POS_DATA[TransactionAmount])</totalsRowFormula>
    </tableColumn>
    <tableColumn id="20" xr3:uid="{4197663F-EE86-4CB9-BE5C-A5699455F4CC}" name="%Appzone Share2" totalsRowFunction="custom" dataDxfId="24" totalsRowDxfId="23" dataCellStyle="Percent">
      <calculatedColumnFormula>POS_DATA[[#This Row],[Appzone Share]]/POS_DATA[[#This Row],[TransactionAmount]]</calculatedColumnFormula>
      <totalsRowFormula>SUM(POS_DATA[TransactionAmount])</totalsRowFormula>
    </tableColumn>
  </tableColumns>
  <tableStyleInfo name="TableStyleMedium2"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topLeftCell="B1" workbookViewId="0">
      <selection activeCell="P1" sqref="P1"/>
    </sheetView>
  </sheetViews>
  <sheetFormatPr defaultRowHeight="15" x14ac:dyDescent="0.25"/>
  <cols>
    <col min="1" max="1" width="20.42578125" bestFit="1" customWidth="1"/>
    <col min="2" max="2" width="16.85546875" bestFit="1" customWidth="1"/>
    <col min="12" max="12" width="15.28515625" customWidth="1"/>
    <col min="13" max="13" width="14.28515625" customWidth="1"/>
    <col min="18" max="18" width="17.425781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t="s">
        <v>18</v>
      </c>
      <c r="B2" t="s">
        <v>19</v>
      </c>
      <c r="C2" t="s">
        <v>20</v>
      </c>
      <c r="D2" t="s">
        <v>21</v>
      </c>
      <c r="E2" t="s">
        <v>22</v>
      </c>
      <c r="G2" t="s">
        <v>23</v>
      </c>
      <c r="H2" t="s">
        <v>24</v>
      </c>
      <c r="K2" t="s">
        <v>25</v>
      </c>
      <c r="L2" t="s">
        <v>26</v>
      </c>
      <c r="M2" t="s">
        <v>27</v>
      </c>
      <c r="N2" s="2">
        <v>20200</v>
      </c>
      <c r="O2">
        <v>20100</v>
      </c>
      <c r="P2">
        <v>15</v>
      </c>
      <c r="Q2">
        <v>85</v>
      </c>
      <c r="R2" s="3">
        <v>45472.8382488426</v>
      </c>
    </row>
    <row r="3" spans="1:18" x14ac:dyDescent="0.25">
      <c r="A3" t="s">
        <v>18</v>
      </c>
      <c r="B3" t="s">
        <v>28</v>
      </c>
      <c r="C3" t="s">
        <v>20</v>
      </c>
      <c r="D3" t="s">
        <v>21</v>
      </c>
      <c r="E3" t="s">
        <v>22</v>
      </c>
      <c r="G3" t="s">
        <v>23</v>
      </c>
      <c r="H3" t="s">
        <v>24</v>
      </c>
      <c r="K3" t="s">
        <v>25</v>
      </c>
      <c r="L3" t="s">
        <v>26</v>
      </c>
      <c r="M3" t="s">
        <v>29</v>
      </c>
      <c r="N3" s="2">
        <v>11250</v>
      </c>
      <c r="O3">
        <v>11188.12</v>
      </c>
      <c r="P3">
        <v>14.06</v>
      </c>
      <c r="Q3">
        <v>47.81</v>
      </c>
      <c r="R3" s="3">
        <v>45472.837514351799</v>
      </c>
    </row>
    <row r="4" spans="1:18" x14ac:dyDescent="0.25">
      <c r="A4" t="s">
        <v>18</v>
      </c>
      <c r="B4" t="s">
        <v>28</v>
      </c>
      <c r="C4" t="s">
        <v>20</v>
      </c>
      <c r="D4" t="s">
        <v>21</v>
      </c>
      <c r="E4" t="s">
        <v>22</v>
      </c>
      <c r="G4" t="s">
        <v>23</v>
      </c>
      <c r="H4" t="s">
        <v>24</v>
      </c>
      <c r="K4" t="s">
        <v>25</v>
      </c>
      <c r="L4" t="s">
        <v>26</v>
      </c>
      <c r="M4" t="s">
        <v>30</v>
      </c>
      <c r="N4" s="2">
        <v>3700</v>
      </c>
      <c r="O4">
        <v>3679.65</v>
      </c>
      <c r="P4">
        <v>4.63</v>
      </c>
      <c r="Q4">
        <v>15.72</v>
      </c>
      <c r="R4" s="3">
        <v>45472.815789201399</v>
      </c>
    </row>
    <row r="5" spans="1:18" x14ac:dyDescent="0.25">
      <c r="A5" t="s">
        <v>18</v>
      </c>
      <c r="B5" t="s">
        <v>19</v>
      </c>
      <c r="C5" t="s">
        <v>20</v>
      </c>
      <c r="D5" t="s">
        <v>21</v>
      </c>
      <c r="E5" t="s">
        <v>22</v>
      </c>
      <c r="G5" t="s">
        <v>23</v>
      </c>
      <c r="H5" t="s">
        <v>24</v>
      </c>
      <c r="K5" t="s">
        <v>25</v>
      </c>
      <c r="L5" t="s">
        <v>26</v>
      </c>
      <c r="M5" t="s">
        <v>31</v>
      </c>
      <c r="N5" s="2">
        <v>4150</v>
      </c>
      <c r="O5">
        <v>4127.18</v>
      </c>
      <c r="P5">
        <v>5.19</v>
      </c>
      <c r="Q5">
        <v>17.64</v>
      </c>
      <c r="R5" s="3">
        <v>45472.813711921299</v>
      </c>
    </row>
    <row r="6" spans="1:18" x14ac:dyDescent="0.25">
      <c r="A6" t="s">
        <v>18</v>
      </c>
      <c r="B6" t="s">
        <v>19</v>
      </c>
      <c r="C6" t="s">
        <v>20</v>
      </c>
      <c r="D6" t="s">
        <v>21</v>
      </c>
      <c r="E6" t="s">
        <v>22</v>
      </c>
      <c r="G6" t="s">
        <v>23</v>
      </c>
      <c r="H6" t="s">
        <v>24</v>
      </c>
      <c r="K6" t="s">
        <v>25</v>
      </c>
      <c r="L6" t="s">
        <v>26</v>
      </c>
      <c r="M6" t="s">
        <v>32</v>
      </c>
      <c r="N6" s="2">
        <v>1500</v>
      </c>
      <c r="O6">
        <v>1491.75</v>
      </c>
      <c r="P6">
        <v>1.88</v>
      </c>
      <c r="Q6">
        <v>6.37</v>
      </c>
      <c r="R6" s="3">
        <v>45472.813001354203</v>
      </c>
    </row>
    <row r="7" spans="1:18" x14ac:dyDescent="0.25">
      <c r="A7" t="s">
        <v>18</v>
      </c>
      <c r="B7" t="s">
        <v>19</v>
      </c>
      <c r="C7" t="s">
        <v>20</v>
      </c>
      <c r="D7" t="s">
        <v>21</v>
      </c>
      <c r="E7" t="s">
        <v>22</v>
      </c>
      <c r="G7" t="s">
        <v>23</v>
      </c>
      <c r="H7" t="s">
        <v>24</v>
      </c>
      <c r="K7" t="s">
        <v>25</v>
      </c>
      <c r="L7" t="s">
        <v>26</v>
      </c>
      <c r="M7" t="s">
        <v>33</v>
      </c>
      <c r="N7" s="2">
        <v>3300</v>
      </c>
      <c r="O7">
        <v>3281.85</v>
      </c>
      <c r="P7">
        <v>4.13</v>
      </c>
      <c r="Q7">
        <v>14.02</v>
      </c>
      <c r="R7" s="3">
        <v>45472.812216168997</v>
      </c>
    </row>
    <row r="8" spans="1:18" x14ac:dyDescent="0.25">
      <c r="A8" t="s">
        <v>18</v>
      </c>
      <c r="B8" t="s">
        <v>28</v>
      </c>
      <c r="C8" t="s">
        <v>20</v>
      </c>
      <c r="D8" t="s">
        <v>21</v>
      </c>
      <c r="E8" t="s">
        <v>22</v>
      </c>
      <c r="G8" t="s">
        <v>23</v>
      </c>
      <c r="H8" t="s">
        <v>24</v>
      </c>
      <c r="K8" t="s">
        <v>25</v>
      </c>
      <c r="L8" t="s">
        <v>26</v>
      </c>
      <c r="M8" t="s">
        <v>34</v>
      </c>
      <c r="N8" s="2">
        <v>4500</v>
      </c>
      <c r="O8">
        <v>4475.25</v>
      </c>
      <c r="P8">
        <v>5.63</v>
      </c>
      <c r="Q8">
        <v>19.12</v>
      </c>
      <c r="R8" s="3">
        <v>45472.796069525502</v>
      </c>
    </row>
    <row r="9" spans="1:18" x14ac:dyDescent="0.25">
      <c r="A9" t="s">
        <v>18</v>
      </c>
      <c r="B9" t="s">
        <v>19</v>
      </c>
      <c r="C9" t="s">
        <v>20</v>
      </c>
      <c r="D9" t="s">
        <v>21</v>
      </c>
      <c r="E9" t="s">
        <v>22</v>
      </c>
      <c r="G9" t="s">
        <v>23</v>
      </c>
      <c r="H9" t="s">
        <v>24</v>
      </c>
      <c r="K9" t="s">
        <v>25</v>
      </c>
      <c r="L9" t="s">
        <v>26</v>
      </c>
      <c r="M9" t="s">
        <v>35</v>
      </c>
      <c r="N9" s="2">
        <v>3000</v>
      </c>
      <c r="O9">
        <v>2983.5</v>
      </c>
      <c r="P9">
        <v>3.75</v>
      </c>
      <c r="Q9">
        <v>12.75</v>
      </c>
      <c r="R9" s="3">
        <v>45472.7846329514</v>
      </c>
    </row>
    <row r="10" spans="1:18" x14ac:dyDescent="0.25">
      <c r="A10" t="s">
        <v>18</v>
      </c>
      <c r="B10" t="s">
        <v>28</v>
      </c>
      <c r="C10" t="s">
        <v>20</v>
      </c>
      <c r="D10" t="s">
        <v>21</v>
      </c>
      <c r="E10" t="s">
        <v>22</v>
      </c>
      <c r="G10" t="s">
        <v>23</v>
      </c>
      <c r="H10" t="s">
        <v>24</v>
      </c>
      <c r="K10" t="s">
        <v>25</v>
      </c>
      <c r="L10" t="s">
        <v>26</v>
      </c>
      <c r="M10" t="s">
        <v>36</v>
      </c>
      <c r="N10" s="2">
        <v>2100</v>
      </c>
      <c r="O10">
        <v>2088.4499999999998</v>
      </c>
      <c r="P10">
        <v>2.63</v>
      </c>
      <c r="Q10">
        <v>8.92</v>
      </c>
      <c r="R10" s="3">
        <v>45472.781095138896</v>
      </c>
    </row>
    <row r="11" spans="1:18" x14ac:dyDescent="0.25">
      <c r="A11" t="s">
        <v>18</v>
      </c>
      <c r="B11" t="s">
        <v>19</v>
      </c>
      <c r="C11" t="s">
        <v>20</v>
      </c>
      <c r="D11" t="s">
        <v>21</v>
      </c>
      <c r="E11" t="s">
        <v>22</v>
      </c>
      <c r="G11" t="s">
        <v>23</v>
      </c>
      <c r="H11" t="s">
        <v>24</v>
      </c>
      <c r="K11" t="s">
        <v>25</v>
      </c>
      <c r="L11" t="s">
        <v>26</v>
      </c>
      <c r="M11" t="s">
        <v>37</v>
      </c>
      <c r="N11" s="2">
        <v>2400</v>
      </c>
      <c r="O11">
        <v>2386.8000000000002</v>
      </c>
      <c r="P11">
        <v>3</v>
      </c>
      <c r="Q11">
        <v>10.199999999999999</v>
      </c>
      <c r="R11" s="3">
        <v>45472.7791762384</v>
      </c>
    </row>
    <row r="12" spans="1:18" x14ac:dyDescent="0.25">
      <c r="A12" t="s">
        <v>18</v>
      </c>
      <c r="B12" t="s">
        <v>19</v>
      </c>
      <c r="C12" t="s">
        <v>20</v>
      </c>
      <c r="D12" t="s">
        <v>21</v>
      </c>
      <c r="E12" t="s">
        <v>22</v>
      </c>
      <c r="G12" t="s">
        <v>23</v>
      </c>
      <c r="H12" t="s">
        <v>24</v>
      </c>
      <c r="K12" t="s">
        <v>25</v>
      </c>
      <c r="L12" t="s">
        <v>26</v>
      </c>
      <c r="M12" t="s">
        <v>38</v>
      </c>
      <c r="N12" s="2">
        <v>2300</v>
      </c>
      <c r="O12">
        <v>2287.35</v>
      </c>
      <c r="P12">
        <v>2.88</v>
      </c>
      <c r="Q12">
        <v>9.77</v>
      </c>
      <c r="R12" s="3">
        <v>45472.698541979204</v>
      </c>
    </row>
    <row r="13" spans="1:18" x14ac:dyDescent="0.25">
      <c r="A13" t="s">
        <v>18</v>
      </c>
      <c r="B13" t="s">
        <v>19</v>
      </c>
      <c r="C13" t="s">
        <v>20</v>
      </c>
      <c r="D13" t="s">
        <v>21</v>
      </c>
      <c r="E13" t="s">
        <v>22</v>
      </c>
      <c r="G13" t="s">
        <v>23</v>
      </c>
      <c r="H13" t="s">
        <v>24</v>
      </c>
      <c r="K13" t="s">
        <v>25</v>
      </c>
      <c r="L13" t="s">
        <v>26</v>
      </c>
      <c r="M13" t="s">
        <v>39</v>
      </c>
      <c r="N13" s="2">
        <v>5000</v>
      </c>
      <c r="O13">
        <v>4972.5</v>
      </c>
      <c r="P13">
        <v>6.25</v>
      </c>
      <c r="Q13">
        <v>21.25</v>
      </c>
      <c r="R13" s="3">
        <v>45472.674101354198</v>
      </c>
    </row>
    <row r="14" spans="1:18" x14ac:dyDescent="0.25">
      <c r="A14" t="s">
        <v>18</v>
      </c>
      <c r="B14" t="s">
        <v>19</v>
      </c>
      <c r="C14" t="s">
        <v>20</v>
      </c>
      <c r="D14" t="s">
        <v>21</v>
      </c>
      <c r="E14" t="s">
        <v>22</v>
      </c>
      <c r="G14" t="s">
        <v>23</v>
      </c>
      <c r="H14" t="s">
        <v>24</v>
      </c>
      <c r="K14" t="s">
        <v>25</v>
      </c>
      <c r="L14" t="s">
        <v>26</v>
      </c>
      <c r="M14" t="s">
        <v>40</v>
      </c>
      <c r="N14" s="2">
        <v>17000</v>
      </c>
      <c r="O14">
        <v>16906.5</v>
      </c>
      <c r="P14">
        <v>21.25</v>
      </c>
      <c r="Q14">
        <v>72.25</v>
      </c>
      <c r="R14" s="3">
        <v>45472.663645567103</v>
      </c>
    </row>
    <row r="15" spans="1:18" x14ac:dyDescent="0.25">
      <c r="A15" t="s">
        <v>18</v>
      </c>
      <c r="B15" t="s">
        <v>19</v>
      </c>
      <c r="C15" t="s">
        <v>20</v>
      </c>
      <c r="D15" t="s">
        <v>21</v>
      </c>
      <c r="E15" t="s">
        <v>22</v>
      </c>
      <c r="G15" t="s">
        <v>23</v>
      </c>
      <c r="H15" t="s">
        <v>24</v>
      </c>
      <c r="K15" t="s">
        <v>25</v>
      </c>
      <c r="L15" t="s">
        <v>26</v>
      </c>
      <c r="M15" t="s">
        <v>41</v>
      </c>
      <c r="N15" s="2">
        <v>13600</v>
      </c>
      <c r="O15">
        <v>13525.2</v>
      </c>
      <c r="P15">
        <v>17</v>
      </c>
      <c r="Q15">
        <v>57.8</v>
      </c>
      <c r="R15" s="3">
        <v>45472.6577378125</v>
      </c>
    </row>
    <row r="16" spans="1:18" x14ac:dyDescent="0.25">
      <c r="A16" t="s">
        <v>18</v>
      </c>
      <c r="B16" t="s">
        <v>19</v>
      </c>
      <c r="C16" t="s">
        <v>20</v>
      </c>
      <c r="D16" t="s">
        <v>21</v>
      </c>
      <c r="E16" t="s">
        <v>22</v>
      </c>
      <c r="G16" t="s">
        <v>23</v>
      </c>
      <c r="H16" t="s">
        <v>24</v>
      </c>
      <c r="K16" t="s">
        <v>25</v>
      </c>
      <c r="L16" t="s">
        <v>26</v>
      </c>
      <c r="M16" t="s">
        <v>42</v>
      </c>
      <c r="N16" s="2">
        <v>10000</v>
      </c>
      <c r="O16">
        <v>9945</v>
      </c>
      <c r="P16">
        <v>12.5</v>
      </c>
      <c r="Q16">
        <v>42.5</v>
      </c>
      <c r="R16" s="3">
        <v>45472.631923148103</v>
      </c>
    </row>
    <row r="17" spans="1:18" x14ac:dyDescent="0.25">
      <c r="A17" t="s">
        <v>18</v>
      </c>
      <c r="B17" t="s">
        <v>19</v>
      </c>
      <c r="C17" t="s">
        <v>20</v>
      </c>
      <c r="D17" t="s">
        <v>21</v>
      </c>
      <c r="E17" t="s">
        <v>22</v>
      </c>
      <c r="G17" t="s">
        <v>23</v>
      </c>
      <c r="H17" t="s">
        <v>24</v>
      </c>
      <c r="K17" t="s">
        <v>25</v>
      </c>
      <c r="L17" t="s">
        <v>26</v>
      </c>
      <c r="M17" t="s">
        <v>43</v>
      </c>
      <c r="N17" s="2">
        <v>4500</v>
      </c>
      <c r="O17">
        <v>4475.25</v>
      </c>
      <c r="P17">
        <v>5.63</v>
      </c>
      <c r="Q17">
        <v>19.12</v>
      </c>
      <c r="R17" s="3">
        <v>45471.662116666703</v>
      </c>
    </row>
    <row r="18" spans="1:18" x14ac:dyDescent="0.25">
      <c r="A18" t="s">
        <v>18</v>
      </c>
      <c r="B18" t="s">
        <v>19</v>
      </c>
      <c r="C18" t="s">
        <v>20</v>
      </c>
      <c r="D18" t="s">
        <v>21</v>
      </c>
      <c r="E18" t="s">
        <v>22</v>
      </c>
      <c r="G18" t="s">
        <v>23</v>
      </c>
      <c r="H18" t="s">
        <v>24</v>
      </c>
      <c r="K18" t="s">
        <v>25</v>
      </c>
      <c r="L18" t="s">
        <v>26</v>
      </c>
      <c r="M18" t="s">
        <v>44</v>
      </c>
      <c r="N18" s="2">
        <v>2400</v>
      </c>
      <c r="O18">
        <v>2386.8000000000002</v>
      </c>
      <c r="P18">
        <v>3</v>
      </c>
      <c r="Q18">
        <v>10.199999999999999</v>
      </c>
      <c r="R18" s="3">
        <v>45471.596786261602</v>
      </c>
    </row>
    <row r="19" spans="1:18" x14ac:dyDescent="0.25">
      <c r="A19" t="s">
        <v>18</v>
      </c>
      <c r="B19" t="s">
        <v>19</v>
      </c>
      <c r="C19" t="s">
        <v>20</v>
      </c>
      <c r="D19" t="s">
        <v>21</v>
      </c>
      <c r="E19" t="s">
        <v>22</v>
      </c>
      <c r="G19" t="s">
        <v>23</v>
      </c>
      <c r="H19" t="s">
        <v>24</v>
      </c>
      <c r="K19" t="s">
        <v>25</v>
      </c>
      <c r="L19" t="s">
        <v>26</v>
      </c>
      <c r="M19" t="s">
        <v>45</v>
      </c>
      <c r="N19" s="2">
        <v>2000</v>
      </c>
      <c r="O19">
        <v>1989</v>
      </c>
      <c r="P19">
        <v>2.5</v>
      </c>
      <c r="Q19">
        <v>8.5</v>
      </c>
      <c r="R19" s="3">
        <v>45471.584947453703</v>
      </c>
    </row>
    <row r="20" spans="1:18" x14ac:dyDescent="0.25">
      <c r="A20" t="s">
        <v>18</v>
      </c>
      <c r="B20" t="s">
        <v>19</v>
      </c>
      <c r="C20" t="s">
        <v>20</v>
      </c>
      <c r="D20" t="s">
        <v>21</v>
      </c>
      <c r="E20" t="s">
        <v>22</v>
      </c>
      <c r="G20" t="s">
        <v>23</v>
      </c>
      <c r="H20" t="s">
        <v>24</v>
      </c>
      <c r="K20" t="s">
        <v>25</v>
      </c>
      <c r="L20" t="s">
        <v>26</v>
      </c>
      <c r="M20" t="s">
        <v>46</v>
      </c>
      <c r="N20" s="2">
        <v>1400</v>
      </c>
      <c r="O20">
        <v>1392.3</v>
      </c>
      <c r="P20">
        <v>1.75</v>
      </c>
      <c r="Q20">
        <v>5.95</v>
      </c>
      <c r="R20" s="3">
        <v>45471.4481214931</v>
      </c>
    </row>
    <row r="21" spans="1:18" x14ac:dyDescent="0.25">
      <c r="A21" t="s">
        <v>18</v>
      </c>
      <c r="B21" t="s">
        <v>19</v>
      </c>
      <c r="C21" t="s">
        <v>20</v>
      </c>
      <c r="D21" t="s">
        <v>21</v>
      </c>
      <c r="E21" t="s">
        <v>22</v>
      </c>
      <c r="G21" t="s">
        <v>23</v>
      </c>
      <c r="H21" t="s">
        <v>24</v>
      </c>
      <c r="K21" t="s">
        <v>25</v>
      </c>
      <c r="L21" t="s">
        <v>26</v>
      </c>
      <c r="M21" t="s">
        <v>47</v>
      </c>
      <c r="N21" s="2">
        <v>3600</v>
      </c>
      <c r="O21">
        <v>3580.2</v>
      </c>
      <c r="P21">
        <v>4.5</v>
      </c>
      <c r="Q21">
        <v>15.3</v>
      </c>
      <c r="R21" s="3">
        <v>45471.414851655099</v>
      </c>
    </row>
    <row r="22" spans="1:18" x14ac:dyDescent="0.25">
      <c r="A22" t="s">
        <v>18</v>
      </c>
      <c r="B22" t="s">
        <v>19</v>
      </c>
      <c r="C22" t="s">
        <v>20</v>
      </c>
      <c r="D22" t="s">
        <v>21</v>
      </c>
      <c r="E22" t="s">
        <v>22</v>
      </c>
      <c r="G22" t="s">
        <v>23</v>
      </c>
      <c r="H22" t="s">
        <v>24</v>
      </c>
      <c r="K22" t="s">
        <v>25</v>
      </c>
      <c r="L22" t="s">
        <v>26</v>
      </c>
      <c r="M22" t="s">
        <v>48</v>
      </c>
      <c r="N22" s="2">
        <v>550</v>
      </c>
      <c r="O22">
        <v>546.98</v>
      </c>
      <c r="P22">
        <v>0.69</v>
      </c>
      <c r="Q22">
        <v>2.34</v>
      </c>
      <c r="R22" s="3">
        <v>45470.869165775497</v>
      </c>
    </row>
    <row r="23" spans="1:18" x14ac:dyDescent="0.25">
      <c r="A23" t="s">
        <v>18</v>
      </c>
      <c r="B23" t="s">
        <v>19</v>
      </c>
      <c r="C23" t="s">
        <v>20</v>
      </c>
      <c r="D23" t="s">
        <v>21</v>
      </c>
      <c r="E23" t="s">
        <v>22</v>
      </c>
      <c r="G23" t="s">
        <v>23</v>
      </c>
      <c r="H23" t="s">
        <v>24</v>
      </c>
      <c r="K23" t="s">
        <v>25</v>
      </c>
      <c r="L23" t="s">
        <v>26</v>
      </c>
      <c r="M23" t="s">
        <v>49</v>
      </c>
      <c r="N23" s="2">
        <v>5700</v>
      </c>
      <c r="O23">
        <v>5668.65</v>
      </c>
      <c r="P23">
        <v>7.13</v>
      </c>
      <c r="Q23">
        <v>24.22</v>
      </c>
      <c r="R23" s="3">
        <v>45470.868537152797</v>
      </c>
    </row>
    <row r="24" spans="1:18" x14ac:dyDescent="0.25">
      <c r="A24" t="s">
        <v>18</v>
      </c>
      <c r="B24" t="s">
        <v>19</v>
      </c>
      <c r="C24" t="s">
        <v>20</v>
      </c>
      <c r="D24" t="s">
        <v>21</v>
      </c>
      <c r="E24" t="s">
        <v>22</v>
      </c>
      <c r="G24" t="s">
        <v>23</v>
      </c>
      <c r="H24" t="s">
        <v>24</v>
      </c>
      <c r="K24" t="s">
        <v>25</v>
      </c>
      <c r="L24" t="s">
        <v>26</v>
      </c>
      <c r="M24" t="s">
        <v>50</v>
      </c>
      <c r="N24" s="2">
        <v>1000</v>
      </c>
      <c r="O24">
        <v>994.5</v>
      </c>
      <c r="P24">
        <v>1.25</v>
      </c>
      <c r="Q24">
        <v>4.25</v>
      </c>
      <c r="R24" s="3">
        <v>45470.8670502315</v>
      </c>
    </row>
    <row r="25" spans="1:18" x14ac:dyDescent="0.25">
      <c r="A25" t="s">
        <v>18</v>
      </c>
      <c r="B25" t="s">
        <v>19</v>
      </c>
      <c r="C25" t="s">
        <v>51</v>
      </c>
      <c r="D25" t="s">
        <v>52</v>
      </c>
      <c r="E25" t="s">
        <v>53</v>
      </c>
      <c r="G25" t="s">
        <v>23</v>
      </c>
      <c r="H25" t="s">
        <v>24</v>
      </c>
      <c r="K25" t="s">
        <v>25</v>
      </c>
      <c r="L25" t="s">
        <v>54</v>
      </c>
      <c r="M25" t="s">
        <v>55</v>
      </c>
      <c r="N25" s="2">
        <v>45000</v>
      </c>
      <c r="O25">
        <v>44900</v>
      </c>
      <c r="P25">
        <v>15</v>
      </c>
      <c r="Q25">
        <v>85</v>
      </c>
      <c r="R25" s="3">
        <v>45469.937345289298</v>
      </c>
    </row>
    <row r="26" spans="1:18" x14ac:dyDescent="0.25">
      <c r="A26" t="s">
        <v>18</v>
      </c>
      <c r="B26" t="s">
        <v>19</v>
      </c>
      <c r="C26" t="s">
        <v>20</v>
      </c>
      <c r="D26" t="s">
        <v>21</v>
      </c>
      <c r="E26" t="s">
        <v>22</v>
      </c>
      <c r="G26" t="s">
        <v>23</v>
      </c>
      <c r="H26" t="s">
        <v>24</v>
      </c>
      <c r="K26" t="s">
        <v>25</v>
      </c>
      <c r="L26" t="s">
        <v>26</v>
      </c>
      <c r="M26" t="s">
        <v>56</v>
      </c>
      <c r="N26" s="2">
        <v>1</v>
      </c>
      <c r="O26">
        <v>0.99</v>
      </c>
      <c r="P26">
        <v>0</v>
      </c>
      <c r="Q26">
        <v>0</v>
      </c>
      <c r="R26" s="3">
        <v>45423.414676423599</v>
      </c>
    </row>
  </sheetData>
  <pageMargins left="0.7" right="0.7" top="0.75" bottom="0.75" header="0.3" footer="0.3"/>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60336-A590-47FD-8F21-6915D7FB8BB6}">
  <dimension ref="A1:L47"/>
  <sheetViews>
    <sheetView topLeftCell="A2" zoomScale="87" zoomScaleNormal="87" workbookViewId="0">
      <selection activeCell="P1" sqref="P1"/>
    </sheetView>
  </sheetViews>
  <sheetFormatPr defaultRowHeight="15" x14ac:dyDescent="0.25"/>
  <cols>
    <col min="1" max="1" width="13.28515625" style="7" bestFit="1" customWidth="1"/>
    <col min="2" max="2" width="16.28515625" style="12" customWidth="1"/>
    <col min="3" max="3" width="13.7109375" customWidth="1"/>
    <col min="4" max="4" width="11.85546875" customWidth="1"/>
    <col min="5" max="5" width="17.28515625" customWidth="1"/>
    <col min="6" max="6" width="17" customWidth="1"/>
    <col min="7" max="7" width="16" style="5" bestFit="1" customWidth="1"/>
    <col min="8" max="8" width="14.85546875" style="5" bestFit="1" customWidth="1"/>
    <col min="9" max="9" width="18.7109375" style="5" bestFit="1" customWidth="1"/>
    <col min="10" max="10" width="18.85546875" bestFit="1" customWidth="1"/>
    <col min="11" max="11" width="14.42578125" customWidth="1"/>
    <col min="12" max="12" width="16.5703125" customWidth="1"/>
  </cols>
  <sheetData>
    <row r="1" spans="1:12" x14ac:dyDescent="0.25">
      <c r="A1" s="8" t="s">
        <v>57</v>
      </c>
      <c r="B1" s="9" t="s">
        <v>63</v>
      </c>
      <c r="C1" s="1" t="s">
        <v>0</v>
      </c>
      <c r="D1" s="1" t="s">
        <v>1</v>
      </c>
      <c r="E1" s="1" t="s">
        <v>2</v>
      </c>
      <c r="F1" s="1" t="s">
        <v>13</v>
      </c>
      <c r="G1" s="4" t="s">
        <v>14</v>
      </c>
      <c r="H1" s="4" t="s">
        <v>15</v>
      </c>
      <c r="I1" s="4" t="s">
        <v>16</v>
      </c>
      <c r="J1" s="4" t="s">
        <v>71</v>
      </c>
      <c r="K1" s="4" t="s">
        <v>75</v>
      </c>
      <c r="L1" s="4" t="s">
        <v>72</v>
      </c>
    </row>
    <row r="2" spans="1:12" ht="15.75" x14ac:dyDescent="0.3">
      <c r="A2" s="6" t="s">
        <v>58</v>
      </c>
      <c r="B2" s="10" t="str">
        <f>TEXT(POS_DATA[[#This Row],[Date]], "mmmm")</f>
        <v>June</v>
      </c>
      <c r="C2" t="s">
        <v>18</v>
      </c>
      <c r="D2" t="s">
        <v>19</v>
      </c>
      <c r="E2" t="s">
        <v>20</v>
      </c>
      <c r="F2" s="2">
        <v>20200</v>
      </c>
      <c r="G2" s="5">
        <v>20100</v>
      </c>
      <c r="H2" s="5">
        <v>15</v>
      </c>
      <c r="I2" s="5">
        <v>85</v>
      </c>
      <c r="J2" s="17">
        <f>POS_DATA[[#This Row],[Agent Share]]/POS_DATA[[#This Row],[TransactionAmount]]</f>
        <v>0.99504950495049505</v>
      </c>
      <c r="K2" s="17">
        <f>POS_DATA[[#This Row],[Bank Share]]/POS_DATA[[#This Row],[TransactionAmount]]</f>
        <v>7.4257425742574258E-4</v>
      </c>
      <c r="L2" s="17">
        <f>POS_DATA[[#This Row],[Appzone Share]]/POS_DATA[[#This Row],[TransactionAmount]]</f>
        <v>4.2079207920792082E-3</v>
      </c>
    </row>
    <row r="3" spans="1:12" x14ac:dyDescent="0.25">
      <c r="A3" s="7" t="s">
        <v>58</v>
      </c>
      <c r="B3" s="11" t="str">
        <f>TEXT(POS_DATA[[#This Row],[Date]], "mmmm")</f>
        <v>June</v>
      </c>
      <c r="C3" t="s">
        <v>18</v>
      </c>
      <c r="D3" t="s">
        <v>28</v>
      </c>
      <c r="E3" t="s">
        <v>20</v>
      </c>
      <c r="F3" s="2">
        <v>11250</v>
      </c>
      <c r="G3" s="5">
        <v>11188.12</v>
      </c>
      <c r="H3" s="5">
        <v>14.06</v>
      </c>
      <c r="I3" s="5">
        <v>47.81</v>
      </c>
      <c r="J3" s="17">
        <f>POS_DATA[[#This Row],[Agent Share]]/POS_DATA[[#This Row],[TransactionAmount]]</f>
        <v>0.99449955555555558</v>
      </c>
      <c r="K3" s="17">
        <f>POS_DATA[[#This Row],[Bank Share]]/POS_DATA[[#This Row],[TransactionAmount]]</f>
        <v>1.2497777777777778E-3</v>
      </c>
      <c r="L3" s="17">
        <f>POS_DATA[[#This Row],[Appzone Share]]/POS_DATA[[#This Row],[TransactionAmount]]</f>
        <v>4.2497777777777777E-3</v>
      </c>
    </row>
    <row r="4" spans="1:12" x14ac:dyDescent="0.25">
      <c r="A4" s="7" t="s">
        <v>58</v>
      </c>
      <c r="B4" s="11" t="str">
        <f>TEXT(POS_DATA[[#This Row],[Date]], "mmmm")</f>
        <v>June</v>
      </c>
      <c r="C4" t="s">
        <v>18</v>
      </c>
      <c r="D4" t="s">
        <v>28</v>
      </c>
      <c r="E4" t="s">
        <v>20</v>
      </c>
      <c r="F4" s="2">
        <v>3700</v>
      </c>
      <c r="G4" s="5">
        <v>3679.65</v>
      </c>
      <c r="H4" s="5">
        <v>4.63</v>
      </c>
      <c r="I4" s="5">
        <v>15.72</v>
      </c>
      <c r="J4" s="17">
        <f>POS_DATA[[#This Row],[Agent Share]]/POS_DATA[[#This Row],[TransactionAmount]]</f>
        <v>0.99450000000000005</v>
      </c>
      <c r="K4" s="17">
        <f>POS_DATA[[#This Row],[Bank Share]]/POS_DATA[[#This Row],[TransactionAmount]]</f>
        <v>1.2513513513513514E-3</v>
      </c>
      <c r="L4" s="17">
        <f>POS_DATA[[#This Row],[Appzone Share]]/POS_DATA[[#This Row],[TransactionAmount]]</f>
        <v>4.2486486486486485E-3</v>
      </c>
    </row>
    <row r="5" spans="1:12" x14ac:dyDescent="0.25">
      <c r="A5" s="7" t="s">
        <v>58</v>
      </c>
      <c r="B5" s="11" t="str">
        <f>TEXT(POS_DATA[[#This Row],[Date]], "mmmm")</f>
        <v>June</v>
      </c>
      <c r="C5" t="s">
        <v>18</v>
      </c>
      <c r="D5" t="s">
        <v>19</v>
      </c>
      <c r="E5" t="s">
        <v>20</v>
      </c>
      <c r="F5" s="2">
        <v>4150</v>
      </c>
      <c r="G5" s="5">
        <v>4127.18</v>
      </c>
      <c r="H5" s="5">
        <v>5.19</v>
      </c>
      <c r="I5" s="5">
        <v>17.64</v>
      </c>
      <c r="J5" s="17">
        <f>POS_DATA[[#This Row],[Agent Share]]/POS_DATA[[#This Row],[TransactionAmount]]</f>
        <v>0.99450120481927717</v>
      </c>
      <c r="K5" s="17">
        <f>POS_DATA[[#This Row],[Bank Share]]/POS_DATA[[#This Row],[TransactionAmount]]</f>
        <v>1.2506024096385544E-3</v>
      </c>
      <c r="L5" s="17">
        <f>POS_DATA[[#This Row],[Appzone Share]]/POS_DATA[[#This Row],[TransactionAmount]]</f>
        <v>4.250602409638554E-3</v>
      </c>
    </row>
    <row r="6" spans="1:12" x14ac:dyDescent="0.25">
      <c r="A6" s="7" t="s">
        <v>58</v>
      </c>
      <c r="B6" s="11" t="str">
        <f>TEXT(POS_DATA[[#This Row],[Date]], "mmmm")</f>
        <v>June</v>
      </c>
      <c r="C6" t="s">
        <v>18</v>
      </c>
      <c r="D6" t="s">
        <v>19</v>
      </c>
      <c r="E6" t="s">
        <v>20</v>
      </c>
      <c r="F6" s="2">
        <v>1500</v>
      </c>
      <c r="G6" s="5">
        <v>1491.75</v>
      </c>
      <c r="H6" s="5">
        <v>1.88</v>
      </c>
      <c r="I6" s="5">
        <v>6.37</v>
      </c>
      <c r="J6" s="17">
        <f>POS_DATA[[#This Row],[Agent Share]]/POS_DATA[[#This Row],[TransactionAmount]]</f>
        <v>0.99450000000000005</v>
      </c>
      <c r="K6" s="17">
        <f>POS_DATA[[#This Row],[Bank Share]]/POS_DATA[[#This Row],[TransactionAmount]]</f>
        <v>1.2533333333333333E-3</v>
      </c>
      <c r="L6" s="17">
        <f>POS_DATA[[#This Row],[Appzone Share]]/POS_DATA[[#This Row],[TransactionAmount]]</f>
        <v>4.2466666666666668E-3</v>
      </c>
    </row>
    <row r="7" spans="1:12" x14ac:dyDescent="0.25">
      <c r="A7" s="7" t="s">
        <v>58</v>
      </c>
      <c r="B7" s="11" t="str">
        <f>TEXT(POS_DATA[[#This Row],[Date]], "mmmm")</f>
        <v>June</v>
      </c>
      <c r="C7" t="s">
        <v>18</v>
      </c>
      <c r="D7" t="s">
        <v>19</v>
      </c>
      <c r="E7" t="s">
        <v>20</v>
      </c>
      <c r="F7" s="2">
        <v>3300</v>
      </c>
      <c r="G7" s="5">
        <v>3281.85</v>
      </c>
      <c r="H7" s="5">
        <v>4.13</v>
      </c>
      <c r="I7" s="5">
        <v>14.02</v>
      </c>
      <c r="J7" s="17">
        <f>POS_DATA[[#This Row],[Agent Share]]/POS_DATA[[#This Row],[TransactionAmount]]</f>
        <v>0.99449999999999994</v>
      </c>
      <c r="K7" s="17">
        <f>POS_DATA[[#This Row],[Bank Share]]/POS_DATA[[#This Row],[TransactionAmount]]</f>
        <v>1.2515151515151515E-3</v>
      </c>
      <c r="L7" s="17">
        <f>POS_DATA[[#This Row],[Appzone Share]]/POS_DATA[[#This Row],[TransactionAmount]]</f>
        <v>4.2484848484848486E-3</v>
      </c>
    </row>
    <row r="8" spans="1:12" x14ac:dyDescent="0.25">
      <c r="A8" s="7" t="s">
        <v>58</v>
      </c>
      <c r="B8" s="11" t="str">
        <f>TEXT(POS_DATA[[#This Row],[Date]], "mmmm")</f>
        <v>June</v>
      </c>
      <c r="C8" t="s">
        <v>18</v>
      </c>
      <c r="D8" t="s">
        <v>28</v>
      </c>
      <c r="E8" t="s">
        <v>20</v>
      </c>
      <c r="F8" s="2">
        <v>4500</v>
      </c>
      <c r="G8" s="5">
        <v>4475.25</v>
      </c>
      <c r="H8" s="5">
        <v>5.63</v>
      </c>
      <c r="I8" s="5">
        <v>19.12</v>
      </c>
      <c r="J8" s="17">
        <f>POS_DATA[[#This Row],[Agent Share]]/POS_DATA[[#This Row],[TransactionAmount]]</f>
        <v>0.99450000000000005</v>
      </c>
      <c r="K8" s="17">
        <f>POS_DATA[[#This Row],[Bank Share]]/POS_DATA[[#This Row],[TransactionAmount]]</f>
        <v>1.251111111111111E-3</v>
      </c>
      <c r="L8" s="17">
        <f>POS_DATA[[#This Row],[Appzone Share]]/POS_DATA[[#This Row],[TransactionAmount]]</f>
        <v>4.2488888888888889E-3</v>
      </c>
    </row>
    <row r="9" spans="1:12" x14ac:dyDescent="0.25">
      <c r="A9" s="7" t="s">
        <v>58</v>
      </c>
      <c r="B9" s="11" t="str">
        <f>TEXT(POS_DATA[[#This Row],[Date]], "mmmm")</f>
        <v>June</v>
      </c>
      <c r="C9" t="s">
        <v>18</v>
      </c>
      <c r="D9" t="s">
        <v>19</v>
      </c>
      <c r="E9" t="s">
        <v>20</v>
      </c>
      <c r="F9" s="2">
        <v>3000</v>
      </c>
      <c r="G9" s="5">
        <v>2983.5</v>
      </c>
      <c r="H9" s="5">
        <v>3.75</v>
      </c>
      <c r="I9" s="5">
        <v>12.75</v>
      </c>
      <c r="J9" s="17">
        <f>POS_DATA[[#This Row],[Agent Share]]/POS_DATA[[#This Row],[TransactionAmount]]</f>
        <v>0.99450000000000005</v>
      </c>
      <c r="K9" s="17">
        <f>POS_DATA[[#This Row],[Bank Share]]/POS_DATA[[#This Row],[TransactionAmount]]</f>
        <v>1.25E-3</v>
      </c>
      <c r="L9" s="17">
        <f>POS_DATA[[#This Row],[Appzone Share]]/POS_DATA[[#This Row],[TransactionAmount]]</f>
        <v>4.2500000000000003E-3</v>
      </c>
    </row>
    <row r="10" spans="1:12" x14ac:dyDescent="0.25">
      <c r="A10" s="7" t="s">
        <v>58</v>
      </c>
      <c r="B10" s="11" t="str">
        <f>TEXT(POS_DATA[[#This Row],[Date]], "mmmm")</f>
        <v>June</v>
      </c>
      <c r="C10" t="s">
        <v>18</v>
      </c>
      <c r="D10" t="s">
        <v>28</v>
      </c>
      <c r="E10" t="s">
        <v>20</v>
      </c>
      <c r="F10" s="2">
        <v>2100</v>
      </c>
      <c r="G10" s="5">
        <v>2088.4499999999998</v>
      </c>
      <c r="H10" s="5">
        <v>2.63</v>
      </c>
      <c r="I10" s="5">
        <v>8.92</v>
      </c>
      <c r="J10" s="17">
        <f>POS_DATA[[#This Row],[Agent Share]]/POS_DATA[[#This Row],[TransactionAmount]]</f>
        <v>0.99449999999999994</v>
      </c>
      <c r="K10" s="17">
        <f>POS_DATA[[#This Row],[Bank Share]]/POS_DATA[[#This Row],[TransactionAmount]]</f>
        <v>1.2523809523809523E-3</v>
      </c>
      <c r="L10" s="17">
        <f>POS_DATA[[#This Row],[Appzone Share]]/POS_DATA[[#This Row],[TransactionAmount]]</f>
        <v>4.2476190476190478E-3</v>
      </c>
    </row>
    <row r="11" spans="1:12" x14ac:dyDescent="0.25">
      <c r="A11" s="7" t="s">
        <v>58</v>
      </c>
      <c r="B11" s="11" t="str">
        <f>TEXT(POS_DATA[[#This Row],[Date]], "mmmm")</f>
        <v>June</v>
      </c>
      <c r="C11" t="s">
        <v>18</v>
      </c>
      <c r="D11" t="s">
        <v>19</v>
      </c>
      <c r="E11" t="s">
        <v>20</v>
      </c>
      <c r="F11" s="2">
        <v>2400</v>
      </c>
      <c r="G11" s="5">
        <v>2386.8000000000002</v>
      </c>
      <c r="H11" s="5">
        <v>3</v>
      </c>
      <c r="I11" s="5">
        <v>10.199999999999999</v>
      </c>
      <c r="J11" s="17">
        <f>POS_DATA[[#This Row],[Agent Share]]/POS_DATA[[#This Row],[TransactionAmount]]</f>
        <v>0.99450000000000005</v>
      </c>
      <c r="K11" s="17">
        <f>POS_DATA[[#This Row],[Bank Share]]/POS_DATA[[#This Row],[TransactionAmount]]</f>
        <v>1.25E-3</v>
      </c>
      <c r="L11" s="17">
        <f>POS_DATA[[#This Row],[Appzone Share]]/POS_DATA[[#This Row],[TransactionAmount]]</f>
        <v>4.2499999999999994E-3</v>
      </c>
    </row>
    <row r="12" spans="1:12" x14ac:dyDescent="0.25">
      <c r="A12" s="7" t="s">
        <v>58</v>
      </c>
      <c r="B12" s="11" t="str">
        <f>TEXT(POS_DATA[[#This Row],[Date]], "mmmm")</f>
        <v>June</v>
      </c>
      <c r="C12" t="s">
        <v>18</v>
      </c>
      <c r="D12" t="s">
        <v>19</v>
      </c>
      <c r="E12" t="s">
        <v>20</v>
      </c>
      <c r="F12" s="2">
        <v>2300</v>
      </c>
      <c r="G12" s="5">
        <v>2287.35</v>
      </c>
      <c r="H12" s="5">
        <v>2.88</v>
      </c>
      <c r="I12" s="5">
        <v>9.77</v>
      </c>
      <c r="J12" s="17">
        <f>POS_DATA[[#This Row],[Agent Share]]/POS_DATA[[#This Row],[TransactionAmount]]</f>
        <v>0.99449999999999994</v>
      </c>
      <c r="K12" s="17">
        <f>POS_DATA[[#This Row],[Bank Share]]/POS_DATA[[#This Row],[TransactionAmount]]</f>
        <v>1.2521739130434782E-3</v>
      </c>
      <c r="L12" s="17">
        <f>POS_DATA[[#This Row],[Appzone Share]]/POS_DATA[[#This Row],[TransactionAmount]]</f>
        <v>4.2478260869565215E-3</v>
      </c>
    </row>
    <row r="13" spans="1:12" x14ac:dyDescent="0.25">
      <c r="A13" s="7" t="s">
        <v>58</v>
      </c>
      <c r="B13" s="11" t="str">
        <f>TEXT(POS_DATA[[#This Row],[Date]], "mmmm")</f>
        <v>June</v>
      </c>
      <c r="C13" t="s">
        <v>18</v>
      </c>
      <c r="D13" t="s">
        <v>19</v>
      </c>
      <c r="E13" t="s">
        <v>20</v>
      </c>
      <c r="F13" s="2">
        <v>5000</v>
      </c>
      <c r="G13" s="5">
        <v>4972.5</v>
      </c>
      <c r="H13" s="5">
        <v>6.25</v>
      </c>
      <c r="I13" s="5">
        <v>21.25</v>
      </c>
      <c r="J13" s="17">
        <f>POS_DATA[[#This Row],[Agent Share]]/POS_DATA[[#This Row],[TransactionAmount]]</f>
        <v>0.99450000000000005</v>
      </c>
      <c r="K13" s="17">
        <f>POS_DATA[[#This Row],[Bank Share]]/POS_DATA[[#This Row],[TransactionAmount]]</f>
        <v>1.25E-3</v>
      </c>
      <c r="L13" s="17">
        <f>POS_DATA[[#This Row],[Appzone Share]]/POS_DATA[[#This Row],[TransactionAmount]]</f>
        <v>4.2500000000000003E-3</v>
      </c>
    </row>
    <row r="14" spans="1:12" x14ac:dyDescent="0.25">
      <c r="A14" s="7" t="s">
        <v>58</v>
      </c>
      <c r="B14" s="11" t="str">
        <f>TEXT(POS_DATA[[#This Row],[Date]], "mmmm")</f>
        <v>June</v>
      </c>
      <c r="C14" t="s">
        <v>18</v>
      </c>
      <c r="D14" t="s">
        <v>19</v>
      </c>
      <c r="E14" t="s">
        <v>20</v>
      </c>
      <c r="F14" s="2">
        <v>17000</v>
      </c>
      <c r="G14" s="5">
        <v>16906.5</v>
      </c>
      <c r="H14" s="5">
        <v>21.25</v>
      </c>
      <c r="I14" s="5">
        <v>72.25</v>
      </c>
      <c r="J14" s="17">
        <f>POS_DATA[[#This Row],[Agent Share]]/POS_DATA[[#This Row],[TransactionAmount]]</f>
        <v>0.99450000000000005</v>
      </c>
      <c r="K14" s="17">
        <f>POS_DATA[[#This Row],[Bank Share]]/POS_DATA[[#This Row],[TransactionAmount]]</f>
        <v>1.25E-3</v>
      </c>
      <c r="L14" s="17">
        <f>POS_DATA[[#This Row],[Appzone Share]]/POS_DATA[[#This Row],[TransactionAmount]]</f>
        <v>4.2500000000000003E-3</v>
      </c>
    </row>
    <row r="15" spans="1:12" x14ac:dyDescent="0.25">
      <c r="A15" s="7" t="s">
        <v>58</v>
      </c>
      <c r="B15" s="11" t="str">
        <f>TEXT(POS_DATA[[#This Row],[Date]], "mmmm")</f>
        <v>June</v>
      </c>
      <c r="C15" t="s">
        <v>18</v>
      </c>
      <c r="D15" t="s">
        <v>19</v>
      </c>
      <c r="E15" t="s">
        <v>20</v>
      </c>
      <c r="F15" s="2">
        <v>13600</v>
      </c>
      <c r="G15" s="5">
        <v>13525.2</v>
      </c>
      <c r="H15" s="5">
        <v>17</v>
      </c>
      <c r="I15" s="5">
        <v>57.8</v>
      </c>
      <c r="J15" s="17">
        <f>POS_DATA[[#This Row],[Agent Share]]/POS_DATA[[#This Row],[TransactionAmount]]</f>
        <v>0.99450000000000005</v>
      </c>
      <c r="K15" s="17">
        <f>POS_DATA[[#This Row],[Bank Share]]/POS_DATA[[#This Row],[TransactionAmount]]</f>
        <v>1.25E-3</v>
      </c>
      <c r="L15" s="17">
        <f>POS_DATA[[#This Row],[Appzone Share]]/POS_DATA[[#This Row],[TransactionAmount]]</f>
        <v>4.2499999999999994E-3</v>
      </c>
    </row>
    <row r="16" spans="1:12" x14ac:dyDescent="0.25">
      <c r="A16" s="7" t="s">
        <v>58</v>
      </c>
      <c r="B16" s="11" t="str">
        <f>TEXT(POS_DATA[[#This Row],[Date]], "mmmm")</f>
        <v>June</v>
      </c>
      <c r="C16" t="s">
        <v>18</v>
      </c>
      <c r="D16" t="s">
        <v>19</v>
      </c>
      <c r="E16" t="s">
        <v>20</v>
      </c>
      <c r="F16" s="2">
        <v>10000</v>
      </c>
      <c r="G16" s="5">
        <v>9945</v>
      </c>
      <c r="H16" s="5">
        <v>12.5</v>
      </c>
      <c r="I16" s="5">
        <v>42.5</v>
      </c>
      <c r="J16" s="17">
        <f>POS_DATA[[#This Row],[Agent Share]]/POS_DATA[[#This Row],[TransactionAmount]]</f>
        <v>0.99450000000000005</v>
      </c>
      <c r="K16" s="17">
        <f>POS_DATA[[#This Row],[Bank Share]]/POS_DATA[[#This Row],[TransactionAmount]]</f>
        <v>1.25E-3</v>
      </c>
      <c r="L16" s="17">
        <f>POS_DATA[[#This Row],[Appzone Share]]/POS_DATA[[#This Row],[TransactionAmount]]</f>
        <v>4.2500000000000003E-3</v>
      </c>
    </row>
    <row r="17" spans="1:12" x14ac:dyDescent="0.25">
      <c r="A17" s="7" t="s">
        <v>59</v>
      </c>
      <c r="B17" s="11" t="str">
        <f>TEXT(POS_DATA[[#This Row],[Date]], "mmmm")</f>
        <v>June</v>
      </c>
      <c r="C17" t="s">
        <v>18</v>
      </c>
      <c r="D17" t="s">
        <v>19</v>
      </c>
      <c r="E17" t="s">
        <v>20</v>
      </c>
      <c r="F17" s="2">
        <v>4500</v>
      </c>
      <c r="G17" s="5">
        <v>4475.25</v>
      </c>
      <c r="H17" s="5">
        <v>5.63</v>
      </c>
      <c r="I17" s="5">
        <v>19.12</v>
      </c>
      <c r="J17" s="17">
        <f>POS_DATA[[#This Row],[Agent Share]]/POS_DATA[[#This Row],[TransactionAmount]]</f>
        <v>0.99450000000000005</v>
      </c>
      <c r="K17" s="17">
        <f>POS_DATA[[#This Row],[Bank Share]]/POS_DATA[[#This Row],[TransactionAmount]]</f>
        <v>1.251111111111111E-3</v>
      </c>
      <c r="L17" s="17">
        <f>POS_DATA[[#This Row],[Appzone Share]]/POS_DATA[[#This Row],[TransactionAmount]]</f>
        <v>4.2488888888888889E-3</v>
      </c>
    </row>
    <row r="18" spans="1:12" x14ac:dyDescent="0.25">
      <c r="A18" s="7" t="s">
        <v>59</v>
      </c>
      <c r="B18" s="11" t="str">
        <f>TEXT(POS_DATA[[#This Row],[Date]], "mmmm")</f>
        <v>June</v>
      </c>
      <c r="C18" t="s">
        <v>18</v>
      </c>
      <c r="D18" t="s">
        <v>19</v>
      </c>
      <c r="E18" t="s">
        <v>20</v>
      </c>
      <c r="F18" s="2">
        <v>2400</v>
      </c>
      <c r="G18" s="5">
        <v>2386.8000000000002</v>
      </c>
      <c r="H18" s="5">
        <v>3</v>
      </c>
      <c r="I18" s="5">
        <v>10.199999999999999</v>
      </c>
      <c r="J18" s="17">
        <f>POS_DATA[[#This Row],[Agent Share]]/POS_DATA[[#This Row],[TransactionAmount]]</f>
        <v>0.99450000000000005</v>
      </c>
      <c r="K18" s="17">
        <f>POS_DATA[[#This Row],[Bank Share]]/POS_DATA[[#This Row],[TransactionAmount]]</f>
        <v>1.25E-3</v>
      </c>
      <c r="L18" s="17">
        <f>POS_DATA[[#This Row],[Appzone Share]]/POS_DATA[[#This Row],[TransactionAmount]]</f>
        <v>4.2499999999999994E-3</v>
      </c>
    </row>
    <row r="19" spans="1:12" x14ac:dyDescent="0.25">
      <c r="A19" s="7" t="s">
        <v>59</v>
      </c>
      <c r="B19" s="11" t="str">
        <f>TEXT(POS_DATA[[#This Row],[Date]], "mmmm")</f>
        <v>June</v>
      </c>
      <c r="C19" t="s">
        <v>18</v>
      </c>
      <c r="D19" t="s">
        <v>19</v>
      </c>
      <c r="E19" t="s">
        <v>20</v>
      </c>
      <c r="F19" s="2">
        <v>2000</v>
      </c>
      <c r="G19" s="5">
        <v>1989</v>
      </c>
      <c r="H19" s="5">
        <v>2.5</v>
      </c>
      <c r="I19" s="5">
        <v>8.5</v>
      </c>
      <c r="J19" s="17">
        <f>POS_DATA[[#This Row],[Agent Share]]/POS_DATA[[#This Row],[TransactionAmount]]</f>
        <v>0.99450000000000005</v>
      </c>
      <c r="K19" s="17">
        <f>POS_DATA[[#This Row],[Bank Share]]/POS_DATA[[#This Row],[TransactionAmount]]</f>
        <v>1.25E-3</v>
      </c>
      <c r="L19" s="17">
        <f>POS_DATA[[#This Row],[Appzone Share]]/POS_DATA[[#This Row],[TransactionAmount]]</f>
        <v>4.2500000000000003E-3</v>
      </c>
    </row>
    <row r="20" spans="1:12" x14ac:dyDescent="0.25">
      <c r="A20" s="7" t="s">
        <v>59</v>
      </c>
      <c r="B20" s="11" t="str">
        <f>TEXT(POS_DATA[[#This Row],[Date]], "mmmm")</f>
        <v>June</v>
      </c>
      <c r="C20" t="s">
        <v>18</v>
      </c>
      <c r="D20" t="s">
        <v>19</v>
      </c>
      <c r="E20" t="s">
        <v>20</v>
      </c>
      <c r="F20" s="2">
        <v>1400</v>
      </c>
      <c r="G20" s="5">
        <v>1392.3</v>
      </c>
      <c r="H20" s="5">
        <v>1.75</v>
      </c>
      <c r="I20" s="5">
        <v>5.95</v>
      </c>
      <c r="J20" s="17">
        <f>POS_DATA[[#This Row],[Agent Share]]/POS_DATA[[#This Row],[TransactionAmount]]</f>
        <v>0.99449999999999994</v>
      </c>
      <c r="K20" s="17">
        <f>POS_DATA[[#This Row],[Bank Share]]/POS_DATA[[#This Row],[TransactionAmount]]</f>
        <v>1.25E-3</v>
      </c>
      <c r="L20" s="17">
        <f>POS_DATA[[#This Row],[Appzone Share]]/POS_DATA[[#This Row],[TransactionAmount]]</f>
        <v>4.2500000000000003E-3</v>
      </c>
    </row>
    <row r="21" spans="1:12" x14ac:dyDescent="0.25">
      <c r="A21" s="7" t="s">
        <v>59</v>
      </c>
      <c r="B21" s="11" t="str">
        <f>TEXT(POS_DATA[[#This Row],[Date]], "mmmm")</f>
        <v>June</v>
      </c>
      <c r="C21" t="s">
        <v>18</v>
      </c>
      <c r="D21" t="s">
        <v>19</v>
      </c>
      <c r="E21" t="s">
        <v>20</v>
      </c>
      <c r="F21" s="2">
        <v>3600</v>
      </c>
      <c r="G21" s="5">
        <v>3580.2</v>
      </c>
      <c r="H21" s="5">
        <v>4.5</v>
      </c>
      <c r="I21" s="5">
        <v>15.3</v>
      </c>
      <c r="J21" s="17">
        <f>POS_DATA[[#This Row],[Agent Share]]/POS_DATA[[#This Row],[TransactionAmount]]</f>
        <v>0.99449999999999994</v>
      </c>
      <c r="K21" s="17">
        <f>POS_DATA[[#This Row],[Bank Share]]/POS_DATA[[#This Row],[TransactionAmount]]</f>
        <v>1.25E-3</v>
      </c>
      <c r="L21" s="17">
        <f>POS_DATA[[#This Row],[Appzone Share]]/POS_DATA[[#This Row],[TransactionAmount]]</f>
        <v>4.2500000000000003E-3</v>
      </c>
    </row>
    <row r="22" spans="1:12" x14ac:dyDescent="0.25">
      <c r="A22" s="7" t="s">
        <v>60</v>
      </c>
      <c r="B22" s="11" t="str">
        <f>TEXT(POS_DATA[[#This Row],[Date]], "mmmm")</f>
        <v>June</v>
      </c>
      <c r="C22" t="s">
        <v>18</v>
      </c>
      <c r="D22" t="s">
        <v>19</v>
      </c>
      <c r="E22" t="s">
        <v>20</v>
      </c>
      <c r="F22" s="2">
        <v>550</v>
      </c>
      <c r="G22" s="5">
        <v>546.98</v>
      </c>
      <c r="H22" s="5">
        <v>0.69</v>
      </c>
      <c r="I22" s="5">
        <v>2.34</v>
      </c>
      <c r="J22" s="17">
        <f>POS_DATA[[#This Row],[Agent Share]]/POS_DATA[[#This Row],[TransactionAmount]]</f>
        <v>0.9945090909090909</v>
      </c>
      <c r="K22" s="17">
        <f>POS_DATA[[#This Row],[Bank Share]]/POS_DATA[[#This Row],[TransactionAmount]]</f>
        <v>1.2545454545454544E-3</v>
      </c>
      <c r="L22" s="17">
        <f>POS_DATA[[#This Row],[Appzone Share]]/POS_DATA[[#This Row],[TransactionAmount]]</f>
        <v>4.2545454545454544E-3</v>
      </c>
    </row>
    <row r="23" spans="1:12" x14ac:dyDescent="0.25">
      <c r="A23" s="7" t="s">
        <v>60</v>
      </c>
      <c r="B23" s="11" t="str">
        <f>TEXT(POS_DATA[[#This Row],[Date]], "mmmm")</f>
        <v>June</v>
      </c>
      <c r="C23" t="s">
        <v>18</v>
      </c>
      <c r="D23" t="s">
        <v>19</v>
      </c>
      <c r="E23" t="s">
        <v>20</v>
      </c>
      <c r="F23" s="2">
        <v>5700</v>
      </c>
      <c r="G23" s="5">
        <v>5668.65</v>
      </c>
      <c r="H23" s="5">
        <v>7.13</v>
      </c>
      <c r="I23" s="5">
        <v>24.22</v>
      </c>
      <c r="J23" s="17">
        <f>POS_DATA[[#This Row],[Agent Share]]/POS_DATA[[#This Row],[TransactionAmount]]</f>
        <v>0.99449999999999994</v>
      </c>
      <c r="K23" s="17">
        <f>POS_DATA[[#This Row],[Bank Share]]/POS_DATA[[#This Row],[TransactionAmount]]</f>
        <v>1.250877192982456E-3</v>
      </c>
      <c r="L23" s="17">
        <f>POS_DATA[[#This Row],[Appzone Share]]/POS_DATA[[#This Row],[TransactionAmount]]</f>
        <v>4.2491228070175441E-3</v>
      </c>
    </row>
    <row r="24" spans="1:12" x14ac:dyDescent="0.25">
      <c r="A24" s="7" t="s">
        <v>60</v>
      </c>
      <c r="B24" s="11" t="str">
        <f>TEXT(POS_DATA[[#This Row],[Date]], "mmmm")</f>
        <v>June</v>
      </c>
      <c r="C24" t="s">
        <v>18</v>
      </c>
      <c r="D24" t="s">
        <v>19</v>
      </c>
      <c r="E24" t="s">
        <v>20</v>
      </c>
      <c r="F24" s="2">
        <v>1000</v>
      </c>
      <c r="G24" s="5">
        <v>994.5</v>
      </c>
      <c r="H24" s="5">
        <v>1.25</v>
      </c>
      <c r="I24" s="5">
        <v>4.25</v>
      </c>
      <c r="J24" s="17">
        <f>POS_DATA[[#This Row],[Agent Share]]/POS_DATA[[#This Row],[TransactionAmount]]</f>
        <v>0.99450000000000005</v>
      </c>
      <c r="K24" s="17">
        <f>POS_DATA[[#This Row],[Bank Share]]/POS_DATA[[#This Row],[TransactionAmount]]</f>
        <v>1.25E-3</v>
      </c>
      <c r="L24" s="17">
        <f>POS_DATA[[#This Row],[Appzone Share]]/POS_DATA[[#This Row],[TransactionAmount]]</f>
        <v>4.2500000000000003E-3</v>
      </c>
    </row>
    <row r="25" spans="1:12" x14ac:dyDescent="0.25">
      <c r="A25" s="7" t="s">
        <v>61</v>
      </c>
      <c r="B25" s="11" t="str">
        <f>TEXT(POS_DATA[[#This Row],[Date]], "mmmm")</f>
        <v>June</v>
      </c>
      <c r="C25" t="s">
        <v>18</v>
      </c>
      <c r="D25" t="s">
        <v>19</v>
      </c>
      <c r="E25" t="s">
        <v>51</v>
      </c>
      <c r="F25" s="2">
        <v>45000</v>
      </c>
      <c r="G25" s="5">
        <v>44900</v>
      </c>
      <c r="H25" s="5">
        <v>15</v>
      </c>
      <c r="I25" s="5">
        <v>85</v>
      </c>
      <c r="J25" s="17">
        <f>POS_DATA[[#This Row],[Agent Share]]/POS_DATA[[#This Row],[TransactionAmount]]</f>
        <v>0.99777777777777776</v>
      </c>
      <c r="K25" s="17">
        <f>POS_DATA[[#This Row],[Bank Share]]/POS_DATA[[#This Row],[TransactionAmount]]</f>
        <v>3.3333333333333332E-4</v>
      </c>
      <c r="L25" s="17">
        <f>POS_DATA[[#This Row],[Appzone Share]]/POS_DATA[[#This Row],[TransactionAmount]]</f>
        <v>1.888888888888889E-3</v>
      </c>
    </row>
    <row r="26" spans="1:12" x14ac:dyDescent="0.25">
      <c r="A26" s="7" t="s">
        <v>62</v>
      </c>
      <c r="B26" s="11" t="str">
        <f>TEXT(POS_DATA[[#This Row],[Date]], "mmmm")</f>
        <v>May</v>
      </c>
      <c r="C26" t="s">
        <v>18</v>
      </c>
      <c r="D26" t="s">
        <v>19</v>
      </c>
      <c r="E26" t="s">
        <v>20</v>
      </c>
      <c r="F26" s="2">
        <v>1</v>
      </c>
      <c r="G26" s="5">
        <v>0.99</v>
      </c>
      <c r="H26" s="5">
        <v>0</v>
      </c>
      <c r="I26" s="5">
        <v>0</v>
      </c>
      <c r="J26" s="17">
        <f>POS_DATA[[#This Row],[Agent Share]]/POS_DATA[[#This Row],[TransactionAmount]]</f>
        <v>0.99</v>
      </c>
      <c r="K26" s="17">
        <f>POS_DATA[[#This Row],[Bank Share]]/POS_DATA[[#This Row],[TransactionAmount]]</f>
        <v>0</v>
      </c>
      <c r="L26" s="17">
        <f>POS_DATA[[#This Row],[Appzone Share]]/POS_DATA[[#This Row],[TransactionAmount]]</f>
        <v>0</v>
      </c>
    </row>
    <row r="27" spans="1:12" x14ac:dyDescent="0.25">
      <c r="A27" s="7" t="s">
        <v>107</v>
      </c>
      <c r="B27" s="12" t="s">
        <v>110</v>
      </c>
      <c r="C27" t="s">
        <v>18</v>
      </c>
      <c r="D27" t="s">
        <v>105</v>
      </c>
      <c r="E27" t="s">
        <v>106</v>
      </c>
      <c r="F27" s="2">
        <v>50000</v>
      </c>
      <c r="G27" s="32">
        <v>49900</v>
      </c>
      <c r="H27" s="32">
        <v>15</v>
      </c>
      <c r="I27" s="32">
        <v>85</v>
      </c>
      <c r="J27" s="17">
        <v>0.998</v>
      </c>
      <c r="K27" s="17">
        <v>2.9999999999999997E-4</v>
      </c>
      <c r="L27" s="17">
        <v>1.6999999999999999E-3</v>
      </c>
    </row>
    <row r="28" spans="1:12" x14ac:dyDescent="0.25">
      <c r="A28" s="7" t="s">
        <v>108</v>
      </c>
      <c r="B28" s="12" t="s">
        <v>110</v>
      </c>
      <c r="C28" t="s">
        <v>18</v>
      </c>
      <c r="D28" t="s">
        <v>19</v>
      </c>
      <c r="E28" t="s">
        <v>106</v>
      </c>
      <c r="F28" s="2">
        <v>9600</v>
      </c>
      <c r="G28" s="32">
        <v>9547.2000000000007</v>
      </c>
      <c r="H28" s="32">
        <v>12</v>
      </c>
      <c r="I28" s="32">
        <v>40.799999999999997</v>
      </c>
      <c r="J28" s="17">
        <v>0.99450000000000005</v>
      </c>
      <c r="K28" s="17">
        <v>1.25E-3</v>
      </c>
      <c r="L28" s="17">
        <v>4.2499999999999994E-3</v>
      </c>
    </row>
    <row r="29" spans="1:12" x14ac:dyDescent="0.25">
      <c r="A29" s="7" t="s">
        <v>109</v>
      </c>
      <c r="B29" s="12" t="s">
        <v>110</v>
      </c>
      <c r="C29" t="s">
        <v>18</v>
      </c>
      <c r="D29" t="s">
        <v>19</v>
      </c>
      <c r="E29" t="s">
        <v>106</v>
      </c>
      <c r="F29" s="2">
        <v>15000</v>
      </c>
      <c r="G29" s="32">
        <v>14917.5</v>
      </c>
      <c r="H29" s="32">
        <v>18.75</v>
      </c>
      <c r="I29" s="32">
        <v>63.75</v>
      </c>
      <c r="J29" s="17">
        <v>0.99450000000000005</v>
      </c>
      <c r="K29" s="17">
        <v>1.25E-3</v>
      </c>
      <c r="L29" s="17">
        <v>4.2500000000000003E-3</v>
      </c>
    </row>
    <row r="30" spans="1:12" x14ac:dyDescent="0.25">
      <c r="A30" s="7" t="s">
        <v>109</v>
      </c>
      <c r="B30" s="12" t="s">
        <v>110</v>
      </c>
      <c r="C30" t="s">
        <v>18</v>
      </c>
      <c r="D30" t="s">
        <v>19</v>
      </c>
      <c r="E30" t="s">
        <v>106</v>
      </c>
      <c r="F30" s="2">
        <v>4000</v>
      </c>
      <c r="G30" s="32">
        <v>3978</v>
      </c>
      <c r="H30" s="32">
        <v>5</v>
      </c>
      <c r="I30" s="32">
        <v>17</v>
      </c>
      <c r="J30" s="17">
        <v>0.99450000000000005</v>
      </c>
      <c r="K30" s="17">
        <v>1.25E-3</v>
      </c>
      <c r="L30" s="17">
        <v>4.2500000000000003E-3</v>
      </c>
    </row>
    <row r="31" spans="1:12" x14ac:dyDescent="0.25">
      <c r="A31" s="7" t="s">
        <v>109</v>
      </c>
      <c r="B31" s="12" t="s">
        <v>110</v>
      </c>
      <c r="C31" t="s">
        <v>18</v>
      </c>
      <c r="D31" t="s">
        <v>19</v>
      </c>
      <c r="E31" t="s">
        <v>106</v>
      </c>
      <c r="F31" s="2">
        <v>2000</v>
      </c>
      <c r="G31" s="32">
        <v>1989</v>
      </c>
      <c r="H31" s="32">
        <v>2.5</v>
      </c>
      <c r="I31" s="32">
        <v>8.5</v>
      </c>
      <c r="J31" s="17">
        <v>0.99450000000000005</v>
      </c>
      <c r="K31" s="17">
        <v>1.25E-3</v>
      </c>
      <c r="L31" s="17">
        <v>4.2500000000000003E-3</v>
      </c>
    </row>
    <row r="32" spans="1:12" x14ac:dyDescent="0.25">
      <c r="A32" s="7" t="s">
        <v>109</v>
      </c>
      <c r="B32" s="12" t="s">
        <v>110</v>
      </c>
      <c r="C32" t="s">
        <v>18</v>
      </c>
      <c r="D32" t="s">
        <v>19</v>
      </c>
      <c r="E32" t="s">
        <v>106</v>
      </c>
      <c r="F32" s="2">
        <v>3500</v>
      </c>
      <c r="G32" s="32">
        <v>3480.75</v>
      </c>
      <c r="H32" s="32">
        <v>4.38</v>
      </c>
      <c r="I32" s="32">
        <v>14.87</v>
      </c>
      <c r="J32" s="17">
        <v>0.99450000000000005</v>
      </c>
      <c r="K32" s="17">
        <v>1.2514285714285713E-3</v>
      </c>
      <c r="L32" s="17">
        <v>4.2485714285714279E-3</v>
      </c>
    </row>
    <row r="33" spans="1:12" x14ac:dyDescent="0.25">
      <c r="A33" s="7" t="s">
        <v>109</v>
      </c>
      <c r="B33" s="12" t="s">
        <v>110</v>
      </c>
      <c r="C33" t="s">
        <v>18</v>
      </c>
      <c r="D33" t="s">
        <v>19</v>
      </c>
      <c r="E33" t="s">
        <v>106</v>
      </c>
      <c r="F33" s="2">
        <v>1200</v>
      </c>
      <c r="G33" s="32">
        <v>1193.4000000000001</v>
      </c>
      <c r="H33" s="32">
        <v>1.5</v>
      </c>
      <c r="I33" s="32">
        <v>5.0999999999999996</v>
      </c>
      <c r="J33" s="17">
        <v>0.99450000000000005</v>
      </c>
      <c r="K33" s="17">
        <v>1.25E-3</v>
      </c>
      <c r="L33" s="17">
        <v>4.2499999999999994E-3</v>
      </c>
    </row>
    <row r="34" spans="1:12" x14ac:dyDescent="0.25">
      <c r="A34" s="7" t="s">
        <v>109</v>
      </c>
      <c r="B34" s="12" t="s">
        <v>110</v>
      </c>
      <c r="C34" t="s">
        <v>18</v>
      </c>
      <c r="D34" t="s">
        <v>19</v>
      </c>
      <c r="E34" t="s">
        <v>106</v>
      </c>
      <c r="F34" s="2">
        <v>2600</v>
      </c>
      <c r="G34" s="32">
        <v>2585.6999999999998</v>
      </c>
      <c r="H34" s="32">
        <v>3.25</v>
      </c>
      <c r="I34" s="32">
        <v>11.05</v>
      </c>
      <c r="J34" s="17">
        <v>0.99449999999999994</v>
      </c>
      <c r="K34" s="17">
        <v>1.25E-3</v>
      </c>
      <c r="L34" s="17">
        <v>4.2500000000000003E-3</v>
      </c>
    </row>
    <row r="35" spans="1:12" x14ac:dyDescent="0.25">
      <c r="A35" s="7" t="s">
        <v>109</v>
      </c>
      <c r="B35" s="12" t="s">
        <v>110</v>
      </c>
      <c r="C35" t="s">
        <v>18</v>
      </c>
      <c r="D35" t="s">
        <v>19</v>
      </c>
      <c r="E35" t="s">
        <v>106</v>
      </c>
      <c r="F35" s="2">
        <v>1600</v>
      </c>
      <c r="G35" s="32">
        <v>1591.2</v>
      </c>
      <c r="H35" s="32">
        <v>2</v>
      </c>
      <c r="I35" s="32">
        <v>6.8</v>
      </c>
      <c r="J35" s="17">
        <v>0.99450000000000005</v>
      </c>
      <c r="K35" s="17">
        <v>1.25E-3</v>
      </c>
      <c r="L35" s="17">
        <v>4.2500000000000003E-3</v>
      </c>
    </row>
    <row r="36" spans="1:12" x14ac:dyDescent="0.25">
      <c r="A36" s="7" t="s">
        <v>109</v>
      </c>
      <c r="B36" s="12" t="s">
        <v>110</v>
      </c>
      <c r="C36" t="s">
        <v>18</v>
      </c>
      <c r="D36" t="s">
        <v>19</v>
      </c>
      <c r="E36" t="s">
        <v>106</v>
      </c>
      <c r="F36" s="2">
        <v>8000</v>
      </c>
      <c r="G36" s="32">
        <v>7956</v>
      </c>
      <c r="H36" s="32">
        <v>10</v>
      </c>
      <c r="I36" s="32">
        <v>34</v>
      </c>
      <c r="J36" s="17">
        <v>0.99450000000000005</v>
      </c>
      <c r="K36" s="17">
        <v>1.25E-3</v>
      </c>
      <c r="L36" s="17">
        <v>4.2500000000000003E-3</v>
      </c>
    </row>
    <row r="37" spans="1:12" x14ac:dyDescent="0.25">
      <c r="A37" s="7" t="s">
        <v>109</v>
      </c>
      <c r="B37" s="12" t="s">
        <v>110</v>
      </c>
      <c r="C37" t="s">
        <v>18</v>
      </c>
      <c r="D37" t="s">
        <v>19</v>
      </c>
      <c r="E37" t="s">
        <v>106</v>
      </c>
      <c r="F37" s="2">
        <v>11000</v>
      </c>
      <c r="G37" s="32">
        <v>10939.5</v>
      </c>
      <c r="H37" s="32">
        <v>13.75</v>
      </c>
      <c r="I37" s="32">
        <v>46.75</v>
      </c>
      <c r="J37" s="17">
        <v>0.99450000000000005</v>
      </c>
      <c r="K37" s="17">
        <v>1.25E-3</v>
      </c>
      <c r="L37" s="17">
        <v>4.2500000000000003E-3</v>
      </c>
    </row>
    <row r="38" spans="1:12" x14ac:dyDescent="0.25">
      <c r="A38" s="7" t="s">
        <v>109</v>
      </c>
      <c r="B38" s="12" t="s">
        <v>110</v>
      </c>
      <c r="C38" t="s">
        <v>18</v>
      </c>
      <c r="D38" t="s">
        <v>19</v>
      </c>
      <c r="E38" t="s">
        <v>106</v>
      </c>
      <c r="F38" s="2">
        <v>4500</v>
      </c>
      <c r="G38" s="32">
        <v>4475.25</v>
      </c>
      <c r="H38" s="32">
        <v>5.63</v>
      </c>
      <c r="I38" s="32">
        <v>19.12</v>
      </c>
      <c r="J38" s="17">
        <v>0.99450000000000005</v>
      </c>
      <c r="K38" s="17">
        <v>1.251111111111111E-3</v>
      </c>
      <c r="L38" s="17">
        <v>4.2488888888888889E-3</v>
      </c>
    </row>
    <row r="39" spans="1:12" x14ac:dyDescent="0.25">
      <c r="A39" s="7" t="s">
        <v>109</v>
      </c>
      <c r="B39" s="12" t="s">
        <v>110</v>
      </c>
      <c r="C39" t="s">
        <v>18</v>
      </c>
      <c r="D39" t="s">
        <v>19</v>
      </c>
      <c r="E39" t="s">
        <v>106</v>
      </c>
      <c r="F39" s="2">
        <v>1500</v>
      </c>
      <c r="G39" s="32">
        <v>1491.75</v>
      </c>
      <c r="H39" s="32">
        <v>1.88</v>
      </c>
      <c r="I39" s="32">
        <v>6.37</v>
      </c>
      <c r="J39" s="17">
        <v>0.99450000000000005</v>
      </c>
      <c r="K39" s="17">
        <v>1.2533333333333333E-3</v>
      </c>
      <c r="L39" s="17">
        <v>4.2466666666666668E-3</v>
      </c>
    </row>
    <row r="40" spans="1:12" x14ac:dyDescent="0.25">
      <c r="A40" s="7" t="s">
        <v>109</v>
      </c>
      <c r="B40" s="12" t="s">
        <v>110</v>
      </c>
      <c r="C40" t="s">
        <v>18</v>
      </c>
      <c r="D40" t="s">
        <v>19</v>
      </c>
      <c r="E40" t="s">
        <v>106</v>
      </c>
      <c r="F40" s="2">
        <v>2600</v>
      </c>
      <c r="G40" s="32">
        <v>2585.6999999999998</v>
      </c>
      <c r="H40" s="32">
        <v>3.25</v>
      </c>
      <c r="I40" s="32">
        <v>11.05</v>
      </c>
      <c r="J40" s="17">
        <v>0.99449999999999994</v>
      </c>
      <c r="K40" s="17">
        <v>1.25E-3</v>
      </c>
      <c r="L40" s="17">
        <v>4.2500000000000003E-3</v>
      </c>
    </row>
    <row r="41" spans="1:12" x14ac:dyDescent="0.25">
      <c r="A41" s="7" t="s">
        <v>109</v>
      </c>
      <c r="B41" s="12" t="s">
        <v>110</v>
      </c>
      <c r="C41" t="s">
        <v>18</v>
      </c>
      <c r="D41" t="s">
        <v>19</v>
      </c>
      <c r="E41" t="s">
        <v>106</v>
      </c>
      <c r="F41" s="2">
        <v>2300</v>
      </c>
      <c r="G41" s="32">
        <v>2287.35</v>
      </c>
      <c r="H41" s="32">
        <v>2.88</v>
      </c>
      <c r="I41" s="32">
        <v>9.77</v>
      </c>
      <c r="J41" s="17">
        <v>0.99449999999999994</v>
      </c>
      <c r="K41" s="17">
        <v>1.2521739130434782E-3</v>
      </c>
      <c r="L41" s="17">
        <v>4.2478260869565215E-3</v>
      </c>
    </row>
    <row r="42" spans="1:12" x14ac:dyDescent="0.25">
      <c r="A42" s="7" t="s">
        <v>109</v>
      </c>
      <c r="B42" s="12" t="s">
        <v>110</v>
      </c>
      <c r="C42" t="s">
        <v>18</v>
      </c>
      <c r="D42" t="s">
        <v>19</v>
      </c>
      <c r="E42" t="s">
        <v>106</v>
      </c>
      <c r="F42" s="2">
        <v>1000</v>
      </c>
      <c r="G42" s="32">
        <v>994.5</v>
      </c>
      <c r="H42" s="32">
        <v>1.25</v>
      </c>
      <c r="I42" s="32">
        <v>4.25</v>
      </c>
      <c r="J42" s="17">
        <v>0.99450000000000005</v>
      </c>
      <c r="K42" s="17">
        <v>1.25E-3</v>
      </c>
      <c r="L42" s="17">
        <v>4.2500000000000003E-3</v>
      </c>
    </row>
    <row r="43" spans="1:12" x14ac:dyDescent="0.25">
      <c r="A43" s="7" t="s">
        <v>109</v>
      </c>
      <c r="B43" s="12" t="s">
        <v>110</v>
      </c>
      <c r="C43" t="s">
        <v>18</v>
      </c>
      <c r="D43" t="s">
        <v>19</v>
      </c>
      <c r="E43" t="s">
        <v>106</v>
      </c>
      <c r="F43" s="2">
        <v>4200</v>
      </c>
      <c r="G43" s="32">
        <v>4176.8999999999996</v>
      </c>
      <c r="H43" s="32">
        <v>5.25</v>
      </c>
      <c r="I43" s="32">
        <v>17.850000000000001</v>
      </c>
      <c r="J43" s="17">
        <v>0.99449999999999994</v>
      </c>
      <c r="K43" s="17">
        <v>1.25E-3</v>
      </c>
      <c r="L43" s="17">
        <v>4.2500000000000003E-3</v>
      </c>
    </row>
    <row r="44" spans="1:12" x14ac:dyDescent="0.25">
      <c r="A44" s="7" t="s">
        <v>109</v>
      </c>
      <c r="B44" s="12" t="s">
        <v>110</v>
      </c>
      <c r="C44" t="s">
        <v>18</v>
      </c>
      <c r="D44" t="s">
        <v>19</v>
      </c>
      <c r="E44" t="s">
        <v>106</v>
      </c>
      <c r="F44" s="2">
        <v>2400</v>
      </c>
      <c r="G44" s="32">
        <v>2386.8000000000002</v>
      </c>
      <c r="H44" s="32">
        <v>3</v>
      </c>
      <c r="I44" s="32">
        <v>10.199999999999999</v>
      </c>
      <c r="J44" s="17">
        <v>0.99450000000000005</v>
      </c>
      <c r="K44" s="17">
        <v>1.25E-3</v>
      </c>
      <c r="L44" s="17">
        <v>4.2499999999999994E-3</v>
      </c>
    </row>
    <row r="45" spans="1:12" x14ac:dyDescent="0.25">
      <c r="A45" s="7" t="s">
        <v>109</v>
      </c>
      <c r="B45" s="12" t="s">
        <v>110</v>
      </c>
      <c r="C45" t="s">
        <v>18</v>
      </c>
      <c r="D45" t="s">
        <v>19</v>
      </c>
      <c r="E45" t="s">
        <v>106</v>
      </c>
      <c r="F45" s="2">
        <v>10</v>
      </c>
      <c r="G45" s="32">
        <v>9.94</v>
      </c>
      <c r="H45" s="32">
        <v>0.01</v>
      </c>
      <c r="I45" s="32">
        <v>0.04</v>
      </c>
      <c r="J45" s="17">
        <v>0.99399999999999999</v>
      </c>
      <c r="K45" s="17">
        <v>1E-3</v>
      </c>
      <c r="L45" s="17">
        <v>4.0000000000000001E-3</v>
      </c>
    </row>
    <row r="46" spans="1:12" x14ac:dyDescent="0.25">
      <c r="A46" s="7" t="s">
        <v>109</v>
      </c>
      <c r="B46" s="12" t="s">
        <v>110</v>
      </c>
      <c r="C46" t="s">
        <v>18</v>
      </c>
      <c r="D46" t="s">
        <v>19</v>
      </c>
      <c r="E46" t="s">
        <v>106</v>
      </c>
      <c r="F46" s="2">
        <v>10</v>
      </c>
      <c r="G46" s="32">
        <v>9.94</v>
      </c>
      <c r="H46" s="32">
        <v>0.01</v>
      </c>
      <c r="I46" s="32">
        <v>0.04</v>
      </c>
      <c r="J46" s="17">
        <v>0.99399999999999999</v>
      </c>
      <c r="K46" s="17">
        <v>1E-3</v>
      </c>
      <c r="L46" s="17">
        <v>4.0000000000000001E-3</v>
      </c>
    </row>
    <row r="47" spans="1:12" x14ac:dyDescent="0.25">
      <c r="F47" s="2">
        <f>SUM(POS_DATA[TransactionAmount])</f>
        <v>297171</v>
      </c>
      <c r="G47" s="2">
        <f>SUM(POS_DATA[TransactionAmount])</f>
        <v>297171</v>
      </c>
      <c r="H47" s="2">
        <f>SUM(POS_DATA[TransactionAmount])</f>
        <v>297171</v>
      </c>
      <c r="I47" s="2">
        <f>SUM(POS_DATA[TransactionAmount])</f>
        <v>297171</v>
      </c>
      <c r="J47" s="2">
        <f>SUM(POS_DATA[TransactionAmount])</f>
        <v>297171</v>
      </c>
      <c r="K47" s="2">
        <f>SUM(POS_DATA[TransactionAmount])</f>
        <v>297171</v>
      </c>
      <c r="L47" s="2">
        <f>SUM(POS_DATA[TransactionAmount])</f>
        <v>297171</v>
      </c>
    </row>
  </sheetData>
  <phoneticPr fontId="3" type="noConversion"/>
  <pageMargins left="0.7" right="0.7" top="0.75" bottom="0.75" header="0.3" footer="0.3"/>
  <headerFooter>
    <oddFooter>&amp;RPage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A621-0188-4981-8510-2C7E0A9CA4F5}">
  <dimension ref="A1:G22"/>
  <sheetViews>
    <sheetView showGridLines="0" workbookViewId="0">
      <selection activeCell="L14" sqref="L14"/>
    </sheetView>
  </sheetViews>
  <sheetFormatPr defaultRowHeight="15" x14ac:dyDescent="0.25"/>
  <sheetData>
    <row r="1" spans="1:7" ht="18" x14ac:dyDescent="0.25">
      <c r="A1" s="24"/>
      <c r="C1" s="25" t="s">
        <v>76</v>
      </c>
    </row>
    <row r="2" spans="1:7" ht="18" x14ac:dyDescent="0.25">
      <c r="A2" s="24"/>
    </row>
    <row r="3" spans="1:7" ht="18" x14ac:dyDescent="0.25">
      <c r="A3" s="24"/>
      <c r="B3" s="27" t="s">
        <v>78</v>
      </c>
      <c r="C3" s="26" t="s">
        <v>77</v>
      </c>
    </row>
    <row r="4" spans="1:7" ht="23.25" x14ac:dyDescent="0.35">
      <c r="A4" s="24"/>
      <c r="C4" s="27" t="s">
        <v>78</v>
      </c>
      <c r="D4" s="23"/>
      <c r="E4" s="29"/>
      <c r="F4" s="29"/>
    </row>
    <row r="5" spans="1:7" ht="27" x14ac:dyDescent="0.35">
      <c r="A5" s="24"/>
      <c r="B5" s="1"/>
      <c r="C5" s="27" t="s">
        <v>79</v>
      </c>
      <c r="D5" s="31"/>
      <c r="E5" s="29"/>
      <c r="F5" s="29"/>
    </row>
    <row r="6" spans="1:7" ht="27" x14ac:dyDescent="0.35">
      <c r="A6" s="24"/>
      <c r="C6" s="27" t="s">
        <v>80</v>
      </c>
      <c r="D6" s="31"/>
      <c r="E6" s="29"/>
      <c r="F6" s="29"/>
    </row>
    <row r="7" spans="1:7" ht="27" x14ac:dyDescent="0.35">
      <c r="A7" s="24"/>
      <c r="B7" s="23"/>
      <c r="C7" s="27" t="s">
        <v>81</v>
      </c>
      <c r="D7" s="31"/>
      <c r="E7" s="29"/>
      <c r="F7" s="29"/>
      <c r="G7" s="23"/>
    </row>
    <row r="8" spans="1:7" ht="27" x14ac:dyDescent="0.35">
      <c r="A8" s="24"/>
      <c r="B8" s="23"/>
      <c r="C8" s="27" t="s">
        <v>82</v>
      </c>
      <c r="D8" s="31"/>
      <c r="E8" s="29"/>
      <c r="F8" s="29"/>
      <c r="G8" s="23"/>
    </row>
    <row r="9" spans="1:7" ht="27" x14ac:dyDescent="0.35">
      <c r="A9" s="24"/>
      <c r="B9" s="23"/>
      <c r="C9" s="27" t="s">
        <v>83</v>
      </c>
      <c r="D9" s="31"/>
      <c r="E9" s="29"/>
      <c r="F9" s="29"/>
      <c r="G9" s="23"/>
    </row>
    <row r="10" spans="1:7" ht="27" x14ac:dyDescent="0.35">
      <c r="A10" s="24"/>
      <c r="B10" s="23"/>
      <c r="C10" s="27" t="s">
        <v>84</v>
      </c>
      <c r="D10" s="31"/>
      <c r="E10" s="29"/>
      <c r="F10" s="29"/>
      <c r="G10" s="23"/>
    </row>
    <row r="11" spans="1:7" ht="27" x14ac:dyDescent="0.35">
      <c r="A11" s="24"/>
      <c r="B11" s="23"/>
      <c r="C11" s="27" t="s">
        <v>85</v>
      </c>
      <c r="D11" s="31"/>
      <c r="E11" s="29"/>
      <c r="F11" s="29"/>
      <c r="G11" s="23"/>
    </row>
    <row r="12" spans="1:7" ht="18" x14ac:dyDescent="0.25">
      <c r="A12" s="24"/>
      <c r="B12" s="23"/>
      <c r="C12" s="27"/>
      <c r="D12" s="23"/>
      <c r="E12" s="23"/>
      <c r="F12" s="23"/>
      <c r="G12" s="23"/>
    </row>
    <row r="13" spans="1:7" x14ac:dyDescent="0.25">
      <c r="C13" s="28" t="s">
        <v>95</v>
      </c>
    </row>
    <row r="14" spans="1:7" ht="25.5" x14ac:dyDescent="0.35">
      <c r="C14" s="27" t="s">
        <v>86</v>
      </c>
      <c r="D14" s="30"/>
      <c r="E14" s="30"/>
      <c r="F14" s="30"/>
    </row>
    <row r="15" spans="1:7" ht="25.5" x14ac:dyDescent="0.35">
      <c r="C15" s="27" t="s">
        <v>87</v>
      </c>
      <c r="D15" s="30"/>
      <c r="E15" s="30"/>
      <c r="F15" s="30"/>
    </row>
    <row r="16" spans="1:7" ht="25.5" x14ac:dyDescent="0.35">
      <c r="C16" s="27" t="s">
        <v>88</v>
      </c>
      <c r="D16" s="30"/>
      <c r="E16" s="30"/>
      <c r="F16" s="30"/>
    </row>
    <row r="17" spans="3:6" ht="25.5" x14ac:dyDescent="0.35">
      <c r="C17" s="27" t="s">
        <v>89</v>
      </c>
      <c r="D17" s="30"/>
      <c r="E17" s="30"/>
      <c r="F17" s="30"/>
    </row>
    <row r="18" spans="3:6" ht="25.5" x14ac:dyDescent="0.35">
      <c r="C18" s="27" t="s">
        <v>90</v>
      </c>
      <c r="D18" s="30"/>
      <c r="E18" s="30"/>
      <c r="F18" s="30"/>
    </row>
    <row r="19" spans="3:6" ht="25.5" x14ac:dyDescent="0.35">
      <c r="C19" s="27" t="s">
        <v>91</v>
      </c>
      <c r="D19" s="30"/>
      <c r="E19" s="30"/>
      <c r="F19" s="30"/>
    </row>
    <row r="20" spans="3:6" ht="25.5" x14ac:dyDescent="0.35">
      <c r="C20" s="27" t="s">
        <v>92</v>
      </c>
      <c r="D20" s="30"/>
      <c r="E20" s="30"/>
      <c r="F20" s="30"/>
    </row>
    <row r="21" spans="3:6" ht="25.5" x14ac:dyDescent="0.35">
      <c r="C21" s="27" t="s">
        <v>93</v>
      </c>
      <c r="D21" s="30"/>
      <c r="E21" s="30"/>
      <c r="F21" s="30"/>
    </row>
    <row r="22" spans="3:6" ht="25.5" x14ac:dyDescent="0.35">
      <c r="C22" s="27" t="s">
        <v>94</v>
      </c>
      <c r="D22" s="30"/>
      <c r="E22" s="30"/>
      <c r="F22"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2D8A-D79D-49C2-818B-FFF1BFCBA575}">
  <dimension ref="A2:E39"/>
  <sheetViews>
    <sheetView workbookViewId="0">
      <selection activeCell="Q18" sqref="Q18"/>
    </sheetView>
  </sheetViews>
  <sheetFormatPr defaultRowHeight="15" x14ac:dyDescent="0.25"/>
  <cols>
    <col min="1" max="1" width="13.140625" bestFit="1" customWidth="1"/>
    <col min="2" max="2" width="25.28515625" bestFit="1" customWidth="1"/>
    <col min="3" max="3" width="2.85546875" customWidth="1"/>
    <col min="4" max="4" width="13.140625" bestFit="1" customWidth="1"/>
    <col min="5" max="5" width="25.28515625" bestFit="1" customWidth="1"/>
    <col min="6" max="6" width="5.7109375" customWidth="1"/>
    <col min="7" max="35" width="16.28515625" bestFit="1" customWidth="1"/>
    <col min="36" max="36" width="11.28515625" bestFit="1" customWidth="1"/>
  </cols>
  <sheetData>
    <row r="2" spans="1:5" x14ac:dyDescent="0.25">
      <c r="A2" s="18" t="s">
        <v>73</v>
      </c>
    </row>
    <row r="3" spans="1:5" x14ac:dyDescent="0.25">
      <c r="A3" s="13" t="s">
        <v>64</v>
      </c>
      <c r="B3" t="s">
        <v>68</v>
      </c>
      <c r="D3" s="33" t="s">
        <v>118</v>
      </c>
    </row>
    <row r="4" spans="1:5" x14ac:dyDescent="0.25">
      <c r="A4" s="14" t="s">
        <v>106</v>
      </c>
      <c r="B4" s="15">
        <v>127020</v>
      </c>
      <c r="D4" t="s">
        <v>69</v>
      </c>
      <c r="E4" t="s">
        <v>70</v>
      </c>
    </row>
    <row r="5" spans="1:5" x14ac:dyDescent="0.25">
      <c r="A5" s="14" t="s">
        <v>51</v>
      </c>
      <c r="B5" s="15">
        <v>45000</v>
      </c>
      <c r="D5" s="22">
        <v>272.52</v>
      </c>
      <c r="E5" s="22">
        <v>1028.31</v>
      </c>
    </row>
    <row r="6" spans="1:5" x14ac:dyDescent="0.25">
      <c r="A6" s="14" t="s">
        <v>20</v>
      </c>
      <c r="B6" s="15">
        <v>125151</v>
      </c>
    </row>
    <row r="7" spans="1:5" x14ac:dyDescent="0.25">
      <c r="A7" s="14" t="s">
        <v>67</v>
      </c>
      <c r="B7" s="22">
        <v>297171</v>
      </c>
    </row>
    <row r="8" spans="1:5" x14ac:dyDescent="0.25">
      <c r="A8" s="14"/>
      <c r="B8" s="22"/>
      <c r="D8" s="33" t="s">
        <v>119</v>
      </c>
    </row>
    <row r="9" spans="1:5" x14ac:dyDescent="0.25">
      <c r="A9" s="14" t="s">
        <v>112</v>
      </c>
      <c r="D9" s="13" t="s">
        <v>64</v>
      </c>
      <c r="E9" t="s">
        <v>68</v>
      </c>
    </row>
    <row r="10" spans="1:5" x14ac:dyDescent="0.25">
      <c r="A10" s="13" t="s">
        <v>64</v>
      </c>
      <c r="B10" t="s">
        <v>111</v>
      </c>
      <c r="D10" s="14" t="s">
        <v>65</v>
      </c>
      <c r="E10" s="15">
        <v>1</v>
      </c>
    </row>
    <row r="11" spans="1:5" x14ac:dyDescent="0.25">
      <c r="A11" s="14" t="s">
        <v>106</v>
      </c>
      <c r="B11" s="19">
        <v>20</v>
      </c>
      <c r="D11" s="14" t="s">
        <v>66</v>
      </c>
      <c r="E11" s="15">
        <v>170150</v>
      </c>
    </row>
    <row r="12" spans="1:5" x14ac:dyDescent="0.25">
      <c r="A12" s="14" t="s">
        <v>51</v>
      </c>
      <c r="B12" s="19">
        <v>1</v>
      </c>
      <c r="D12" s="14" t="s">
        <v>110</v>
      </c>
      <c r="E12" s="15">
        <v>127020</v>
      </c>
    </row>
    <row r="13" spans="1:5" x14ac:dyDescent="0.25">
      <c r="A13" s="14" t="s">
        <v>20</v>
      </c>
      <c r="B13" s="19">
        <v>24</v>
      </c>
      <c r="D13" s="14" t="s">
        <v>67</v>
      </c>
      <c r="E13" s="34">
        <v>297171</v>
      </c>
    </row>
    <row r="14" spans="1:5" x14ac:dyDescent="0.25">
      <c r="A14" s="14" t="s">
        <v>67</v>
      </c>
      <c r="B14">
        <v>45</v>
      </c>
    </row>
    <row r="17" spans="1:2" x14ac:dyDescent="0.25">
      <c r="A17" s="33" t="s">
        <v>113</v>
      </c>
    </row>
    <row r="18" spans="1:2" x14ac:dyDescent="0.25">
      <c r="A18" s="13" t="s">
        <v>64</v>
      </c>
      <c r="B18" t="s">
        <v>114</v>
      </c>
    </row>
    <row r="19" spans="1:2" x14ac:dyDescent="0.25">
      <c r="A19" s="14" t="s">
        <v>106</v>
      </c>
      <c r="B19" s="19">
        <v>20</v>
      </c>
    </row>
    <row r="20" spans="1:2" x14ac:dyDescent="0.25">
      <c r="A20" s="14" t="s">
        <v>51</v>
      </c>
      <c r="B20" s="19">
        <v>1</v>
      </c>
    </row>
    <row r="21" spans="1:2" x14ac:dyDescent="0.25">
      <c r="A21" s="14" t="s">
        <v>20</v>
      </c>
      <c r="B21" s="19">
        <v>24</v>
      </c>
    </row>
    <row r="22" spans="1:2" x14ac:dyDescent="0.25">
      <c r="A22" s="14" t="s">
        <v>67</v>
      </c>
      <c r="B22">
        <v>45</v>
      </c>
    </row>
    <row r="24" spans="1:2" x14ac:dyDescent="0.25">
      <c r="A24" s="33" t="s">
        <v>115</v>
      </c>
    </row>
    <row r="25" spans="1:2" x14ac:dyDescent="0.25">
      <c r="A25" s="13" t="s">
        <v>64</v>
      </c>
      <c r="B25" t="s">
        <v>116</v>
      </c>
    </row>
    <row r="26" spans="1:2" x14ac:dyDescent="0.25">
      <c r="A26" s="14" t="s">
        <v>106</v>
      </c>
      <c r="B26" s="16">
        <v>0.42743067122969602</v>
      </c>
    </row>
    <row r="27" spans="1:2" x14ac:dyDescent="0.25">
      <c r="A27" s="14" t="s">
        <v>51</v>
      </c>
      <c r="B27" s="16">
        <v>0.15142796571670855</v>
      </c>
    </row>
    <row r="28" spans="1:2" x14ac:dyDescent="0.25">
      <c r="A28" s="14" t="s">
        <v>20</v>
      </c>
      <c r="B28" s="16">
        <v>0.4211413630535954</v>
      </c>
    </row>
    <row r="29" spans="1:2" x14ac:dyDescent="0.25">
      <c r="A29" s="14" t="s">
        <v>67</v>
      </c>
      <c r="B29" s="16">
        <v>1</v>
      </c>
    </row>
    <row r="32" spans="1:2" x14ac:dyDescent="0.25">
      <c r="A32" s="33" t="s">
        <v>117</v>
      </c>
    </row>
    <row r="33" spans="1:2" x14ac:dyDescent="0.25">
      <c r="A33" s="13" t="s">
        <v>64</v>
      </c>
      <c r="B33" t="s">
        <v>68</v>
      </c>
    </row>
    <row r="34" spans="1:2" x14ac:dyDescent="0.25">
      <c r="A34" s="20">
        <v>50000</v>
      </c>
      <c r="B34" s="21">
        <v>0.33967391304347827</v>
      </c>
    </row>
    <row r="35" spans="1:2" x14ac:dyDescent="0.25">
      <c r="A35" s="20">
        <v>45000</v>
      </c>
      <c r="B35" s="21">
        <v>0.30570652173913043</v>
      </c>
    </row>
    <row r="36" spans="1:2" x14ac:dyDescent="0.25">
      <c r="A36" s="20">
        <v>20200</v>
      </c>
      <c r="B36" s="21">
        <v>0.13722826086956522</v>
      </c>
    </row>
    <row r="37" spans="1:2" x14ac:dyDescent="0.25">
      <c r="A37" s="20">
        <v>17000</v>
      </c>
      <c r="B37" s="21">
        <v>0.11548913043478261</v>
      </c>
    </row>
    <row r="38" spans="1:2" x14ac:dyDescent="0.25">
      <c r="A38" s="20">
        <v>15000</v>
      </c>
      <c r="B38" s="21">
        <v>0.10190217391304347</v>
      </c>
    </row>
    <row r="39" spans="1:2" x14ac:dyDescent="0.25">
      <c r="A39" s="14" t="s">
        <v>67</v>
      </c>
      <c r="B39" s="16">
        <v>1</v>
      </c>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2BAB-CDE8-4BDF-BB88-AE2ACC6E4B4C}">
  <dimension ref="A1"/>
  <sheetViews>
    <sheetView showGridLines="0" showRowColHeaders="0" tabSelected="1" workbookViewId="0">
      <selection activeCell="Q18" sqref="Q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E156-4525-43F4-9CCA-5589BACB5D46}">
  <dimension ref="A1:G19"/>
  <sheetViews>
    <sheetView showGridLines="0" workbookViewId="0">
      <selection activeCell="O12" sqref="O12"/>
    </sheetView>
  </sheetViews>
  <sheetFormatPr defaultRowHeight="18" x14ac:dyDescent="0.25"/>
  <cols>
    <col min="1" max="1" width="9.140625" style="24"/>
  </cols>
  <sheetData>
    <row r="1" spans="1:7" x14ac:dyDescent="0.25">
      <c r="C1" s="25" t="s">
        <v>98</v>
      </c>
    </row>
    <row r="3" spans="1:7" x14ac:dyDescent="0.25">
      <c r="A3" s="24">
        <v>1</v>
      </c>
      <c r="B3" s="23" t="s">
        <v>96</v>
      </c>
    </row>
    <row r="5" spans="1:7" x14ac:dyDescent="0.25">
      <c r="A5" s="24">
        <v>2</v>
      </c>
      <c r="B5" s="23" t="s">
        <v>97</v>
      </c>
    </row>
    <row r="7" spans="1:7" x14ac:dyDescent="0.25">
      <c r="A7" s="24">
        <v>3</v>
      </c>
      <c r="B7" s="23" t="s">
        <v>102</v>
      </c>
      <c r="C7" s="23"/>
      <c r="D7" s="23"/>
      <c r="E7" s="23"/>
      <c r="F7" s="23"/>
      <c r="G7" s="23"/>
    </row>
    <row r="8" spans="1:7" x14ac:dyDescent="0.25">
      <c r="B8" s="23"/>
      <c r="C8" s="23"/>
      <c r="D8" s="23"/>
      <c r="E8" s="23"/>
      <c r="F8" s="23"/>
      <c r="G8" s="23"/>
    </row>
    <row r="9" spans="1:7" x14ac:dyDescent="0.25">
      <c r="A9" s="24">
        <v>4</v>
      </c>
      <c r="B9" s="23" t="s">
        <v>99</v>
      </c>
      <c r="C9" s="23"/>
      <c r="D9" s="23"/>
      <c r="E9" s="23"/>
      <c r="F9" s="23"/>
      <c r="G9" s="23"/>
    </row>
    <row r="10" spans="1:7" x14ac:dyDescent="0.25">
      <c r="B10" s="23"/>
      <c r="C10" s="23"/>
      <c r="D10" s="23"/>
      <c r="E10" s="23"/>
      <c r="F10" s="23"/>
      <c r="G10" s="23"/>
    </row>
    <row r="11" spans="1:7" x14ac:dyDescent="0.25">
      <c r="A11" s="24">
        <v>5</v>
      </c>
      <c r="B11" s="23" t="s">
        <v>100</v>
      </c>
      <c r="C11" s="23"/>
      <c r="D11" s="23"/>
      <c r="E11" s="23"/>
      <c r="F11" s="23"/>
      <c r="G11" s="23"/>
    </row>
    <row r="12" spans="1:7" x14ac:dyDescent="0.25">
      <c r="B12" s="23"/>
      <c r="C12" s="23"/>
      <c r="D12" s="23"/>
      <c r="E12" s="23"/>
      <c r="F12" s="23"/>
      <c r="G12" s="23"/>
    </row>
    <row r="13" spans="1:7" x14ac:dyDescent="0.25">
      <c r="A13" s="24">
        <v>6</v>
      </c>
      <c r="B13" s="23" t="s">
        <v>74</v>
      </c>
      <c r="C13" s="23"/>
      <c r="D13" s="23"/>
      <c r="E13" s="23"/>
      <c r="F13" s="23"/>
      <c r="G13" s="23"/>
    </row>
    <row r="15" spans="1:7" x14ac:dyDescent="0.25">
      <c r="A15" s="24">
        <v>7</v>
      </c>
      <c r="B15" s="23" t="s">
        <v>103</v>
      </c>
    </row>
    <row r="17" spans="1:2" x14ac:dyDescent="0.25">
      <c r="A17" s="24">
        <v>8</v>
      </c>
      <c r="B17" s="23" t="s">
        <v>104</v>
      </c>
    </row>
    <row r="19" spans="1:2" x14ac:dyDescent="0.25">
      <c r="A19" s="24">
        <v>9</v>
      </c>
      <c r="B19" s="23" t="s">
        <v>101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P o w e r P i v o t V e r s i o n " > < C u s t o m C o n t e n t > < ! [ C D A T A [ 2 0 1 5 . 1 3 0 . 1 6 0 5 . 1 5 6 7 ] ] > < / 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 2 0 2 4 - 1 0 - 1 0 T 1 6 : 4 7 : 2 0 . 5 2 1 7 9 5 + 0 1 : 0 0 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I s S a n d b o x E m b e d d e d " > < C u s t o m C o n t e n t > < ! [ C D A T A [ y e s ] ] > < / C u s t o m C o n t e n t > < / G e m i n i > 
</file>

<file path=customXml/itemProps1.xml><?xml version="1.0" encoding="utf-8"?>
<ds:datastoreItem xmlns:ds="http://schemas.openxmlformats.org/officeDocument/2006/customXml" ds:itemID="{273894BA-0561-4AFB-B3C2-1EAF9B06CB20}">
  <ds:schemaRefs/>
</ds:datastoreItem>
</file>

<file path=customXml/itemProps2.xml><?xml version="1.0" encoding="utf-8"?>
<ds:datastoreItem xmlns:ds="http://schemas.openxmlformats.org/officeDocument/2006/customXml" ds:itemID="{F7701EBD-8A50-4835-9559-14721649AEF9}">
  <ds:schemaRefs/>
</ds:datastoreItem>
</file>

<file path=customXml/itemProps3.xml><?xml version="1.0" encoding="utf-8"?>
<ds:datastoreItem xmlns:ds="http://schemas.openxmlformats.org/officeDocument/2006/customXml" ds:itemID="{ED0DE313-A422-4CFA-A6C3-700BF1B90297}">
  <ds:schemaRefs/>
</ds:datastoreItem>
</file>

<file path=customXml/itemProps4.xml><?xml version="1.0" encoding="utf-8"?>
<ds:datastoreItem xmlns:ds="http://schemas.openxmlformats.org/officeDocument/2006/customXml" ds:itemID="{78C13BE3-9F42-4A9D-91EA-7AFB2BA17B73}">
  <ds:schemaRefs/>
</ds:datastoreItem>
</file>

<file path=customXml/itemProps5.xml><?xml version="1.0" encoding="utf-8"?>
<ds:datastoreItem xmlns:ds="http://schemas.openxmlformats.org/officeDocument/2006/customXml" ds:itemID="{FF7005B2-C453-4F2D-95B6-C00828D8C5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Base</vt:lpstr>
      <vt:lpstr>Data_review</vt:lpstr>
      <vt:lpstr>UNIQUE BENEFIT</vt:lpstr>
      <vt:lpstr>PIVOT 2</vt:lpstr>
      <vt:lpstr>DASHBOARD</vt:lpstr>
      <vt:lpstr>RECOMMENDATION_mgt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dc:creator>
  <cp:lastModifiedBy>Abayomi Saberedowo</cp:lastModifiedBy>
  <dcterms:created xsi:type="dcterms:W3CDTF">2024-07-07T07:03:42Z</dcterms:created>
  <dcterms:modified xsi:type="dcterms:W3CDTF">2024-10-11T11:30:05Z</dcterms:modified>
</cp:coreProperties>
</file>