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autoCompressPictures="0"/>
  <mc:AlternateContent xmlns:mc="http://schemas.openxmlformats.org/markup-compatibility/2006">
    <mc:Choice Requires="x15">
      <x15ac:absPath xmlns:x15ac="http://schemas.microsoft.com/office/spreadsheetml/2010/11/ac" url="/Users/wendy/Desktop/Wendy/專案/J307/Pre-EVT/"/>
    </mc:Choice>
  </mc:AlternateContent>
  <bookViews>
    <workbookView xWindow="5220" yWindow="1860" windowWidth="15800"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84" i="13" l="1"/>
  <c r="C281" i="13"/>
  <c r="C275" i="13"/>
  <c r="F8" i="30"/>
  <c r="F7" i="30"/>
  <c r="F6" i="30"/>
  <c r="F5" i="30"/>
  <c r="F4" i="30"/>
  <c r="F3" i="30"/>
  <c r="F2" i="30"/>
  <c r="F8" i="29"/>
  <c r="F7" i="29"/>
  <c r="F6" i="29"/>
  <c r="F5" i="29"/>
  <c r="F4" i="29"/>
  <c r="F3" i="29"/>
  <c r="F2" i="29"/>
  <c r="F8" i="28"/>
  <c r="F7" i="28"/>
  <c r="F6" i="28"/>
  <c r="F5" i="28"/>
  <c r="F4" i="28"/>
  <c r="F3" i="28"/>
  <c r="F2" i="28"/>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7" i="21"/>
  <c r="G6" i="21"/>
  <c r="G5" i="21"/>
  <c r="G4" i="21"/>
  <c r="G3" i="21"/>
  <c r="G2" i="21"/>
  <c r="G8" i="19"/>
  <c r="G7" i="19"/>
  <c r="G6" i="19" a="1"/>
  <c r="G6" i="19"/>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<sst xmlns="http://schemas.openxmlformats.org/spreadsheetml/2006/main" count="5222" uniqueCount="2125">
  <si>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</si>
  <si>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</si>
  <si>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</si>
  <si>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</si>
  <si>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</si>
  <si>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</si>
  <si>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</si>
  <si>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</si>
  <si>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</si>
  <si>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</si>
  <si>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</si>
  <si>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</si>
  <si>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</si>
  <si>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</si>
  <si>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</si>
  <si>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</si>
  <si>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</si>
  <si>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</si>
  <si>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</si>
  <si>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</si>
  <si>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</si>
  <si>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</si>
  <si>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</si>
  <si>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</si>
  <si>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</si>
  <si>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</si>
  <si>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</si>
  <si>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</si>
  <si>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</si>
  <si>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</si>
  <si>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</si>
  <si>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</si>
  <si>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</si>
  <si>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</si>
  <si>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</si>
  <si>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</si>
  <si>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</si>
  <si>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</si>
  <si>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</si>
  <si>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</si>
  <si>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</si>
  <si>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</si>
  <si>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</si>
  <si>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</si>
  <si>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</si>
  <si>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</si>
  <si>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</si>
  <si>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</si>
  <si>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</si>
  <si>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</si>
  <si>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</si>
  <si>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</si>
  <si>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</si>
  <si>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</si>
  <si>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</si>
  <si>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</si>
  <si>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</si>
  <si>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</si>
  <si>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</si>
  <si>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</si>
  <si>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</si>
  <si>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</si>
  <si>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</si>
  <si>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</si>
  <si>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</si>
  <si>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</si>
  <si>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</si>
  <si>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</si>
  <si>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</si>
  <si>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</si>
  <si>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</si>
  <si>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</si>
  <si>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</si>
  <si>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</si>
  <si>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</si>
  <si>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</si>
  <si>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</si>
  <si>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</si>
  <si>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</si>
  <si>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</si>
  <si>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</si>
  <si>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</si>
  <si>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</si>
  <si>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</si>
  <si>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</si>
  <si>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</si>
  <si>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</si>
  <si>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</si>
  <si>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</si>
  <si>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</si>
  <si>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</si>
  <si>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</si>
  <si>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</si>
  <si>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</si>
  <si>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</si>
  <si>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</si>
  <si>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</si>
  <si>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</si>
  <si>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</si>
  <si>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</si>
  <si>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</si>
  <si>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</si>
  <si>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</si>
  <si>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</si>
  <si>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</si>
  <si>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</si>
  <si>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</si>
  <si>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</si>
  <si>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</si>
  <si>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</si>
  <si>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</si>
  <si>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</si>
  <si>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</si>
  <si>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</si>
  <si>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</si>
  <si>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</si>
  <si>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</si>
  <si>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</si>
  <si>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</si>
  <si>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</si>
  <si>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</si>
  <si>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</si>
  <si>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</si>
  <si>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</si>
  <si>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</si>
  <si>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</si>
  <si>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</si>
  <si>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</si>
  <si>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</si>
  <si>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</si>
  <si>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</si>
  <si>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</si>
  <si>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</si>
  <si>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</si>
  <si>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</si>
  <si>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</si>
  <si>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</si>
  <si>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</si>
  <si>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</si>
  <si>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</si>
  <si>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</si>
  <si>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</si>
  <si>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</si>
  <si>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</si>
  <si>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</si>
  <si>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</si>
  <si>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</si>
  <si>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</si>
  <si>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</si>
  <si>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</si>
  <si>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</si>
  <si>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</si>
  <si>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</si>
  <si>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</si>
  <si>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</si>
  <si>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</si>
  <si>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</si>
  <si>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</si>
  <si>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</si>
  <si>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</si>
  <si>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</si>
  <si>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</si>
  <si>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</si>
  <si>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</si>
  <si>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</si>
  <si>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</si>
  <si>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</si>
  <si>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</si>
  <si>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</si>
  <si>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</si>
  <si>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</si>
  <si>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</si>
  <si>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</si>
  <si>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</si>
  <si>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</si>
  <si>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</si>
  <si>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</si>
  <si>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</si>
  <si>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</si>
  <si>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</si>
  <si>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</si>
  <si>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</si>
  <si>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</si>
  <si>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</si>
  <si>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</si>
  <si>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</si>
  <si>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</si>
  <si>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</si>
  <si>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</si>
  <si>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</si>
  <si>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</si>
  <si>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</si>
  <si>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</si>
  <si>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</si>
  <si>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</si>
  <si>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</si>
  <si>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</si>
  <si>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</si>
  <si>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</si>
  <si>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</si>
  <si>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</si>
  <si>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</si>
  <si>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</si>
  <si>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</si>
  <si>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</si>
  <si>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</si>
  <si>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</si>
  <si>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</si>
  <si>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</si>
  <si>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</si>
  <si>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</si>
  <si>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</si>
  <si>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</si>
  <si>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</si>
  <si>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</si>
  <si>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</si>
  <si>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</si>
  <si>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</si>
  <si>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</si>
  <si>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</si>
  <si>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</si>
  <si>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</si>
  <si>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</si>
  <si>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</si>
  <si>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</si>
  <si>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</si>
  <si>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</si>
  <si>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</si>
  <si>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</si>
  <si>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</si>
  <si>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</si>
  <si>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</si>
  <si>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</si>
  <si>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</si>
  <si>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</si>
  <si>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</si>
  <si>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</si>
  <si>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</si>
  <si>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</si>
  <si>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</si>
  <si>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</si>
  <si>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</si>
  <si>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</si>
  <si>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</si>
  <si>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</si>
  <si>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</si>
  <si>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</si>
  <si>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</si>
  <si>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</si>
  <si>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</si>
  <si>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</si>
  <si>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</si>
  <si>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</si>
  <si>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</si>
  <si>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</si>
  <si>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</si>
  <si>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</si>
  <si>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</si>
  <si>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</si>
  <si>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</si>
  <si>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</si>
  <si>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</si>
  <si>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</si>
  <si>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</si>
  <si>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</si>
  <si>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</si>
  <si>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</si>
  <si>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</si>
  <si>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</si>
  <si>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</si>
  <si>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</si>
  <si>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</si>
  <si>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</si>
  <si>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</si>
  <si>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</si>
  <si>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</si>
  <si>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</si>
  <si>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</si>
  <si>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</si>
  <si>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</si>
  <si>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</si>
  <si>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</si>
  <si>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</si>
  <si>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</si>
  <si>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</si>
  <si>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</si>
  <si>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</si>
  <si>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</si>
  <si>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</si>
  <si>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</si>
  <si>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</si>
  <si>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</si>
  <si>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</si>
  <si>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</si>
  <si>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</si>
  <si>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</si>
  <si>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</si>
  <si>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</si>
  <si>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</si>
  <si>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</si>
  <si>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</si>
  <si>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</si>
  <si>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</si>
  <si>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</si>
  <si>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</si>
  <si>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</si>
  <si>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</si>
  <si>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</si>
  <si>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</si>
  <si>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</si>
  <si>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</si>
  <si>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</si>
  <si>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</si>
  <si>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</si>
  <si>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</si>
  <si>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</si>
  <si>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</si>
  <si>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</si>
  <si>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</si>
  <si>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</si>
  <si>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</si>
  <si>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</si>
  <si>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</si>
  <si>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</si>
  <si>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</si>
  <si>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</si>
  <si>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</si>
  <si>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</si>
  <si>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</si>
  <si>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</si>
  <si>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</si>
  <si>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</si>
  <si>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</si>
  <si>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</si>
  <si>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</si>
  <si>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</si>
  <si>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</si>
  <si>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</si>
  <si>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</si>
  <si>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</si>
  <si>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</si>
  <si>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</si>
  <si>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</si>
  <si>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</si>
  <si>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</si>
  <si>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</si>
  <si>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</si>
  <si>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</si>
  <si>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</si>
  <si>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</si>
  <si>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</si>
  <si>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</si>
  <si>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</si>
  <si>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</si>
  <si>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</si>
  <si>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</si>
  <si>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</si>
  <si>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</si>
  <si>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</si>
  <si>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</si>
  <si>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</si>
  <si>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</si>
  <si>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</si>
  <si>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</si>
  <si>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</si>
  <si>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</si>
  <si>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</si>
  <si>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</si>
  <si>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</si>
  <si>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</si>
  <si>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</si>
  <si>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</si>
  <si>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</si>
  <si>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</si>
  <si>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</si>
  <si>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</si>
  <si>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</si>
  <si>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</si>
  <si>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</si>
  <si>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</si>
  <si>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</si>
  <si>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</si>
  <si>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</si>
  <si>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</si>
  <si>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</si>
  <si>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</si>
  <si>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</si>
  <si>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</si>
  <si>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</si>
  <si>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</si>
  <si>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</si>
  <si>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</si>
  <si>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</si>
  <si>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</si>
  <si>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</si>
  <si>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</si>
  <si>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</si>
  <si>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</si>
  <si>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</si>
  <si>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</si>
  <si>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</si>
  <si>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</si>
  <si>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</si>
  <si>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</si>
  <si>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</si>
  <si>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</si>
  <si>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</si>
  <si>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</si>
  <si>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</si>
  <si>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</si>
  <si>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</si>
  <si>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</si>
  <si>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</si>
  <si>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</si>
  <si>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</si>
  <si>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</si>
  <si>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</si>
  <si>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</si>
  <si>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</si>
  <si>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</si>
  <si>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</si>
  <si>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</si>
  <si>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</si>
  <si>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</si>
  <si>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</si>
  <si>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</si>
  <si>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</si>
  <si>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</si>
  <si>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</si>
  <si>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</si>
  <si>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</si>
  <si>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</si>
  <si>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</si>
  <si>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</si>
  <si>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</si>
  <si>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</si>
  <si>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</si>
  <si>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</si>
  <si>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</si>
  <si>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</si>
  <si>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</si>
  <si>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</si>
  <si>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</si>
  <si>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</si>
  <si>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</si>
  <si>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</si>
  <si>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</si>
  <si>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</si>
  <si>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</si>
  <si>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</si>
  <si>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</si>
  <si>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</si>
  <si>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</si>
  <si>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</si>
  <si>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</si>
  <si>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</si>
  <si>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</si>
  <si>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</si>
  <si>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</si>
  <si>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</si>
  <si>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</si>
  <si>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</si>
  <si>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</si>
  <si>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</si>
  <si>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</si>
  <si>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</si>
  <si>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</si>
  <si>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</si>
  <si>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</si>
  <si>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</si>
  <si>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</si>
  <si>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</si>
  <si>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</si>
  <si>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</si>
  <si>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</si>
  <si>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</si>
  <si>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</si>
  <si>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</si>
  <si>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</si>
  <si>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</si>
  <si>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</si>
  <si>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</si>
  <si>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</si>
  <si>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</si>
  <si>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</si>
  <si>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</si>
  <si>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</si>
  <si>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</si>
  <si>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</si>
  <si>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</si>
  <si>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</si>
  <si>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</si>
  <si>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</si>
  <si>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</si>
  <si>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</si>
  <si>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</si>
  <si>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</si>
  <si>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</si>
  <si>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</si>
  <si>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</si>
  <si>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</si>
  <si>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</si>
  <si>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</si>
  <si>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</si>
  <si>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</si>
  <si>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</si>
  <si>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</si>
  <si>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</si>
  <si>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</si>
  <si>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</si>
  <si>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</si>
  <si>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</si>
  <si>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</si>
  <si>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</si>
  <si>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</si>
  <si>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</si>
  <si>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</si>
  <si>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</si>
  <si>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</si>
  <si>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</si>
  <si>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</si>
  <si>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</si>
  <si>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</si>
  <si>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</si>
  <si>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</si>
  <si>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</si>
  <si>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</si>
  <si>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</si>
  <si>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</si>
  <si>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</si>
  <si>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</si>
  <si>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</si>
  <si>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</si>
  <si>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</si>
  <si>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</si>
  <si>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</si>
  <si>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</si>
  <si>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</si>
  <si>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</si>
  <si>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</si>
  <si>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</si>
  <si>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</si>
  <si>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</si>
  <si>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</si>
  <si>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</si>
  <si>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</si>
  <si>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</si>
  <si>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</si>
  <si>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</si>
  <si>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</si>
  <si>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</si>
  <si>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</si>
  <si>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</si>
  <si>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</si>
  <si>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</si>
  <si>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</si>
  <si>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</si>
  <si>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</si>
  <si>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</si>
  <si>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</si>
  <si>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</si>
  <si>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</si>
  <si>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</si>
  <si>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</si>
  <si>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</si>
  <si>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</si>
  <si>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</si>
  <si>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</si>
  <si>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</si>
  <si>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</si>
  <si>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</si>
  <si>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</si>
  <si>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</si>
  <si>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</si>
  <si>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</si>
  <si>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</si>
  <si>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</si>
  <si>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</si>
  <si>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</si>
  <si>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</si>
  <si>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</si>
  <si>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</si>
  <si>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</si>
  <si>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</si>
  <si>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</si>
  <si>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</si>
  <si>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</si>
  <si>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</si>
  <si>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</si>
  <si>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</si>
  <si>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</si>
  <si>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</si>
  <si>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</si>
  <si>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</si>
  <si>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</si>
  <si>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</si>
  <si>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</si>
  <si>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</si>
  <si>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</si>
  <si>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</si>
  <si>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</si>
  <si>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</si>
  <si>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</si>
  <si>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</si>
  <si>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</si>
  <si>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</si>
  <si>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</si>
  <si>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</si>
  <si>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</si>
  <si>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</si>
  <si>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</si>
  <si>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</si>
  <si>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</si>
  <si>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</si>
  <si>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</si>
  <si>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</si>
  <si>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</si>
  <si>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</si>
  <si>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</si>
  <si>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</si>
  <si>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</si>
  <si>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</si>
  <si>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</si>
  <si>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</si>
  <si>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</si>
  <si>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</si>
  <si>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</si>
  <si>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</si>
  <si>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</si>
  <si>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</si>
  <si>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</si>
  <si>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</si>
  <si>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</si>
  <si>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</si>
  <si>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</si>
  <si>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</si>
  <si>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</si>
  <si>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</si>
  <si>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</si>
  <si>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</si>
  <si>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</si>
  <si>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</si>
  <si>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</si>
  <si>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</si>
  <si>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</si>
  <si>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</si>
  <si>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</si>
  <si>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</si>
  <si>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</si>
  <si>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</si>
  <si>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</si>
  <si>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</si>
  <si>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</si>
  <si>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</si>
  <si>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</si>
  <si>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</si>
  <si>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</si>
  <si>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</si>
  <si>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</si>
  <si>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</si>
  <si>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</si>
  <si>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</si>
  <si>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</si>
  <si>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</si>
  <si>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</si>
  <si>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</si>
  <si>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</si>
  <si>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</si>
  <si>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</si>
  <si>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</si>
  <si>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</si>
  <si>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</si>
  <si>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</si>
  <si>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</si>
  <si>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</si>
  <si>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</si>
  <si>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</si>
  <si>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</si>
  <si>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</si>
  <si>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</si>
  <si>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</si>
  <si>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</si>
  <si>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</si>
  <si>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</si>
  <si>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</si>
  <si>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</si>
  <si>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</si>
  <si>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</si>
  <si>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</si>
  <si>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</si>
  <si>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</si>
  <si>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</si>
  <si>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</si>
  <si>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</si>
  <si>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</si>
  <si>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</si>
  <si>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</si>
  <si>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</si>
  <si>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</si>
  <si>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</si>
  <si>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</si>
  <si>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</si>
  <si>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</si>
  <si>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</si>
  <si>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</si>
  <si>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</si>
  <si>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</si>
  <si>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</si>
  <si>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</si>
  <si>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</si>
  <si>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</si>
  <si>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</si>
  <si>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</si>
  <si>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</si>
  <si>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</si>
  <si>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</si>
  <si>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</si>
  <si>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</si>
  <si>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</si>
  <si>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</si>
  <si>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</si>
  <si>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</si>
  <si>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</si>
  <si>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</si>
  <si>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</si>
  <si>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</si>
  <si>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</si>
  <si>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</si>
  <si>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</si>
  <si>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</si>
  <si>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</si>
  <si>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</si>
  <si>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</si>
  <si>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</si>
  <si>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</si>
  <si>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</si>
  <si>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</si>
  <si>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</si>
  <si>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</si>
  <si>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</si>
  <si>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</si>
  <si>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</si>
  <si>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</si>
  <si>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</si>
  <si>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</si>
  <si>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</si>
  <si>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</si>
  <si>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</si>
  <si>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</si>
  <si>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</si>
  <si>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</si>
  <si>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</si>
  <si>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</si>
  <si>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</si>
  <si>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</si>
  <si>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</si>
  <si>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</si>
  <si>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</si>
  <si>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</si>
  <si>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</si>
  <si>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</si>
  <si>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</si>
  <si>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</si>
  <si>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</si>
  <si>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</si>
  <si>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</si>
  <si>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</si>
  <si>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</si>
  <si>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</si>
  <si>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</si>
  <si>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</si>
  <si>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</si>
  <si>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</si>
  <si>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</si>
  <si>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</si>
  <si>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</si>
  <si>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</si>
  <si>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</si>
  <si>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</si>
  <si>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</si>
  <si>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</si>
  <si>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</si>
  <si>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</si>
  <si>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</si>
  <si>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</si>
  <si>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</si>
  <si>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</si>
  <si>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</si>
  <si>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</si>
  <si>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</si>
  <si>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</si>
  <si>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</si>
  <si>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</si>
  <si>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</si>
  <si>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</si>
  <si>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</si>
  <si>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</si>
  <si>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</si>
  <si>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</si>
  <si>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</si>
  <si>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</si>
  <si>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</si>
  <si>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</si>
  <si>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</si>
  <si>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</si>
  <si>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</si>
  <si>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</si>
  <si>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</si>
  <si>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</si>
  <si>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</si>
  <si>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</si>
  <si>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</si>
  <si>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</si>
  <si>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</si>
  <si>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</si>
  <si>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</si>
  <si>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</si>
  <si>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</si>
  <si>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</si>
  <si>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</si>
  <si>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</si>
  <si>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</si>
  <si>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</si>
  <si>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</si>
  <si>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</si>
  <si>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</si>
  <si>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</si>
  <si>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</si>
  <si>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</si>
  <si>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</si>
  <si>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</si>
  <si>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</si>
  <si>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</si>
  <si>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</si>
  <si>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</si>
  <si>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</si>
  <si>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</si>
  <si>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</si>
  <si>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</si>
  <si>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</si>
  <si>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</si>
  <si>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</si>
  <si>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</si>
  <si>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</si>
  <si>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</si>
  <si>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</si>
  <si>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</si>
  <si>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</si>
  <si>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</si>
  <si>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</si>
  <si>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</si>
  <si>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</si>
  <si>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</si>
  <si>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</si>
  <si>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</si>
  <si>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</si>
  <si>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</si>
  <si>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</si>
  <si>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</si>
  <si>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</si>
  <si>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</si>
  <si>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</si>
  <si>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</si>
  <si>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</si>
  <si>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</si>
  <si>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</si>
  <si>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</si>
  <si>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</si>
  <si>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</si>
  <si>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</si>
  <si>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</si>
  <si>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</si>
  <si>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</si>
  <si>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</si>
  <si>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</si>
  <si>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</si>
  <si>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</si>
  <si>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</si>
  <si>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</si>
  <si>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</si>
  <si>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</si>
  <si>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</si>
  <si>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</si>
  <si>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</si>
  <si>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</si>
  <si>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</si>
  <si>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</si>
  <si>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</si>
  <si>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</si>
  <si>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</si>
  <si>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</si>
  <si>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</si>
  <si>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</si>
  <si>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</si>
  <si>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</si>
  <si>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</si>
  <si>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</si>
  <si>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</si>
  <si>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</si>
  <si>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</si>
  <si>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</si>
  <si>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</si>
  <si>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</si>
  <si>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</si>
  <si>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</si>
  <si>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</si>
  <si>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</si>
  <si>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</si>
  <si>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</si>
  <si>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</si>
  <si>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</si>
  <si>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</si>
  <si>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</si>
  <si>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</si>
  <si>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</si>
  <si>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</si>
  <si>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</si>
  <si>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</si>
  <si>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</si>
  <si>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</si>
  <si>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</si>
  <si>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</si>
  <si>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</si>
  <si>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</si>
  <si>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</si>
  <si>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</si>
  <si>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</si>
  <si>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</si>
  <si>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</si>
  <si>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</si>
  <si>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</si>
  <si>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</si>
  <si>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</si>
  <si>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</si>
  <si>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</si>
  <si>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</si>
  <si>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</si>
  <si>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</si>
  <si>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</si>
  <si>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</si>
  <si>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</si>
  <si>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</si>
  <si>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</si>
  <si>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</si>
  <si>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</si>
  <si>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</si>
  <si>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</si>
  <si>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</si>
  <si>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</si>
  <si>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</si>
  <si>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</si>
  <si>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</si>
  <si>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</si>
  <si>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</si>
  <si>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</si>
  <si>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</si>
  <si>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</si>
  <si>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</si>
  <si>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</si>
  <si>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</si>
  <si>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</si>
  <si>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</si>
  <si>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</si>
  <si>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</si>
  <si>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</si>
  <si>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</si>
  <si>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</si>
  <si>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</si>
  <si>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</si>
  <si>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</si>
  <si>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</si>
  <si>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</si>
  <si>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</si>
  <si>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</si>
  <si>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</si>
  <si>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</si>
  <si>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</si>
  <si>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</si>
  <si>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</si>
  <si>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</si>
  <si>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</si>
  <si>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</si>
  <si>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</si>
  <si>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</si>
  <si>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</si>
  <si>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</si>
  <si>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</si>
  <si>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</si>
  <si>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</si>
  <si>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</si>
  <si>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</si>
  <si>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</si>
  <si>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</si>
  <si>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</si>
  <si>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</si>
  <si>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</si>
  <si>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</si>
  <si>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</si>
  <si>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</si>
  <si>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</si>
  <si>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</si>
  <si>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</si>
  <si>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</si>
  <si>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</si>
  <si>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</si>
  <si>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</si>
  <si>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</si>
  <si>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</si>
  <si>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</si>
  <si>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</si>
  <si>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</si>
  <si>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</si>
  <si>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</si>
  <si>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</si>
  <si>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</si>
  <si>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</si>
  <si>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</si>
  <si>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</si>
  <si>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</si>
  <si>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</si>
  <si>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</si>
  <si>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</si>
  <si>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</si>
  <si>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</si>
  <si>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</si>
  <si>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</si>
  <si>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</si>
  <si>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</si>
  <si>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</si>
  <si>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</si>
  <si>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</si>
  <si>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</si>
  <si>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</si>
  <si>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</si>
  <si>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</si>
  <si>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</si>
  <si>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</si>
  <si>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</si>
  <si>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</si>
  <si>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</si>
  <si>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</si>
  <si>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</si>
  <si>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</si>
  <si>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</si>
  <si>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</si>
  <si>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</si>
  <si>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</si>
  <si>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</si>
  <si>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</si>
  <si>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</si>
  <si>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</si>
  <si>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</si>
  <si>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</si>
  <si>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</si>
  <si>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</si>
  <si>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</si>
  <si>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</si>
  <si>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</si>
  <si>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</si>
  <si>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</si>
  <si>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</si>
  <si>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</si>
  <si>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</si>
  <si>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</si>
  <si>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</si>
  <si>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</si>
  <si>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</si>
  <si>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</si>
  <si>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</si>
  <si>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</si>
  <si>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</si>
  <si>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</si>
  <si>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</si>
  <si>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</si>
  <si>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</si>
  <si>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</si>
  <si>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</si>
  <si>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</si>
  <si>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</si>
  <si>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</si>
  <si>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</si>
  <si>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</si>
  <si>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</si>
  <si>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</si>
  <si>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</si>
  <si>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</si>
  <si>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</si>
  <si>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</si>
  <si>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</si>
  <si>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</si>
  <si>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</si>
  <si>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</si>
  <si>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</si>
  <si>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</si>
  <si>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</si>
  <si>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</si>
  <si>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</si>
  <si>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</si>
  <si>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</si>
  <si>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</si>
  <si>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</si>
  <si>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</si>
  <si>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</si>
  <si>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</si>
  <si>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</si>
  <si>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</si>
  <si>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</si>
  <si>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</si>
  <si>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</si>
  <si>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</si>
  <si>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</si>
  <si>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</si>
  <si>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</si>
  <si>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</si>
  <si>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</si>
  <si>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</si>
  <si>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</si>
  <si>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</si>
  <si>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</si>
  <si>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</si>
  <si>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</si>
  <si>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</si>
  <si>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</si>
  <si>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</si>
  <si>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</si>
  <si>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</si>
  <si>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</si>
  <si>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</si>
  <si>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</si>
  <si>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</si>
  <si>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</si>
  <si>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</si>
  <si>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</si>
  <si>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</si>
  <si>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</si>
  <si>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</si>
  <si>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</si>
  <si>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</si>
  <si>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</si>
  <si>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</si>
  <si>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</si>
  <si>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</si>
  <si>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</si>
  <si>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</si>
  <si>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</si>
  <si>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</si>
  <si>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</si>
  <si>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</si>
  <si>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</si>
  <si>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</si>
  <si>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</si>
  <si>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</si>
  <si>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</si>
  <si>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</si>
  <si>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</si>
  <si>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</si>
  <si>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</si>
  <si>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</si>
  <si>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</si>
  <si>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</si>
  <si>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</si>
  <si>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</si>
  <si>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</si>
  <si>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</si>
  <si>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</si>
  <si>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</si>
  <si>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</si>
  <si>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</si>
  <si>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</si>
  <si>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</si>
  <si>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</si>
  <si>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</si>
  <si>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</si>
  <si>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</si>
  <si>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</si>
  <si>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</si>
  <si>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</si>
  <si>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</si>
  <si>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</si>
  <si>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</si>
  <si>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</si>
  <si>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</si>
  <si>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</si>
  <si>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</si>
  <si>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</si>
  <si>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</si>
  <si>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</si>
  <si>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</si>
  <si>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</si>
  <si>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</si>
  <si>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</si>
  <si>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</si>
  <si>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</si>
  <si>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</si>
  <si>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</si>
  <si>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</si>
  <si>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</si>
  <si>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</si>
  <si>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</si>
  <si>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</si>
  <si>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</si>
  <si>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</si>
  <si>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</si>
  <si>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</si>
  <si>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</si>
  <si>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</si>
  <si>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</si>
  <si>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</si>
  <si>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</si>
  <si>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</si>
  <si>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</si>
  <si>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</si>
  <si>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</si>
  <si>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</si>
  <si>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</si>
  <si>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</si>
  <si>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</si>
  <si>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</si>
  <si>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</si>
  <si>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</si>
  <si>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</si>
  <si>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</si>
  <si>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</si>
  <si>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</si>
  <si>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</si>
  <si>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</si>
  <si>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</si>
  <si>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</si>
  <si>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</si>
  <si>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</si>
  <si>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</si>
  <si>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</si>
  <si>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</si>
  <si>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</si>
  <si>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</si>
  <si>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</si>
  <si>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</si>
  <si>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</si>
  <si>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</si>
  <si>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</si>
  <si>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</si>
  <si>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</si>
  <si>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</si>
  <si>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</si>
  <si>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</si>
  <si>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</si>
  <si>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</si>
  <si>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</si>
  <si>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</si>
  <si>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</si>
  <si>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</si>
  <si>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</si>
  <si>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</si>
  <si>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</si>
  <si>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</si>
  <si>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</si>
  <si>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</si>
  <si>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</si>
  <si>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</si>
  <si>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</si>
  <si>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</si>
  <si>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</si>
  <si>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</si>
  <si>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</si>
  <si>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</si>
  <si>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</si>
  <si>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</si>
  <si>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</si>
  <si>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</si>
  <si>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</si>
  <si>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</si>
  <si>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</si>
  <si>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</si>
  <si>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</si>
  <si>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</si>
  <si>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</si>
  <si>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</si>
  <si>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</si>
  <si>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</si>
  <si>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</si>
  <si>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</si>
  <si>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</si>
  <si>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</si>
  <si>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</si>
  <si>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</si>
  <si>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</si>
  <si>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</si>
  <si>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</si>
  <si>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</si>
  <si>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</si>
  <si>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</si>
  <si>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</si>
  <si>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</si>
  <si>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</si>
  <si>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</si>
  <si>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</si>
  <si>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</si>
  <si>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</si>
  <si>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</si>
  <si>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</si>
  <si>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</si>
  <si>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</si>
  <si>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</si>
  <si>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</si>
  <si>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</si>
  <si>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</si>
  <si>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</si>
  <si>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</si>
  <si>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</si>
  <si>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</si>
  <si>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</si>
  <si>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</si>
  <si>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</si>
  <si>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</si>
  <si>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</si>
  <si>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</si>
  <si>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</si>
  <si>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</si>
  <si>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</si>
  <si>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</si>
  <si>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</si>
  <si>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</si>
  <si>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</si>
  <si>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</si>
  <si>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</si>
  <si>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</si>
  <si>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</si>
  <si>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</si>
  <si>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</si>
  <si>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</si>
  <si>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</si>
  <si>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</si>
  <si>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</si>
  <si>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</si>
  <si>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</si>
  <si>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</si>
  <si>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</si>
  <si>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</si>
  <si>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</si>
  <si>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</si>
  <si>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</si>
  <si>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</si>
  <si>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</si>
  <si>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</si>
  <si>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</si>
  <si>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</si>
  <si>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</si>
  <si>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</si>
  <si>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</si>
  <si>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</si>
  <si>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</si>
  <si>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</si>
  <si>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</si>
  <si>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</si>
  <si>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</si>
  <si>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</si>
  <si>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</si>
  <si>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</si>
  <si>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</si>
  <si>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</si>
  <si>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</si>
  <si>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</si>
  <si>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</si>
  <si>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</si>
  <si>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</si>
  <si>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</si>
  <si>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</si>
  <si>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</si>
  <si>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</si>
  <si>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</si>
  <si>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</si>
  <si>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</si>
  <si>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</si>
  <si>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</si>
  <si>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</si>
  <si>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</si>
  <si>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</si>
  <si>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</si>
  <si>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</si>
  <si>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</si>
  <si>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</si>
  <si>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</si>
  <si>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</si>
  <si>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</si>
  <si>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</si>
  <si>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</si>
  <si>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</si>
  <si>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</si>
  <si>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</si>
  <si>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</si>
  <si>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</si>
  <si>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</si>
  <si>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</si>
  <si>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</si>
  <si>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</si>
  <si>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</si>
  <si>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</si>
  <si>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</si>
  <si>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</si>
  <si>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</si>
  <si>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</si>
  <si>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</si>
  <si>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</si>
  <si>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</si>
  <si>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</si>
  <si>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</si>
  <si>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</si>
  <si>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</si>
  <si>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</si>
  <si>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</si>
  <si>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</si>
  <si>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</si>
  <si>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</si>
  <si>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</si>
  <si>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</si>
  <si>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</si>
  <si>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</si>
  <si>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</si>
  <si>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</si>
  <si>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</si>
  <si>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</si>
  <si>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</si>
  <si>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</si>
  <si>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</si>
  <si>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</si>
  <si>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</si>
  <si>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</si>
  <si>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</si>
  <si>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</si>
  <si>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</si>
  <si>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</si>
  <si>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</si>
  <si>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</si>
  <si>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</si>
  <si>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</si>
  <si>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</si>
  <si>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</si>
  <si>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</si>
  <si>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</si>
  <si>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</si>
  <si>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</si>
  <si>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</si>
  <si>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</si>
  <si>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</si>
  <si>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</si>
  <si>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</si>
  <si>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</si>
  <si>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</si>
  <si>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</si>
  <si>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</si>
  <si>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</si>
  <si>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</si>
  <si>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</si>
  <si>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</si>
  <si>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</si>
  <si>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</si>
  <si>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</si>
  <si>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</si>
  <si>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</si>
  <si>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</si>
  <si>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</si>
  <si>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</si>
  <si>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</si>
  <si>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</si>
  <si>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</si>
  <si>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</si>
  <si>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</si>
  <si>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</si>
  <si>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</si>
  <si>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</si>
  <si>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</si>
  <si>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</si>
  <si>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</si>
  <si>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</si>
  <si>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</si>
  <si>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</si>
  <si>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</si>
  <si>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</si>
  <si>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</si>
  <si>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</si>
  <si>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</si>
  <si>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</si>
  <si>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</si>
  <si>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</si>
  <si>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</si>
  <si>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</si>
  <si>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</si>
  <si>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</si>
  <si>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</si>
  <si>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</si>
  <si>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</si>
  <si>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</si>
  <si>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</si>
  <si>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</si>
  <si>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</si>
  <si>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</si>
  <si>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</si>
  <si>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</si>
  <si>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</si>
  <si>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</si>
  <si>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</si>
  <si>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</si>
  <si>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</si>
  <si>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</si>
  <si>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</si>
  <si>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</si>
  <si>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</si>
  <si>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</si>
  <si>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</si>
  <si>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</si>
  <si>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</si>
  <si>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</si>
  <si>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</si>
  <si>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</si>
  <si>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</si>
  <si>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</si>
  <si>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</si>
  <si>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</si>
  <si>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</si>
  <si>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</si>
  <si>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</si>
  <si>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</si>
  <si>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</si>
  <si>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</si>
  <si>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</si>
  <si>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</si>
  <si>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</si>
  <si>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</si>
  <si>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</si>
  <si>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</si>
  <si>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</si>
  <si>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</si>
  <si>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</si>
  <si>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</si>
  <si>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</si>
  <si>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</si>
  <si>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</si>
  <si>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</si>
  <si>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</si>
  <si>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</si>
  <si>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</si>
  <si>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</si>
  <si>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</si>
  <si>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</si>
  <si>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</si>
  <si>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</si>
  <si>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</si>
  <si>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</si>
  <si>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</si>
  <si>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</si>
  <si>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</si>
  <si>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</si>
  <si>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</si>
  <si>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</si>
  <si>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</si>
  <si>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</si>
  <si>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</si>
  <si>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</si>
  <si>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</si>
  <si>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</si>
  <si>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</si>
  <si>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</si>
  <si>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</si>
  <si>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</si>
  <si>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</si>
  <si>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</si>
  <si>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</si>
  <si>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</si>
  <si>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</si>
  <si>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</si>
  <si>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</si>
  <si>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</si>
  <si>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</si>
  <si>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</si>
  <si>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</si>
  <si>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</si>
  <si>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</si>
  <si>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</si>
  <si>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</si>
  <si>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</si>
  <si>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</si>
  <si>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</si>
  <si>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</si>
  <si>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</si>
  <si>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</si>
  <si>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</si>
  <si>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</si>
  <si>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</si>
  <si>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</si>
  <si>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</si>
  <si>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</si>
  <si>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</si>
  <si>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</si>
  <si>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</si>
  <si>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</si>
  <si>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</si>
  <si>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</si>
  <si>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</si>
  <si>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</si>
  <si>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</si>
  <si>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</si>
  <si>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</si>
  <si>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</si>
  <si>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</si>
  <si>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</si>
  <si>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</si>
  <si>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</si>
  <si>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</si>
  <si>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</si>
  <si>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</si>
  <si>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</si>
  <si>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</si>
  <si>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</si>
  <si>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</si>
  <si>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</si>
  <si>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</si>
  <si>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</si>
  <si>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</si>
  <si>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</si>
  <si>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</si>
  <si>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</si>
  <si>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</si>
  <si>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</si>
  <si>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</si>
  <si>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</si>
  <si>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</si>
  <si>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</si>
  <si>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</si>
  <si>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</si>
  <si>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</si>
  <si>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</si>
  <si>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</si>
  <si>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</si>
  <si>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</si>
  <si>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</si>
  <si>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</si>
  <si>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</si>
  <si>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</si>
  <si>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</si>
  <si>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</si>
  <si>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</si>
  <si>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</si>
  <si>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</si>
  <si>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</si>
  <si>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</si>
  <si>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</si>
  <si>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</si>
  <si>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</si>
  <si>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</si>
  <si>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</si>
  <si>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</si>
  <si>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</si>
  <si>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</si>
  <si>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</si>
  <si>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</si>
  <si>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</si>
  <si>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</si>
  <si>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</si>
  <si>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</si>
  <si>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</si>
  <si>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</si>
  <si>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</si>
  <si>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</si>
  <si>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</si>
  <si>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</si>
  <si>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</si>
  <si>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</si>
  <si>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</si>
  <si>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</si>
  <si>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</si>
  <si>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</si>
  <si>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</si>
  <si>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</si>
  <si>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</si>
  <si>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</si>
  <si>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</si>
  <si>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</si>
  <si>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</si>
  <si>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</si>
  <si>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</si>
  <si>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</si>
  <si>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</si>
  <si>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</si>
  <si>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</si>
  <si>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</si>
  <si>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</si>
  <si>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</si>
  <si>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</si>
  <si>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</si>
  <si>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</si>
  <si>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</si>
  <si>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</si>
  <si>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</si>
  <si>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</si>
  <si>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</si>
  <si>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</si>
  <si>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</si>
  <si>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</si>
  <si>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</si>
  <si>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</si>
  <si>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</si>
  <si>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</si>
  <si>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</si>
  <si>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</si>
  <si>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</si>
  <si>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</si>
  <si>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</si>
  <si>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</si>
  <si>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</si>
  <si>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</si>
  <si>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</si>
  <si>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</si>
  <si>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</si>
  <si>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</si>
  <si>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</si>
  <si>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</si>
  <si>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</si>
  <si>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</si>
  <si>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</si>
  <si>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</si>
  <si>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</si>
  <si>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</si>
  <si>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</si>
  <si>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</si>
  <si>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</si>
  <si>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</si>
  <si>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</si>
  <si>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</si>
  <si>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</si>
  <si>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</si>
  <si>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</si>
  <si>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</si>
  <si>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</si>
  <si>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</si>
  <si>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</si>
  <si>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</si>
  <si>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</si>
  <si>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</si>
  <si>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</si>
  <si>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</si>
  <si>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</si>
  <si>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</si>
  <si>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</si>
  <si>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</si>
  <si>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</si>
  <si>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</si>
  <si>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</si>
  <si>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</si>
  <si>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</si>
  <si>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</si>
  <si>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</si>
  <si>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</si>
  <si>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</si>
  <si>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</si>
  <si>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</si>
  <si>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</si>
  <si>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</si>
  <si>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</si>
  <si>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</si>
  <si>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</si>
  <si>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</si>
  <si>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</si>
  <si>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</si>
  <si>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</si>
  <si>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</si>
  <si>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</si>
  <si>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</si>
  <si>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</si>
  <si>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</si>
  <si>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</si>
  <si>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</si>
  <si>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</si>
  <si>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</si>
  <si>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</si>
  <si>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</si>
  <si>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</si>
  <si>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</si>
  <si>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</si>
  <si>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</si>
  <si>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</si>
  <si>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</si>
  <si>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</si>
  <si>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</si>
  <si>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</si>
  <si>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</si>
  <si>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</si>
  <si>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</si>
  <si>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</si>
  <si>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</si>
  <si>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</si>
  <si>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</si>
  <si>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</si>
  <si>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</si>
  <si>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</si>
  <si>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</si>
  <si>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</si>
  <si>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</si>
  <si>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</si>
  <si>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</si>
  <si>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</si>
  <si>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</si>
  <si>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</si>
  <si>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</si>
  <si>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</si>
  <si>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</si>
  <si>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</si>
  <si>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</si>
  <si>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</si>
  <si>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</si>
  <si>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</si>
  <si>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</si>
  <si>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</si>
  <si>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</si>
  <si>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</si>
  <si>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</si>
  <si>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</si>
  <si>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</si>
  <si>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</si>
  <si>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</si>
  <si>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</si>
  <si>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</si>
  <si>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</si>
  <si>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</si>
  <si>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</si>
  <si>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</si>
  <si>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</si>
  <si>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</si>
  <si>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</si>
  <si>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</si>
  <si>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</si>
  <si>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</si>
  <si>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</si>
  <si>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</si>
  <si>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</si>
  <si>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</si>
  <si>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</si>
  <si>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</si>
  <si>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</si>
  <si>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</si>
  <si>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</si>
  <si>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</si>
  <si>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</si>
  <si>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</si>
  <si>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</si>
  <si>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</si>
  <si>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</si>
  <si>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</si>
  <si>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</si>
  <si>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</si>
  <si>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</si>
  <si>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</si>
  <si>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</si>
  <si>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</si>
  <si>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</si>
  <si>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</si>
  <si>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</si>
  <si>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</si>
  <si>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</si>
  <si>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</si>
  <si>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</si>
  <si>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</si>
  <si>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</si>
  <si>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</si>
  <si>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</si>
  <si>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</si>
  <si>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</si>
  <si>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</si>
  <si>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</si>
  <si>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</si>
  <si>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</si>
  <si>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</si>
  <si>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</si>
  <si>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</si>
  <si>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</si>
  <si>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</si>
  <si>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</si>
  <si>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</si>
  <si>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</si>
  <si>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</si>
  <si>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</si>
  <si>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</si>
  <si>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</si>
  <si>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</si>
  <si>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</si>
  <si>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</si>
  <si>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</si>
  <si>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</si>
  <si>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</si>
  <si>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</si>
  <si>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</si>
  <si>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</si>
  <si>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</si>
  <si>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</si>
  <si>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</si>
  <si>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</si>
  <si>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</si>
  <si>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</si>
  <si>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</si>
  <si>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</si>
  <si>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</si>
  <si>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</si>
  <si>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</si>
  <si>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</si>
  <si>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</si>
  <si>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</si>
  <si>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</si>
  <si>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</si>
  <si>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</si>
  <si>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</si>
  <si>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</si>
  <si>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</si>
  <si>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</si>
  <si>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</si>
  <si>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</si>
  <si>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</si>
  <si>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</si>
  <si>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</si>
  <si>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</si>
  <si>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</si>
  <si>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</si>
  <si>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</si>
  <si>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</si>
  <si>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</si>
  <si>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</si>
  <si>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</si>
  <si>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</si>
  <si>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</si>
  <si>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</si>
  <si>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</si>
  <si>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</si>
  <si>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</si>
  <si>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</si>
  <si>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</si>
  <si>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</si>
  <si>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</si>
  <si>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</si>
  <si>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</si>
  <si>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</si>
  <si>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</si>
  <si>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</si>
  <si>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</si>
  <si>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</si>
  <si>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</si>
  <si>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</si>
  <si>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</si>
  <si>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</si>
  <si>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</si>
  <si>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</si>
  <si>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</si>
  <si>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</si>
  <si>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</si>
  <si>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</si>
  <si>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</si>
  <si>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</si>
  <si>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</si>
  <si>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</si>
  <si>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</si>
  <si>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</si>
  <si>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</si>
  <si>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</si>
  <si>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</si>
  <si>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</si>
  <si>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</si>
  <si>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</si>
  <si>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</si>
  <si>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</si>
  <si>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</si>
  <si>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</si>
  <si>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</si>
  <si>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</si>
  <si>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</si>
  <si>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</si>
  <si>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</si>
  <si>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</si>
  <si>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</si>
  <si>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</si>
  <si>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</si>
  <si>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</si>
  <si>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</si>
  <si>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</si>
  <si>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</si>
  <si>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</si>
  <si>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</si>
  <si>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</si>
  <si>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</si>
  <si>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</si>
  <si>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</si>
  <si>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</si>
  <si>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</si>
  <si>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</si>
  <si>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</si>
  <si>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</si>
  <si>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</si>
  <si>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</si>
  <si>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</si>
  <si>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</si>
  <si>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</si>
  <si>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</si>
  <si>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</si>
  <si>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</si>
  <si>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</si>
  <si>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</si>
  <si>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</si>
  <si>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</si>
  <si>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</si>
  <si>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</si>
  <si>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</si>
  <si>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</si>
  <si>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</si>
  <si>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</si>
  <si>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</si>
  <si>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</si>
  <si>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</si>
  <si>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</si>
  <si>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</si>
  <si>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</si>
  <si>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</si>
  <si>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</si>
  <si>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</si>
  <si>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</si>
  <si>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</si>
  <si>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</si>
  <si>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</si>
  <si>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</si>
  <si>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</si>
  <si>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</si>
  <si>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</si>
  <si>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</si>
  <si>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</si>
  <si>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</si>
  <si>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</si>
  <si>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</si>
  <si>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</si>
  <si>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</si>
  <si>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</si>
  <si>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</si>
  <si>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</si>
  <si>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</si>
  <si>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</si>
  <si>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</si>
  <si>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</si>
  <si>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</si>
  <si>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</si>
  <si>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</si>
  <si>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</si>
  <si>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</si>
  <si>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</si>
  <si>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</si>
  <si>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</si>
  <si>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</si>
  <si>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</si>
  <si>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</si>
  <si>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</si>
  <si>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</si>
  <si>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</si>
  <si>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</si>
  <si>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</si>
  <si>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</si>
  <si>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</si>
  <si>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</si>
  <si>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</si>
  <si>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</si>
  <si>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</si>
  <si>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</si>
  <si>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</si>
  <si>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</si>
  <si>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</si>
  <si>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</si>
  <si>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</si>
  <si>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</si>
  <si>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</si>
  <si>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</si>
  <si>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</si>
  <si>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</si>
  <si>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</si>
  <si>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</si>
  <si>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</si>
  <si>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</si>
  <si>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</si>
  <si>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</si>
  <si>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</si>
  <si>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</si>
  <si>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</si>
  <si>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</si>
  <si>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</si>
  <si>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</si>
  <si>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</si>
  <si>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</si>
  <si>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</si>
  <si>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</si>
  <si>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</si>
  <si>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</si>
  <si>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</si>
  <si>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</si>
  <si>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</si>
  <si>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</si>
  <si>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</si>
  <si>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</si>
  <si>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</si>
  <si>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</si>
  <si>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</si>
  <si>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</si>
  <si>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</si>
  <si>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</si>
  <si>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</si>
  <si>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</si>
  <si>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</si>
  <si>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</si>
  <si>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</si>
  <si>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</si>
  <si>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170</t>
  </si>
  <si>
    <t>171</t>
  </si>
  <si>
    <t>172</t>
  </si>
  <si>
    <t>173</t>
  </si>
  <si>
    <t>174</t>
  </si>
  <si>
    <t>175</t>
  </si>
  <si>
    <t>[266,480]</t>
    <phoneticPr fontId="35" type="noConversion"/>
  </si>
  <si>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</si>
  <si>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</si>
  <si>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</si>
  <si>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</si>
  <si>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</si>
  <si>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</si>
  <si>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reg read 0x1ED7 1 //power button 0x05 pass
reg read 0x1ED7 1 //volume down 0x06 pass
reg read 0x1ED7 1 //volume up 0x03 pass</t>
    <phoneticPr fontId="35" type="noConversion"/>
  </si>
  <si>
    <t>1. Add PMU button test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</si>
</sst>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0">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6">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0" fontId="19" fillId="0" borderId="55" xfId="4" applyFont="1" applyBorder="1" applyAlignment="1">
      <alignmen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0" Type="http://schemas.openxmlformats.org/officeDocument/2006/relationships/hyperlink" Target="mailto:VMON_Frequency@FH_L_W_CH10" TargetMode="External"/><Relationship Id="rId21" Type="http://schemas.openxmlformats.org/officeDocument/2006/relationships/hyperlink" Target="mailto:VMON_THD_N@FH_L_W_CH10" TargetMode="External"/><Relationship Id="rId22" Type="http://schemas.openxmlformats.org/officeDocument/2006/relationships/hyperlink" Target="mailto:PK_MAG@REAR" TargetMode="External"/><Relationship Id="rId23" Type="http://schemas.openxmlformats.org/officeDocument/2006/relationships/hyperlink" Target="mailto:PK_MAG@SPLINE" TargetMode="External"/><Relationship Id="rId24" Type="http://schemas.openxmlformats.org/officeDocument/2006/relationships/hyperlink" Target="mailto:DC_MAG@REAR" TargetMode="External"/><Relationship Id="rId25" Type="http://schemas.openxmlformats.org/officeDocument/2006/relationships/hyperlink" Target="mailto:DC_MAG@SPLINE" TargetMode="External"/><Relationship Id="rId26" Type="http://schemas.openxmlformats.org/officeDocument/2006/relationships/hyperlink" Target="mailto:Loop_Test@SPK_CN_L_T_To_2x_Mic" TargetMode="External"/><Relationship Id="rId27" Type="http://schemas.openxmlformats.org/officeDocument/2006/relationships/hyperlink" Target="mailto:Revision_ID@ALS_FH_Right" TargetMode="External"/><Relationship Id="rId28" Type="http://schemas.openxmlformats.org/officeDocument/2006/relationships/hyperlink" Target="mailto:Device_ID@ALS1_FH_Right" TargetMode="External"/><Relationship Id="rId29" Type="http://schemas.openxmlformats.org/officeDocument/2006/relationships/hyperlink" Target="mailto:Version_Before_127@Word_1" TargetMode="External"/><Relationship Id="rId1" Type="http://schemas.openxmlformats.org/officeDocument/2006/relationships/hyperlink" Target="mailto:HALL@C4_Flex-Miss_Test_IRQ" TargetMode="External"/><Relationship Id="rId2" Type="http://schemas.openxmlformats.org/officeDocument/2006/relationships/hyperlink" Target="mailto:HALL@C4_Flex-Detect_Test_IRQ" TargetMode="External"/><Relationship Id="rId3" Type="http://schemas.openxmlformats.org/officeDocument/2006/relationships/hyperlink" Target="mailto:Chip_ID@ALS_FH_Right" TargetMode="External"/><Relationship Id="rId4" Type="http://schemas.openxmlformats.org/officeDocument/2006/relationships/hyperlink" Target="mailto:Device_ID@ALS_FH_Left" TargetMode="External"/><Relationship Id="rId5" Type="http://schemas.openxmlformats.org/officeDocument/2006/relationships/hyperlink" Target="mailto:Revision_ID@ALS_FH_Left" TargetMode="External"/><Relationship Id="rId30" Type="http://schemas.openxmlformats.org/officeDocument/2006/relationships/hyperlink" Target="mailto:Signature_Before_127@Word_0" TargetMode="External"/><Relationship Id="rId31" Type="http://schemas.openxmlformats.org/officeDocument/2006/relationships/hyperlink" Target="mailto:Tx_HWID_MTP_Before_127@Word_10" TargetMode="External"/><Relationship Id="rId32" Type="http://schemas.openxmlformats.org/officeDocument/2006/relationships/hyperlink" Target="mailto:Ctx_MTP_Before_127@Word_2" TargetMode="External"/><Relationship Id="rId9" Type="http://schemas.openxmlformats.org/officeDocument/2006/relationships/hyperlink" Target="mailto:IMON_FFT_Peak_Magnitude@CN_L_W_CH3" TargetMode="External"/><Relationship Id="rId6" Type="http://schemas.openxmlformats.org/officeDocument/2006/relationships/hyperlink" Target="mailto:Chip_ID@ALS_FH_Left" TargetMode="External"/><Relationship Id="rId7" Type="http://schemas.openxmlformats.org/officeDocument/2006/relationships/hyperlink" Target="mailto:Borris_Boost@OTP_VER" TargetMode="External"/><Relationship Id="rId8" Type="http://schemas.openxmlformats.org/officeDocument/2006/relationships/hyperlink" Target="mailto:VMON_FFT_Peak_Magnitude@CN_L_W_CH2" TargetMode="External"/><Relationship Id="rId33" Type="http://schemas.openxmlformats.org/officeDocument/2006/relationships/hyperlink" Target="mailto:VBoost_MTP_Before_127@Word_6" TargetMode="External"/><Relationship Id="rId34" Type="http://schemas.openxmlformats.org/officeDocument/2006/relationships/hyperlink" Target="mailto:VSense_MTP_Before_127@Word_7" TargetMode="External"/><Relationship Id="rId35" Type="http://schemas.openxmlformats.org/officeDocument/2006/relationships/hyperlink" Target="mailto:ISense_MTP_Before_127@Word_8"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1" Type="http://schemas.openxmlformats.org/officeDocument/2006/relationships/hyperlink" Target="mailto:IMON_THD_N@CN_L_W_CH3" TargetMode="External"/><Relationship Id="rId12" Type="http://schemas.openxmlformats.org/officeDocument/2006/relationships/hyperlink" Target="mailto:VMON_Frequency@CN_L_W%20_CH2" TargetMode="External"/><Relationship Id="rId13" Type="http://schemas.openxmlformats.org/officeDocument/2006/relationships/hyperlink" Target="mailto:VMON_THD_N@CN_L_W_CH2" TargetMode="External"/><Relationship Id="rId14" Type="http://schemas.openxmlformats.org/officeDocument/2006/relationships/hyperlink" Target="mailto:VMON_FFT_Peak_Magnitude@FH_L_W_CH10" TargetMode="External"/><Relationship Id="rId15" Type="http://schemas.openxmlformats.org/officeDocument/2006/relationships/hyperlink" Target="mailto:VMON_RMS@FH_L_W%20_CH10" TargetMode="External"/><Relationship Id="rId16" Type="http://schemas.openxmlformats.org/officeDocument/2006/relationships/hyperlink" Target="mailto:IMON_FFT_Peak_Magnitude@FH_L_W_CH11" TargetMode="External"/><Relationship Id="rId17" Type="http://schemas.openxmlformats.org/officeDocument/2006/relationships/hyperlink" Target="mailto:VMON_RMS@CN_L_T%20_CH8" TargetMode="External"/><Relationship Id="rId18" Type="http://schemas.openxmlformats.org/officeDocument/2006/relationships/hyperlink" Target="mailto:IMON_Frequency@FH_L_W%20_CH11" TargetMode="External"/><Relationship Id="rId19" Type="http://schemas.openxmlformats.org/officeDocument/2006/relationships/hyperlink" Target="mailto:IMON_THD_N@FH_L_W_CH11" TargetMode="External"/><Relationship Id="rId37" Type="http://schemas.openxmlformats.org/officeDocument/2006/relationships/hyperlink" Target="mailto:Version_Before_127@Word_1" TargetMode="External"/><Relationship Id="rId38" Type="http://schemas.openxmlformats.org/officeDocument/2006/relationships/hyperlink" Target="mailto:Signature_Before_127@Word_0" TargetMode="External"/><Relationship Id="rId39" Type="http://schemas.openxmlformats.org/officeDocument/2006/relationships/hyperlink" Target="mailto:Tx_HWID_MTP_Before_127@Word_10" TargetMode="External"/><Relationship Id="rId40" Type="http://schemas.openxmlformats.org/officeDocument/2006/relationships/hyperlink" Target="mailto:Ctx_MTP_Before_127@Word_2" TargetMode="External"/><Relationship Id="rId41" Type="http://schemas.openxmlformats.org/officeDocument/2006/relationships/hyperlink" Target="mailto:VBoost_MTP_Before_127@Word_6" TargetMode="External"/><Relationship Id="rId42" Type="http://schemas.openxmlformats.org/officeDocument/2006/relationships/hyperlink" Target="mailto:VSense_MTP_Before_127@Word_7" TargetMode="External"/><Relationship Id="rId43" Type="http://schemas.openxmlformats.org/officeDocument/2006/relationships/hyperlink" Target="mailto:ISense_MTP_Before_127@Word_8" TargetMode="External"/><Relationship Id="rId44" Type="http://schemas.openxmlformats.org/officeDocument/2006/relationships/hyperlink" Target="mailto:LFOD_MTP_Before_127@Word_9" TargetMode="External"/><Relationship Id="rId45"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9" Type="http://schemas.openxmlformats.org/officeDocument/2006/relationships/hyperlink" Target="mailto:Force_Sensor_Value2@Volume_UP"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Burn_NvSn@Module_SN_for_Flex" TargetMode="External"/><Relationship Id="rId23" Type="http://schemas.openxmlformats.org/officeDocument/2006/relationships/hyperlink" Target="mailto:Burn_NSrN@Navajo_ID" TargetMode="External"/><Relationship Id="rId24" Type="http://schemas.openxmlformats.org/officeDocument/2006/relationships/hyperlink" Target="mailto:Force_Sensor_Value2@Power_Button" TargetMode="External"/><Relationship Id="rId25" Type="http://schemas.openxmlformats.org/officeDocument/2006/relationships/hyperlink" Target="mailto:Force_Sensor_Value2@Volume_Down" TargetMode="External"/><Relationship Id="rId26" Type="http://schemas.openxmlformats.org/officeDocument/2006/relationships/hyperlink" Target="mailto:Force_Sensor_Value2@Volume_UP" TargetMode="External"/><Relationship Id="rId27" Type="http://schemas.openxmlformats.org/officeDocument/2006/relationships/hyperlink" Target="mailto:PMU_Button_Test@Power" TargetMode="External"/><Relationship Id="rId28" Type="http://schemas.openxmlformats.org/officeDocument/2006/relationships/hyperlink" Target="mailto:PMU_Button_Test@Voldn" TargetMode="External"/><Relationship Id="rId29" Type="http://schemas.openxmlformats.org/officeDocument/2006/relationships/hyperlink" Target="mailto:PMU_Button_Test@Volup" TargetMode="External"/><Relationship Id="rId30" Type="http://schemas.openxmlformats.org/officeDocument/2006/relationships/printerSettings" Target="../printerSettings/printerSettings4.bin"/><Relationship Id="rId10" Type="http://schemas.openxmlformats.org/officeDocument/2006/relationships/hyperlink" Target="mailto:PK_MAG@REAR" TargetMode="External"/><Relationship Id="rId11" Type="http://schemas.openxmlformats.org/officeDocument/2006/relationships/hyperlink" Target="mailto:PK_MAG@SPLINE" TargetMode="External"/><Relationship Id="rId12" Type="http://schemas.openxmlformats.org/officeDocument/2006/relationships/hyperlink" Target="mailto:DC_MAG@REAR" TargetMode="External"/><Relationship Id="rId13" Type="http://schemas.openxmlformats.org/officeDocument/2006/relationships/hyperlink" Target="mailto:DC_MAG@SPLINE" TargetMode="External"/><Relationship Id="rId14" Type="http://schemas.openxmlformats.org/officeDocument/2006/relationships/hyperlink" Target="mailto:HALL@C4_Flex-Miss_Test_IRQ" TargetMode="External"/><Relationship Id="rId15" Type="http://schemas.openxmlformats.org/officeDocument/2006/relationships/hyperlink" Target="mailto:HALL@C4_Flex-Detect_Test_IRQ" TargetMode="External"/><Relationship Id="rId16" Type="http://schemas.openxmlformats.org/officeDocument/2006/relationships/hyperlink" Target="mailto:Chip_ID@ALS_FH_Right" TargetMode="External"/><Relationship Id="rId17" Type="http://schemas.openxmlformats.org/officeDocument/2006/relationships/hyperlink" Target="mailto:Device_ID@ALS_FH_Left" TargetMode="External"/><Relationship Id="rId18" Type="http://schemas.openxmlformats.org/officeDocument/2006/relationships/hyperlink" Target="mailto:Revision_ID@ALS_FH_Left" TargetMode="External"/><Relationship Id="rId19" Type="http://schemas.openxmlformats.org/officeDocument/2006/relationships/hyperlink" Target="mailto:Chip_ID@ALS_FH_Left" TargetMode="External"/><Relationship Id="rId1" Type="http://schemas.openxmlformats.org/officeDocument/2006/relationships/hyperlink" Target="mailto:Compare-LCM_70_Digits_SN_From@SFC_And@EEPROM" TargetMode="External"/><Relationship Id="rId2" Type="http://schemas.openxmlformats.org/officeDocument/2006/relationships/hyperlink" Target="mailto:Loop_Test@SPK_CN_L_T_To_2x_Mic" TargetMode="External"/><Relationship Id="rId3" Type="http://schemas.openxmlformats.org/officeDocument/2006/relationships/hyperlink" Target="mailto:PK_MAG@REAR-Disable" TargetMode="External"/><Relationship Id="rId4" Type="http://schemas.openxmlformats.org/officeDocument/2006/relationships/hyperlink" Target="mailto:PK_MAG@SPLINE-Disable" TargetMode="External"/><Relationship Id="rId5" Type="http://schemas.openxmlformats.org/officeDocument/2006/relationships/hyperlink" Target="mailto:DC_MAG@REAR-Disable" TargetMode="External"/><Relationship Id="rId6" Type="http://schemas.openxmlformats.org/officeDocument/2006/relationships/hyperlink" Target="mailto:DC_MAG@SPLINE-Disable" TargetMode="External"/><Relationship Id="rId7" Type="http://schemas.openxmlformats.org/officeDocument/2006/relationships/hyperlink" Target="mailto:Force_Sensor_Value2@Power_Button" TargetMode="External"/><Relationship Id="rId8" Type="http://schemas.openxmlformats.org/officeDocument/2006/relationships/hyperlink" Target="mailto:Force_Sensor_Value2@Volume_Down" TargetMode="External"/></Relationships>
</file>

<file path=xl/worksheets/_rels/sheet5.xml.rels><?xml version="1.0" encoding="UTF-8" standalone="yes"?>
<Relationships xmlns="http://schemas.openxmlformats.org/package/2006/relationships"><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21" Type="http://schemas.openxmlformats.org/officeDocument/2006/relationships/hyperlink" Target="mailto:Check@Front_Camera-Substrate_Revision" TargetMode="External"/><Relationship Id="rId22" Type="http://schemas.openxmlformats.org/officeDocument/2006/relationships/hyperlink" Target="mailto:Check@Front_Camera-Substrate_Vendor" TargetMode="External"/><Relationship Id="rId23" Type="http://schemas.openxmlformats.org/officeDocument/2006/relationships/hyperlink" Target="mailto:Check@Front_Camera-IRCF_Variant" TargetMode="External"/><Relationship Id="rId24" Type="http://schemas.openxmlformats.org/officeDocument/2006/relationships/hyperlink" Target="mailto:Check@Front_Camera-IRCF_Revision" TargetMode="External"/><Relationship Id="rId25" Type="http://schemas.openxmlformats.org/officeDocument/2006/relationships/hyperlink" Target="mailto:Check@Front_Camera-IRCF_Vendor" TargetMode="External"/><Relationship Id="rId26" Type="http://schemas.openxmlformats.org/officeDocument/2006/relationships/hyperlink" Target="mailto:Check@Front_Camera-Lens_Variant" TargetMode="External"/><Relationship Id="rId27" Type="http://schemas.openxmlformats.org/officeDocument/2006/relationships/hyperlink" Target="mailto:Check@Front_Camera-Lens_Revision" TargetMode="External"/><Relationship Id="rId28" Type="http://schemas.openxmlformats.org/officeDocument/2006/relationships/hyperlink" Target="mailto:Check@Front_Camera-Lens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2" Type="http://schemas.openxmlformats.org/officeDocument/2006/relationships/hyperlink" Target="mailto:Find@Back_Camera" TargetMode="External"/><Relationship Id="rId3" Type="http://schemas.openxmlformats.org/officeDocument/2006/relationships/hyperlink" Target="mailto:Check@Front_Camera-General_Info_Checksum" TargetMode="External"/><Relationship Id="rId4" Type="http://schemas.openxmlformats.org/officeDocument/2006/relationships/hyperlink" Target="mailto:Check@Front_Camera-Color_Cal1_Checksum" TargetMode="External"/><Relationship Id="rId5" Type="http://schemas.openxmlformats.org/officeDocument/2006/relationships/hyperlink" Target="mailto:Check@Front_Camera-Color_Cal2_Checksum" TargetMode="External"/><Relationship Id="rId30" Type="http://schemas.openxmlformats.org/officeDocument/2006/relationships/hyperlink" Target="mailto:Check@Front_Camera-Integrator" TargetMode="External"/><Relationship Id="rId31" Type="http://schemas.openxmlformats.org/officeDocument/2006/relationships/hyperlink" Target="mailto:Check@Front_Camera-Project_Version" TargetMode="External"/><Relationship Id="rId32" Type="http://schemas.openxmlformats.org/officeDocument/2006/relationships/hyperlink" Target="mailto:Check@Front_Camera-Project" TargetMode="External"/><Relationship Id="rId9" Type="http://schemas.openxmlformats.org/officeDocument/2006/relationships/hyperlink" Target="mailto:Check@Front_Camera-Process_DOE_Code" TargetMode="External"/><Relationship Id="rId6" Type="http://schemas.openxmlformats.org/officeDocument/2006/relationships/hyperlink" Target="mailto:Check@Front_Camera-Color_Shading_Checksum" TargetMode="External"/><Relationship Id="rId7" Type="http://schemas.openxmlformats.org/officeDocument/2006/relationships/hyperlink" Target="mailto:Check@Front_Camera-Component_Machine_Info_Checksum" TargetMode="External"/><Relationship Id="rId8" Type="http://schemas.openxmlformats.org/officeDocument/2006/relationships/hyperlink" Target="mailto:Check@Front_Camera-X_Code" TargetMode="External"/><Relationship Id="rId33" Type="http://schemas.openxmlformats.org/officeDocument/2006/relationships/hyperlink" Target="mailto:Check@Front_Camera-NVM_Revision" TargetMode="External"/><Relationship Id="rId34" Type="http://schemas.openxmlformats.org/officeDocument/2006/relationships/hyperlink" Target="mailto:Check@Front_Camera_NVM_Version" TargetMode="External"/><Relationship Id="rId35" Type="http://schemas.openxmlformats.org/officeDocument/2006/relationships/hyperlink" Target="mailto:Interrupt_Test@FH_RIGHT"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1" Type="http://schemas.openxmlformats.org/officeDocument/2006/relationships/hyperlink" Target="mailto:Check@Front_Camera-Config_Number" TargetMode="External"/><Relationship Id="rId12" Type="http://schemas.openxmlformats.org/officeDocument/2006/relationships/hyperlink" Target="mailto:Check@Front_Camera-Build" TargetMode="External"/><Relationship Id="rId13" Type="http://schemas.openxmlformats.org/officeDocument/2006/relationships/hyperlink" Target="mailto:Check@Front_Camera-Stiffener_Revision" TargetMode="External"/><Relationship Id="rId14" Type="http://schemas.openxmlformats.org/officeDocument/2006/relationships/hyperlink" Target="mailto:Check@Front_Camera-Stiffener_Vendor" TargetMode="External"/><Relationship Id="rId15" Type="http://schemas.openxmlformats.org/officeDocument/2006/relationships/hyperlink" Target="mailto:Check@Front_Camera-Flex_Revision" TargetMode="External"/><Relationship Id="rId16" Type="http://schemas.openxmlformats.org/officeDocument/2006/relationships/hyperlink" Target="mailto:Check@Front_Camera-Flex_Vendor" TargetMode="External"/><Relationship Id="rId17" Type="http://schemas.openxmlformats.org/officeDocument/2006/relationships/hyperlink" Target="mailto:Check@Front_Camera-Sensor_Variant" TargetMode="External"/><Relationship Id="rId18" Type="http://schemas.openxmlformats.org/officeDocument/2006/relationships/hyperlink" Target="mailto:Check@Front_Camera-Sensor_Revision" TargetMode="External"/><Relationship Id="rId19" Type="http://schemas.openxmlformats.org/officeDocument/2006/relationships/hyperlink" Target="mailto:Check@Front_Camera-Sensor_Vendor" TargetMode="External"/><Relationship Id="rId37" Type="http://schemas.openxmlformats.org/officeDocument/2006/relationships/hyperlink" Target="mailto:Temperature1@Athena" TargetMode="External"/><Relationship Id="rId38" Type="http://schemas.openxmlformats.org/officeDocument/2006/relationships/hyperlink" Target="mailto:Temperature2@Athena" TargetMode="External"/><Relationship Id="rId39" Type="http://schemas.openxmlformats.org/officeDocument/2006/relationships/hyperlink" Target="mailto:Temperature3@Athena" TargetMode="External"/><Relationship Id="rId40" Type="http://schemas.openxmlformats.org/officeDocument/2006/relationships/hyperlink" Target="mailto:Temperature4@Athena" TargetMode="External"/><Relationship Id="rId41" Type="http://schemas.openxmlformats.org/officeDocument/2006/relationships/hyperlink" Target="mailto:Temperature5@Athena" TargetMode="External"/><Relationship Id="rId42" Type="http://schemas.openxmlformats.org/officeDocument/2006/relationships/hyperlink" Target="mailto:Temperature6@Athena" TargetMode="External"/><Relationship Id="rId43" Type="http://schemas.openxmlformats.org/officeDocument/2006/relationships/hyperlink" Target="mailto:Temperature7@Athena" TargetMode="External"/><Relationship Id="rId44" Type="http://schemas.openxmlformats.org/officeDocument/2006/relationships/hyperlink" Target="mailto:Temperature8@Athena" TargetMode="External"/><Relationship Id="rId45" Type="http://schemas.openxmlformats.org/officeDocument/2006/relationships/hyperlink" Target="mailto:Temperature_TCAL@Athe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9" Type="http://schemas.openxmlformats.org/officeDocument/2006/relationships/hyperlink" Target="mailto:Temperature4@Athena"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Device_ID@ALS_FH_Left" TargetMode="External"/><Relationship Id="rId23" Type="http://schemas.openxmlformats.org/officeDocument/2006/relationships/hyperlink" Target="mailto:Revision_ID@ALS_FH_Left" TargetMode="External"/><Relationship Id="rId24" Type="http://schemas.openxmlformats.org/officeDocument/2006/relationships/hyperlink" Target="mailto:Chip_ID@ALS_FH_Left" TargetMode="External"/><Relationship Id="rId25" Type="http://schemas.openxmlformats.org/officeDocument/2006/relationships/printerSettings" Target="../printerSettings/printerSettings10.bin"/><Relationship Id="rId10" Type="http://schemas.openxmlformats.org/officeDocument/2006/relationships/hyperlink" Target="mailto:Temperature5@Athena" TargetMode="External"/><Relationship Id="rId11" Type="http://schemas.openxmlformats.org/officeDocument/2006/relationships/hyperlink" Target="mailto:Temperature6@Athena" TargetMode="External"/><Relationship Id="rId12" Type="http://schemas.openxmlformats.org/officeDocument/2006/relationships/hyperlink" Target="mailto:Temperature7@Athena" TargetMode="External"/><Relationship Id="rId13" Type="http://schemas.openxmlformats.org/officeDocument/2006/relationships/hyperlink" Target="mailto:Temperature8@Athena" TargetMode="External"/><Relationship Id="rId14" Type="http://schemas.openxmlformats.org/officeDocument/2006/relationships/hyperlink" Target="mailto:Temperature_TCAL@Athena" TargetMode="External"/><Relationship Id="rId15" Type="http://schemas.openxmlformats.org/officeDocument/2006/relationships/hyperlink" Target="mailto:HALL@C4_Flex-Miss_Test_IRQ" TargetMode="External"/><Relationship Id="rId16" Type="http://schemas.openxmlformats.org/officeDocument/2006/relationships/hyperlink" Target="mailto:HALL@C4_Flex-Detect_Test_IRQ" TargetMode="External"/><Relationship Id="rId17" Type="http://schemas.openxmlformats.org/officeDocument/2006/relationships/hyperlink" Target="mailto:Interrupt_Test@FH_LEFT" TargetMode="External"/><Relationship Id="rId18" Type="http://schemas.openxmlformats.org/officeDocument/2006/relationships/hyperlink" Target="mailto:Interrupt_Test@FH_RIGHT" TargetMode="External"/><Relationship Id="rId19" Type="http://schemas.openxmlformats.org/officeDocument/2006/relationships/hyperlink" Target="mailto:Chip_ID@ALS_FH_Right" TargetMode="External"/><Relationship Id="rId1" Type="http://schemas.openxmlformats.org/officeDocument/2006/relationships/hyperlink" Target="mailto:Loop_Test@SPK_CN_L_T_To_2x_Mic" TargetMode="External"/><Relationship Id="rId2" Type="http://schemas.openxmlformats.org/officeDocument/2006/relationships/hyperlink" Target="mailto:PK_MAG@REAR" TargetMode="External"/><Relationship Id="rId3" Type="http://schemas.openxmlformats.org/officeDocument/2006/relationships/hyperlink" Target="mailto:PK_MAG@SPLINE" TargetMode="External"/><Relationship Id="rId4" Type="http://schemas.openxmlformats.org/officeDocument/2006/relationships/hyperlink" Target="mailto:DC_MAG@REAR" TargetMode="External"/><Relationship Id="rId5" Type="http://schemas.openxmlformats.org/officeDocument/2006/relationships/hyperlink" Target="mailto:DC_MAG@SPLINE" TargetMode="External"/><Relationship Id="rId6" Type="http://schemas.openxmlformats.org/officeDocument/2006/relationships/hyperlink" Target="mailto:Temperature1@Athena" TargetMode="External"/><Relationship Id="rId7" Type="http://schemas.openxmlformats.org/officeDocument/2006/relationships/hyperlink" Target="mailto:Temperature2@Athena" TargetMode="External"/><Relationship Id="rId8" Type="http://schemas.openxmlformats.org/officeDocument/2006/relationships/hyperlink" Target="mailto:Temperature3@Athe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286"/>
  <sheetViews>
    <sheetView tabSelected="1" topLeftCell="A265" workbookViewId="0">
      <selection activeCell="A288" sqref="A288"/>
    </sheetView>
  </sheetViews>
  <sheetFormatPr baseColWidth="10" defaultColWidth="70.796875" defaultRowHeight="16" customHeight="1" x14ac:dyDescent="0.15"/>
  <cols>
    <col min="1" max="1" width="106.3984375" customWidth="1"/>
    <col min="2" max="2" width="80.3984375" customWidth="1"/>
    <col min="3" max="3" width="11.3984375" bestFit="1" customWidth="1"/>
    <col min="4" max="4" width="10.19921875" bestFit="1" customWidth="1"/>
  </cols>
  <sheetData>
    <row r="1" spans="1:4" ht="30" customHeight="1" x14ac:dyDescent="0.15">
      <c r="A1" s="138" t="s">
        <v>399</v>
      </c>
      <c r="B1" s="138"/>
    </row>
    <row r="2" spans="1:4" ht="30" customHeight="1" thickBot="1" x14ac:dyDescent="0.2">
      <c r="A2" s="138" t="s">
        <v>427</v>
      </c>
      <c r="B2" s="138"/>
    </row>
    <row r="3" spans="1:4" ht="16.25" customHeight="1" thickBot="1" x14ac:dyDescent="0.2">
      <c r="A3" s="139" t="s">
        <v>401</v>
      </c>
      <c r="B3" s="142" t="s">
        <v>403</v>
      </c>
      <c r="C3" s="140">
        <f>DATE(2019,9,21)</f>
        <v>43729</v>
      </c>
      <c r="D3" s="141" t="s">
        <v>400</v>
      </c>
    </row>
    <row r="4" spans="1:4" ht="16" customHeight="1" x14ac:dyDescent="0.15">
      <c r="A4" s="1" t="s">
        <v>402</v>
      </c>
      <c r="B4" s="1"/>
    </row>
    <row r="5" spans="1:4" ht="16" customHeight="1" thickBot="1" x14ac:dyDescent="0.2">
      <c r="A5" s="1" t="s">
        <v>404</v>
      </c>
      <c r="B5" s="3" t="s">
        <v>412</v>
      </c>
    </row>
    <row r="6" spans="1:4" ht="16.25" customHeight="1" thickBot="1" x14ac:dyDescent="0.2">
      <c r="A6" s="139" t="s">
        <v>405</v>
      </c>
      <c r="B6" s="142" t="s">
        <v>403</v>
      </c>
      <c r="C6" s="140">
        <f>DATE(2019,9,21)</f>
        <v>43729</v>
      </c>
      <c r="D6" s="141" t="s">
        <v>400</v>
      </c>
    </row>
    <row r="7" spans="1:4" ht="16" customHeight="1" x14ac:dyDescent="0.15">
      <c r="A7" s="1" t="s">
        <v>402</v>
      </c>
    </row>
    <row r="8" spans="1:4" ht="16" customHeight="1" thickBot="1" x14ac:dyDescent="0.2">
      <c r="A8" s="143" t="s">
        <v>406</v>
      </c>
      <c r="B8" s="3"/>
    </row>
    <row r="9" spans="1:4" ht="16.25" customHeight="1" thickBot="1" x14ac:dyDescent="0.2">
      <c r="A9" s="139" t="s">
        <v>407</v>
      </c>
      <c r="B9" s="142" t="s">
        <v>403</v>
      </c>
      <c r="C9" s="140">
        <f>DATE(2019,9,21)</f>
        <v>43729</v>
      </c>
      <c r="D9" s="141" t="s">
        <v>400</v>
      </c>
    </row>
    <row r="10" spans="1:4" ht="16" customHeight="1" x14ac:dyDescent="0.15">
      <c r="A10" s="1" t="s">
        <v>408</v>
      </c>
    </row>
    <row r="11" spans="1:4" ht="16" customHeight="1" thickBot="1" x14ac:dyDescent="0.2">
      <c r="A11" s="143" t="s">
        <v>409</v>
      </c>
      <c r="B11" s="3" t="s">
        <v>418</v>
      </c>
    </row>
    <row r="12" spans="1:4" ht="16.25" customHeight="1" thickBot="1" x14ac:dyDescent="0.2">
      <c r="A12" s="139" t="s">
        <v>411</v>
      </c>
      <c r="B12" s="142" t="s">
        <v>403</v>
      </c>
      <c r="C12" s="140">
        <f>DATE(2019,9,23)</f>
        <v>43731</v>
      </c>
      <c r="D12" s="141" t="s">
        <v>400</v>
      </c>
    </row>
    <row r="13" spans="1:4" ht="16" customHeight="1" x14ac:dyDescent="0.15">
      <c r="A13" s="143" t="s">
        <v>402</v>
      </c>
    </row>
    <row r="14" spans="1:4" ht="16" customHeight="1" x14ac:dyDescent="0.15">
      <c r="A14" s="143" t="s">
        <v>413</v>
      </c>
      <c r="B14" s="3" t="s">
        <v>414</v>
      </c>
    </row>
    <row r="15" spans="1:4" ht="16" customHeight="1" thickBot="1" x14ac:dyDescent="0.2">
      <c r="A15" s="143" t="s">
        <v>415</v>
      </c>
      <c r="B15" s="3" t="s">
        <v>416</v>
      </c>
    </row>
    <row r="16" spans="1:4" ht="16.25" customHeight="1" thickBot="1" x14ac:dyDescent="0.2">
      <c r="A16" s="139" t="s">
        <v>417</v>
      </c>
      <c r="B16" s="142" t="s">
        <v>403</v>
      </c>
      <c r="C16" s="140">
        <f>DATE(2019,9,23)</f>
        <v>43731</v>
      </c>
      <c r="D16" s="141" t="s">
        <v>400</v>
      </c>
    </row>
    <row r="17" spans="1:4" ht="16" customHeight="1" x14ac:dyDescent="0.15">
      <c r="A17" s="1" t="s">
        <v>408</v>
      </c>
    </row>
    <row r="18" spans="1:4" ht="16" customHeight="1" x14ac:dyDescent="0.15">
      <c r="A18" s="143" t="s">
        <v>419</v>
      </c>
      <c r="B18" s="3" t="s">
        <v>421</v>
      </c>
    </row>
    <row r="19" spans="1:4" ht="16" customHeight="1" thickBot="1" x14ac:dyDescent="0.2">
      <c r="A19" s="143" t="s">
        <v>422</v>
      </c>
      <c r="B19" s="3" t="s">
        <v>423</v>
      </c>
    </row>
    <row r="20" spans="1:4" ht="16.25" customHeight="1" thickBot="1" x14ac:dyDescent="0.2">
      <c r="A20" s="139" t="s">
        <v>424</v>
      </c>
      <c r="B20" s="142" t="s">
        <v>403</v>
      </c>
      <c r="C20" s="140">
        <f>DATE(2019,9,24)</f>
        <v>43732</v>
      </c>
      <c r="D20" s="141" t="s">
        <v>400</v>
      </c>
    </row>
    <row r="21" spans="1:4" ht="16" customHeight="1" x14ac:dyDescent="0.15">
      <c r="A21" s="143" t="s">
        <v>402</v>
      </c>
    </row>
    <row r="22" spans="1:4" ht="16" customHeight="1" thickBot="1" x14ac:dyDescent="0.2">
      <c r="A22" s="143" t="s">
        <v>425</v>
      </c>
      <c r="B22" s="3" t="s">
        <v>432</v>
      </c>
    </row>
    <row r="23" spans="1:4" ht="16.25" customHeight="1" thickBot="1" x14ac:dyDescent="0.2">
      <c r="A23" s="139" t="s">
        <v>428</v>
      </c>
      <c r="B23" s="142" t="s">
        <v>403</v>
      </c>
      <c r="C23" s="140">
        <f>DATE(2019,9,25)</f>
        <v>43733</v>
      </c>
      <c r="D23" s="141" t="s">
        <v>400</v>
      </c>
    </row>
    <row r="24" spans="1:4" ht="16" customHeight="1" x14ac:dyDescent="0.15">
      <c r="A24" s="143" t="s">
        <v>402</v>
      </c>
    </row>
    <row r="25" spans="1:4" ht="16" customHeight="1" thickBot="1" x14ac:dyDescent="0.2">
      <c r="A25" s="143" t="s">
        <v>409</v>
      </c>
      <c r="B25" s="3" t="s">
        <v>429</v>
      </c>
    </row>
    <row r="26" spans="1:4" ht="16.25" customHeight="1" thickBot="1" x14ac:dyDescent="0.2">
      <c r="A26" s="139" t="s">
        <v>431</v>
      </c>
      <c r="B26" s="142" t="s">
        <v>403</v>
      </c>
      <c r="C26" s="140">
        <f>DATE(2019,9,25)</f>
        <v>43733</v>
      </c>
      <c r="D26" s="141" t="s">
        <v>400</v>
      </c>
    </row>
    <row r="27" spans="1:4" ht="16" customHeight="1" x14ac:dyDescent="0.15">
      <c r="A27" s="143" t="s">
        <v>402</v>
      </c>
      <c r="B27" s="3"/>
    </row>
    <row r="28" spans="1:4" ht="16" customHeight="1" thickBot="1" x14ac:dyDescent="0.2">
      <c r="A28" t="s">
        <v>430</v>
      </c>
      <c r="B28" s="3" t="s">
        <v>433</v>
      </c>
    </row>
    <row r="29" spans="1:4" ht="16.25" customHeight="1" thickBot="1" x14ac:dyDescent="0.2">
      <c r="A29" s="139" t="s">
        <v>434</v>
      </c>
      <c r="B29" s="142" t="s">
        <v>403</v>
      </c>
      <c r="C29" s="140">
        <f>DATE(2019,10,9)</f>
        <v>43747</v>
      </c>
      <c r="D29" s="141" t="s">
        <v>435</v>
      </c>
    </row>
    <row r="30" spans="1:4" ht="16" customHeight="1" x14ac:dyDescent="0.15">
      <c r="A30" s="143" t="s">
        <v>408</v>
      </c>
    </row>
    <row r="31" spans="1:4" ht="16" customHeight="1" x14ac:dyDescent="0.15">
      <c r="A31" s="143" t="s">
        <v>437</v>
      </c>
    </row>
    <row r="32" spans="1:4" ht="16" customHeight="1" x14ac:dyDescent="0.15">
      <c r="A32" s="143" t="s">
        <v>436</v>
      </c>
    </row>
    <row r="33" spans="1:4" ht="30" customHeight="1" x14ac:dyDescent="0.15">
      <c r="A33" s="138" t="s">
        <v>399</v>
      </c>
      <c r="B33" s="138"/>
    </row>
    <row r="34" spans="1:4" ht="30" customHeight="1" thickBot="1" x14ac:dyDescent="0.2">
      <c r="A34" s="138" t="s">
        <v>623</v>
      </c>
      <c r="B34" s="138"/>
    </row>
    <row r="35" spans="1:4" ht="16.25" customHeight="1" thickBot="1" x14ac:dyDescent="0.2">
      <c r="A35" s="139" t="s">
        <v>654</v>
      </c>
      <c r="B35" s="142" t="s">
        <v>403</v>
      </c>
      <c r="C35" s="140">
        <f>DATE(2019,11,22)</f>
        <v>43791</v>
      </c>
      <c r="D35" s="141" t="s">
        <v>660</v>
      </c>
    </row>
    <row r="36" spans="1:4" ht="16" customHeight="1" x14ac:dyDescent="0.15">
      <c r="A36" s="143" t="s">
        <v>1169</v>
      </c>
    </row>
    <row r="37" spans="1:4" ht="16" customHeight="1" x14ac:dyDescent="0.15">
      <c r="A37" s="143" t="s">
        <v>1170</v>
      </c>
    </row>
    <row r="38" spans="1:4" ht="16" customHeight="1" x14ac:dyDescent="0.15">
      <c r="A38" s="143" t="s">
        <v>1171</v>
      </c>
    </row>
    <row r="39" spans="1:4" ht="16" customHeight="1" x14ac:dyDescent="0.15">
      <c r="A39" s="143" t="s">
        <v>1172</v>
      </c>
    </row>
    <row r="40" spans="1:4" ht="16" customHeight="1" x14ac:dyDescent="0.15">
      <c r="A40" s="143" t="s">
        <v>1173</v>
      </c>
    </row>
    <row r="41" spans="1:4" ht="16" customHeight="1" x14ac:dyDescent="0.15">
      <c r="A41" s="143" t="s">
        <v>1174</v>
      </c>
    </row>
    <row r="42" spans="1:4" ht="16" customHeight="1" x14ac:dyDescent="0.15">
      <c r="A42" s="143"/>
    </row>
    <row r="43" spans="1:4" ht="16" customHeight="1" x14ac:dyDescent="0.15">
      <c r="A43" s="143" t="s">
        <v>1175</v>
      </c>
    </row>
    <row r="44" spans="1:4" ht="16" customHeight="1" x14ac:dyDescent="0.15">
      <c r="A44" s="143" t="s">
        <v>1176</v>
      </c>
    </row>
    <row r="45" spans="1:4" ht="16" customHeight="1" x14ac:dyDescent="0.15">
      <c r="A45" s="143" t="s">
        <v>1177</v>
      </c>
    </row>
    <row r="46" spans="1:4" ht="16" customHeight="1" x14ac:dyDescent="0.15">
      <c r="A46" s="143" t="s">
        <v>1178</v>
      </c>
    </row>
    <row r="47" spans="1:4" ht="16" customHeight="1" x14ac:dyDescent="0.15">
      <c r="A47" s="143"/>
    </row>
    <row r="48" spans="1:4" ht="16" customHeight="1" x14ac:dyDescent="0.15">
      <c r="A48" s="143" t="s">
        <v>1179</v>
      </c>
    </row>
    <row r="49" spans="1:4" ht="16" customHeight="1" x14ac:dyDescent="0.15">
      <c r="A49" s="143" t="s">
        <v>1180</v>
      </c>
    </row>
    <row r="50" spans="1:4" ht="16" customHeight="1" x14ac:dyDescent="0.15">
      <c r="A50" s="143"/>
    </row>
    <row r="51" spans="1:4" ht="16" customHeight="1" x14ac:dyDescent="0.15">
      <c r="A51" s="143" t="s">
        <v>1181</v>
      </c>
    </row>
    <row r="52" spans="1:4" ht="16" customHeight="1" x14ac:dyDescent="0.15">
      <c r="A52" s="143" t="s">
        <v>1182</v>
      </c>
    </row>
    <row r="53" spans="1:4" ht="16" customHeight="1" x14ac:dyDescent="0.15">
      <c r="A53" s="143" t="s">
        <v>1177</v>
      </c>
    </row>
    <row r="54" spans="1:4" ht="16" customHeight="1" thickBot="1" x14ac:dyDescent="0.2">
      <c r="A54" s="301"/>
    </row>
    <row r="55" spans="1:4" ht="16.25" customHeight="1" thickBot="1" x14ac:dyDescent="0.2">
      <c r="A55" s="139" t="s">
        <v>655</v>
      </c>
      <c r="B55" s="142" t="s">
        <v>403</v>
      </c>
      <c r="C55" s="140">
        <f>DATE(2019,12,3)</f>
        <v>43802</v>
      </c>
      <c r="D55" s="141" t="s">
        <v>660</v>
      </c>
    </row>
    <row r="56" spans="1:4" ht="16" customHeight="1" x14ac:dyDescent="0.15">
      <c r="A56" s="143" t="s">
        <v>1148</v>
      </c>
    </row>
    <row r="57" spans="1:4" ht="16" customHeight="1" x14ac:dyDescent="0.15">
      <c r="A57" s="143" t="s">
        <v>656</v>
      </c>
      <c r="B57" s="3" t="s">
        <v>658</v>
      </c>
    </row>
    <row r="58" spans="1:4" ht="16" customHeight="1" x14ac:dyDescent="0.15">
      <c r="A58" s="143" t="s">
        <v>657</v>
      </c>
      <c r="B58" s="3" t="s">
        <v>670</v>
      </c>
    </row>
    <row r="59" spans="1:4" ht="16" customHeight="1" thickBot="1" x14ac:dyDescent="0.2">
      <c r="A59" s="303"/>
    </row>
    <row r="60" spans="1:4" ht="16.25" customHeight="1" thickBot="1" x14ac:dyDescent="0.2">
      <c r="A60" s="139" t="s">
        <v>668</v>
      </c>
      <c r="B60" s="142" t="s">
        <v>403</v>
      </c>
      <c r="C60" s="140">
        <f>DATE(2019,12,4)</f>
        <v>43803</v>
      </c>
      <c r="D60" s="141" t="s">
        <v>660</v>
      </c>
    </row>
    <row r="61" spans="1:4" ht="16" customHeight="1" x14ac:dyDescent="0.15">
      <c r="A61" s="143" t="s">
        <v>1148</v>
      </c>
    </row>
    <row r="62" spans="1:4" ht="16" customHeight="1" x14ac:dyDescent="0.15">
      <c r="A62" s="143" t="s">
        <v>661</v>
      </c>
      <c r="B62" s="3" t="s">
        <v>670</v>
      </c>
    </row>
    <row r="63" spans="1:4" ht="16" customHeight="1" x14ac:dyDescent="0.15">
      <c r="A63" s="143"/>
      <c r="B63" s="3"/>
    </row>
    <row r="64" spans="1:4" ht="16" customHeight="1" x14ac:dyDescent="0.15">
      <c r="A64" s="143" t="s">
        <v>666</v>
      </c>
    </row>
    <row r="65" spans="1:4" ht="16" customHeight="1" x14ac:dyDescent="0.15">
      <c r="A65" s="143" t="s">
        <v>669</v>
      </c>
    </row>
    <row r="66" spans="1:4" ht="16" customHeight="1" thickBot="1" x14ac:dyDescent="0.2"/>
    <row r="67" spans="1:4" ht="16.25" customHeight="1" thickBot="1" x14ac:dyDescent="0.2">
      <c r="A67" s="139" t="s">
        <v>671</v>
      </c>
      <c r="B67" s="142" t="s">
        <v>403</v>
      </c>
      <c r="C67" s="140">
        <f>DATE(2019,12,5)</f>
        <v>43804</v>
      </c>
      <c r="D67" s="141" t="s">
        <v>660</v>
      </c>
    </row>
    <row r="68" spans="1:4" ht="16" customHeight="1" x14ac:dyDescent="0.15">
      <c r="A68" s="143" t="s">
        <v>1153</v>
      </c>
    </row>
    <row r="69" spans="1:4" ht="16" customHeight="1" x14ac:dyDescent="0.15">
      <c r="A69" s="143" t="s">
        <v>1154</v>
      </c>
      <c r="B69" s="3" t="s">
        <v>673</v>
      </c>
    </row>
    <row r="70" spans="1:4" ht="16" customHeight="1" x14ac:dyDescent="0.15">
      <c r="A70" s="143"/>
      <c r="B70" s="3"/>
    </row>
    <row r="71" spans="1:4" ht="16" customHeight="1" x14ac:dyDescent="0.15">
      <c r="A71" s="143" t="s">
        <v>1157</v>
      </c>
    </row>
    <row r="72" spans="1:4" ht="16" customHeight="1" x14ac:dyDescent="0.15">
      <c r="A72" s="143" t="s">
        <v>1152</v>
      </c>
    </row>
    <row r="73" spans="1:4" ht="16" customHeight="1" x14ac:dyDescent="0.15">
      <c r="A73" s="143"/>
    </row>
    <row r="74" spans="1:4" ht="16" customHeight="1" x14ac:dyDescent="0.15">
      <c r="A74" s="143" t="s">
        <v>1151</v>
      </c>
    </row>
    <row r="75" spans="1:4" ht="16" customHeight="1" x14ac:dyDescent="0.15">
      <c r="A75" s="143" t="s">
        <v>1156</v>
      </c>
      <c r="B75" s="3" t="s">
        <v>1149</v>
      </c>
    </row>
    <row r="76" spans="1:4" ht="16" customHeight="1" thickBot="1" x14ac:dyDescent="0.2">
      <c r="B76" s="3"/>
    </row>
    <row r="77" spans="1:4" ht="16.25" customHeight="1" thickBot="1" x14ac:dyDescent="0.2">
      <c r="A77" s="139" t="s">
        <v>1168</v>
      </c>
      <c r="B77" s="142" t="s">
        <v>403</v>
      </c>
      <c r="C77" s="140">
        <f>DATE(2019,12,7)</f>
        <v>43806</v>
      </c>
      <c r="D77" s="141" t="s">
        <v>660</v>
      </c>
    </row>
    <row r="78" spans="1:4" ht="16" customHeight="1" x14ac:dyDescent="0.15">
      <c r="A78" s="143" t="s">
        <v>1184</v>
      </c>
    </row>
    <row r="79" spans="1:4" ht="16" customHeight="1" x14ac:dyDescent="0.15">
      <c r="A79" s="143" t="s">
        <v>1183</v>
      </c>
    </row>
    <row r="80" spans="1:4" ht="16" customHeight="1" thickBot="1" x14ac:dyDescent="0.2">
      <c r="A80" s="143"/>
    </row>
    <row r="81" spans="1:4" ht="16.25" customHeight="1" thickBot="1" x14ac:dyDescent="0.2">
      <c r="A81" s="139" t="s">
        <v>1199</v>
      </c>
      <c r="B81" s="142" t="s">
        <v>403</v>
      </c>
      <c r="C81" s="140">
        <f>DATE(2019,12,7)</f>
        <v>43806</v>
      </c>
      <c r="D81" s="141" t="s">
        <v>660</v>
      </c>
    </row>
    <row r="82" spans="1:4" ht="16" customHeight="1" x14ac:dyDescent="0.15">
      <c r="A82" s="143" t="s">
        <v>1200</v>
      </c>
    </row>
    <row r="83" spans="1:4" ht="16" customHeight="1" x14ac:dyDescent="0.15">
      <c r="A83" s="143" t="s">
        <v>1201</v>
      </c>
    </row>
    <row r="84" spans="1:4" ht="16" customHeight="1" x14ac:dyDescent="0.15">
      <c r="A84" s="3" t="s">
        <v>1203</v>
      </c>
      <c r="B84" s="3" t="s">
        <v>1207</v>
      </c>
    </row>
    <row r="85" spans="1:4" ht="16" customHeight="1" x14ac:dyDescent="0.15">
      <c r="A85" s="3"/>
    </row>
    <row r="86" spans="1:4" ht="16" customHeight="1" x14ac:dyDescent="0.15">
      <c r="A86" s="143" t="s">
        <v>1204</v>
      </c>
      <c r="B86" s="143"/>
    </row>
    <row r="87" spans="1:4" ht="16" customHeight="1" x14ac:dyDescent="0.15">
      <c r="A87" s="143" t="s">
        <v>1202</v>
      </c>
      <c r="B87" s="3" t="s">
        <v>1207</v>
      </c>
    </row>
    <row r="88" spans="1:4" ht="16" customHeight="1" x14ac:dyDescent="0.15">
      <c r="A88" s="143" t="s">
        <v>1206</v>
      </c>
    </row>
    <row r="90" spans="1:4" ht="16" customHeight="1" x14ac:dyDescent="0.15">
      <c r="A90" s="143" t="s">
        <v>1208</v>
      </c>
    </row>
    <row r="91" spans="1:4" ht="16" customHeight="1" x14ac:dyDescent="0.15">
      <c r="A91" s="143" t="s">
        <v>1202</v>
      </c>
      <c r="B91" s="3" t="s">
        <v>1207</v>
      </c>
    </row>
    <row r="92" spans="1:4" ht="16" customHeight="1" x14ac:dyDescent="0.15">
      <c r="A92" s="143" t="s">
        <v>1206</v>
      </c>
    </row>
    <row r="93" spans="1:4" ht="16" customHeight="1" thickBot="1" x14ac:dyDescent="0.2"/>
    <row r="94" spans="1:4" ht="16.25" customHeight="1" thickBot="1" x14ac:dyDescent="0.2">
      <c r="A94" s="139" t="s">
        <v>1224</v>
      </c>
      <c r="B94" s="142" t="s">
        <v>403</v>
      </c>
      <c r="C94" s="140">
        <f>DATE(2019,12,9)</f>
        <v>43808</v>
      </c>
      <c r="D94" s="141" t="s">
        <v>660</v>
      </c>
    </row>
    <row r="95" spans="1:4" ht="16" customHeight="1" x14ac:dyDescent="0.15">
      <c r="A95" s="143" t="s">
        <v>1226</v>
      </c>
    </row>
    <row r="96" spans="1:4" ht="16" customHeight="1" x14ac:dyDescent="0.15">
      <c r="A96" s="143" t="s">
        <v>1227</v>
      </c>
      <c r="B96" s="481" t="s">
        <v>1228</v>
      </c>
    </row>
    <row r="97" spans="1:4" ht="16" customHeight="1" x14ac:dyDescent="0.15">
      <c r="A97" s="313" t="s">
        <v>1225</v>
      </c>
      <c r="B97" s="481"/>
    </row>
    <row r="98" spans="1:4" ht="16" customHeight="1" thickBot="1" x14ac:dyDescent="0.2"/>
    <row r="99" spans="1:4" ht="16.25" customHeight="1" thickBot="1" x14ac:dyDescent="0.2">
      <c r="A99" s="139" t="s">
        <v>1230</v>
      </c>
      <c r="B99" s="142" t="s">
        <v>403</v>
      </c>
      <c r="C99" s="140">
        <f>DATE(2019,12,10)</f>
        <v>43809</v>
      </c>
      <c r="D99" s="141" t="s">
        <v>660</v>
      </c>
    </row>
    <row r="100" spans="1:4" ht="16" customHeight="1" x14ac:dyDescent="0.15">
      <c r="A100" s="143" t="s">
        <v>1184</v>
      </c>
    </row>
    <row r="101" spans="1:4" ht="16" customHeight="1" x14ac:dyDescent="0.15">
      <c r="A101" s="313" t="s">
        <v>1231</v>
      </c>
      <c r="B101" s="3" t="s">
        <v>1232</v>
      </c>
    </row>
    <row r="102" spans="1:4" ht="16" customHeight="1" thickBot="1" x14ac:dyDescent="0.2"/>
    <row r="103" spans="1:4" ht="16.25" customHeight="1" thickBot="1" x14ac:dyDescent="0.2">
      <c r="A103" s="139" t="s">
        <v>1250</v>
      </c>
      <c r="B103" s="142" t="s">
        <v>403</v>
      </c>
      <c r="C103" s="140">
        <f>DATE(2019,12,11)</f>
        <v>43810</v>
      </c>
      <c r="D103" s="141" t="s">
        <v>660</v>
      </c>
    </row>
    <row r="104" spans="1:4" ht="16" customHeight="1" x14ac:dyDescent="0.15">
      <c r="A104" s="313" t="s">
        <v>1169</v>
      </c>
    </row>
    <row r="105" spans="1:4" ht="16" customHeight="1" x14ac:dyDescent="0.15">
      <c r="A105" s="313" t="s">
        <v>1254</v>
      </c>
      <c r="B105" s="3" t="s">
        <v>1252</v>
      </c>
    </row>
    <row r="107" spans="1:4" ht="16" customHeight="1" x14ac:dyDescent="0.15">
      <c r="A107" s="313" t="s">
        <v>1253</v>
      </c>
    </row>
    <row r="108" spans="1:4" ht="16" customHeight="1" x14ac:dyDescent="0.15">
      <c r="A108" s="313" t="s">
        <v>1255</v>
      </c>
    </row>
    <row r="109" spans="1:4" ht="16" customHeight="1" thickBot="1" x14ac:dyDescent="0.2"/>
    <row r="110" spans="1:4" ht="16" customHeight="1" thickBot="1" x14ac:dyDescent="0.2">
      <c r="A110" s="139" t="s">
        <v>1269</v>
      </c>
      <c r="B110" s="142" t="s">
        <v>403</v>
      </c>
      <c r="C110" s="140">
        <f>DATE(2019,12,13)</f>
        <v>43812</v>
      </c>
      <c r="D110" s="141" t="s">
        <v>660</v>
      </c>
    </row>
    <row r="111" spans="1:4" ht="16" customHeight="1" x14ac:dyDescent="0.15">
      <c r="A111" s="313" t="s">
        <v>1184</v>
      </c>
    </row>
    <row r="112" spans="1:4" ht="16" customHeight="1" x14ac:dyDescent="0.15">
      <c r="A112" s="313" t="s">
        <v>1273</v>
      </c>
      <c r="B112" s="3" t="s">
        <v>1274</v>
      </c>
    </row>
    <row r="113" spans="1:4" ht="16" customHeight="1" thickBot="1" x14ac:dyDescent="0.2"/>
    <row r="114" spans="1:4" ht="16" customHeight="1" thickBot="1" x14ac:dyDescent="0.2">
      <c r="A114" s="139" t="s">
        <v>1293</v>
      </c>
      <c r="B114" s="142" t="s">
        <v>403</v>
      </c>
      <c r="C114" s="140">
        <f>DATE(2019,12,13)</f>
        <v>43812</v>
      </c>
      <c r="D114" s="141" t="s">
        <v>660</v>
      </c>
    </row>
    <row r="115" spans="1:4" ht="16" customHeight="1" x14ac:dyDescent="0.15">
      <c r="A115" s="313" t="s">
        <v>1294</v>
      </c>
    </row>
    <row r="116" spans="1:4" ht="16" customHeight="1" x14ac:dyDescent="0.15">
      <c r="A116" s="313" t="s">
        <v>1295</v>
      </c>
      <c r="B116" s="481" t="s">
        <v>1289</v>
      </c>
    </row>
    <row r="117" spans="1:4" ht="16" customHeight="1" x14ac:dyDescent="0.15">
      <c r="A117" s="313" t="s">
        <v>1297</v>
      </c>
      <c r="B117" s="481"/>
    </row>
    <row r="119" spans="1:4" ht="16" customHeight="1" x14ac:dyDescent="0.15">
      <c r="A119" s="313" t="s">
        <v>1290</v>
      </c>
    </row>
    <row r="120" spans="1:4" ht="16" customHeight="1" thickBot="1" x14ac:dyDescent="0.2">
      <c r="A120" s="313" t="s">
        <v>1296</v>
      </c>
      <c r="B120" s="3" t="s">
        <v>1292</v>
      </c>
    </row>
    <row r="121" spans="1:4" ht="16" customHeight="1" thickBot="1" x14ac:dyDescent="0.2">
      <c r="A121" s="139" t="s">
        <v>1301</v>
      </c>
      <c r="B121" s="142" t="s">
        <v>403</v>
      </c>
      <c r="C121" s="140">
        <f>DATE(2019,12,14)</f>
        <v>43813</v>
      </c>
      <c r="D121" s="141" t="s">
        <v>1302</v>
      </c>
    </row>
    <row r="122" spans="1:4" ht="16" customHeight="1" x14ac:dyDescent="0.15">
      <c r="A122" s="313" t="s">
        <v>1299</v>
      </c>
    </row>
    <row r="123" spans="1:4" ht="16" customHeight="1" x14ac:dyDescent="0.15">
      <c r="A123" s="313" t="s">
        <v>1300</v>
      </c>
      <c r="B123" s="3" t="s">
        <v>1388</v>
      </c>
    </row>
    <row r="124" spans="1:4" ht="16" customHeight="1" thickBot="1" x14ac:dyDescent="0.2">
      <c r="A124" s="313" t="s">
        <v>1303</v>
      </c>
      <c r="B124" s="3"/>
    </row>
    <row r="125" spans="1:4" ht="16" customHeight="1" thickBot="1" x14ac:dyDescent="0.2">
      <c r="A125" s="139" t="s">
        <v>1304</v>
      </c>
      <c r="B125" s="142" t="s">
        <v>403</v>
      </c>
      <c r="C125" s="140">
        <f>DATE(2019,12,14)</f>
        <v>43813</v>
      </c>
      <c r="D125" s="141" t="s">
        <v>400</v>
      </c>
    </row>
    <row r="126" spans="1:4" ht="16" customHeight="1" x14ac:dyDescent="0.15">
      <c r="A126" s="313" t="s">
        <v>1309</v>
      </c>
    </row>
    <row r="127" spans="1:4" ht="16" customHeight="1" x14ac:dyDescent="0.15">
      <c r="A127" s="313" t="s">
        <v>1310</v>
      </c>
      <c r="B127" s="3" t="s">
        <v>1389</v>
      </c>
    </row>
    <row r="128" spans="1:4" ht="16" customHeight="1" x14ac:dyDescent="0.15">
      <c r="A128" s="313" t="s">
        <v>1169</v>
      </c>
      <c r="B128" s="3"/>
    </row>
    <row r="129" spans="1:2" ht="16" customHeight="1" x14ac:dyDescent="0.15">
      <c r="A129" s="313" t="s">
        <v>1311</v>
      </c>
      <c r="B129" s="3" t="s">
        <v>1390</v>
      </c>
    </row>
    <row r="130" spans="1:2" ht="16" customHeight="1" x14ac:dyDescent="0.15">
      <c r="A130" s="313" t="s">
        <v>1312</v>
      </c>
      <c r="B130" s="3" t="s">
        <v>1365</v>
      </c>
    </row>
    <row r="131" spans="1:2" ht="16" customHeight="1" x14ac:dyDescent="0.15">
      <c r="A131" s="313" t="s">
        <v>1330</v>
      </c>
      <c r="B131" s="3" t="s">
        <v>1367</v>
      </c>
    </row>
    <row r="132" spans="1:2" ht="16" customHeight="1" x14ac:dyDescent="0.15">
      <c r="A132" s="313" t="s">
        <v>1175</v>
      </c>
      <c r="B132" s="3"/>
    </row>
    <row r="133" spans="1:2" ht="16" customHeight="1" x14ac:dyDescent="0.15">
      <c r="A133" s="313" t="s">
        <v>1368</v>
      </c>
      <c r="B133" s="3"/>
    </row>
    <row r="134" spans="1:2" ht="16" customHeight="1" x14ac:dyDescent="0.15">
      <c r="A134" s="313" t="s">
        <v>1313</v>
      </c>
      <c r="B134" s="3" t="s">
        <v>1365</v>
      </c>
    </row>
    <row r="135" spans="1:2" ht="16" customHeight="1" x14ac:dyDescent="0.15">
      <c r="A135" s="313" t="s">
        <v>1330</v>
      </c>
      <c r="B135" s="3" t="s">
        <v>1367</v>
      </c>
    </row>
    <row r="136" spans="1:2" ht="16" customHeight="1" x14ac:dyDescent="0.15">
      <c r="A136" s="313" t="s">
        <v>1366</v>
      </c>
      <c r="B136" s="3"/>
    </row>
    <row r="137" spans="1:2" ht="16" customHeight="1" x14ac:dyDescent="0.15">
      <c r="A137" s="313" t="s">
        <v>1184</v>
      </c>
      <c r="B137" s="3"/>
    </row>
    <row r="138" spans="1:2" ht="16" customHeight="1" x14ac:dyDescent="0.15">
      <c r="A138" s="313" t="s">
        <v>1311</v>
      </c>
      <c r="B138" s="3" t="s">
        <v>1390</v>
      </c>
    </row>
    <row r="139" spans="1:2" ht="16" customHeight="1" x14ac:dyDescent="0.15">
      <c r="A139" s="313" t="s">
        <v>1329</v>
      </c>
      <c r="B139" s="3" t="s">
        <v>1367</v>
      </c>
    </row>
    <row r="140" spans="1:2" ht="16" customHeight="1" x14ac:dyDescent="0.15">
      <c r="A140" s="313" t="s">
        <v>1363</v>
      </c>
      <c r="B140" s="3" t="s">
        <v>1391</v>
      </c>
    </row>
    <row r="141" spans="1:2" ht="16" customHeight="1" x14ac:dyDescent="0.15">
      <c r="A141" s="313" t="s">
        <v>1151</v>
      </c>
      <c r="B141" s="3"/>
    </row>
    <row r="142" spans="1:2" ht="16" customHeight="1" x14ac:dyDescent="0.15">
      <c r="A142" s="313" t="s">
        <v>1310</v>
      </c>
      <c r="B142" s="3" t="s">
        <v>1389</v>
      </c>
    </row>
    <row r="143" spans="1:2" ht="16" customHeight="1" x14ac:dyDescent="0.15">
      <c r="A143" s="313" t="s">
        <v>1181</v>
      </c>
      <c r="B143" s="3"/>
    </row>
    <row r="144" spans="1:2" ht="16" customHeight="1" x14ac:dyDescent="0.15">
      <c r="A144" s="313" t="s">
        <v>1311</v>
      </c>
      <c r="B144" s="3" t="s">
        <v>1390</v>
      </c>
    </row>
    <row r="145" spans="1:4" ht="16" customHeight="1" x14ac:dyDescent="0.15">
      <c r="A145" s="313" t="s">
        <v>1314</v>
      </c>
      <c r="B145" s="3" t="s">
        <v>1365</v>
      </c>
    </row>
    <row r="146" spans="1:4" ht="16" customHeight="1" x14ac:dyDescent="0.15">
      <c r="A146" s="313" t="s">
        <v>1330</v>
      </c>
      <c r="B146" s="3" t="s">
        <v>1367</v>
      </c>
    </row>
    <row r="147" spans="1:4" ht="16" customHeight="1" thickBot="1" x14ac:dyDescent="0.2">
      <c r="A147" s="313" t="s">
        <v>1364</v>
      </c>
      <c r="B147" s="3" t="s">
        <v>1391</v>
      </c>
    </row>
    <row r="148" spans="1:4" ht="16" customHeight="1" thickBot="1" x14ac:dyDescent="0.2">
      <c r="A148" s="139" t="s">
        <v>1404</v>
      </c>
      <c r="B148" s="142" t="s">
        <v>403</v>
      </c>
      <c r="C148" s="140">
        <f>DATE(2019,12,17)</f>
        <v>43816</v>
      </c>
      <c r="D148" s="141" t="s">
        <v>400</v>
      </c>
    </row>
    <row r="149" spans="1:4" ht="16" customHeight="1" x14ac:dyDescent="0.15">
      <c r="A149" s="313" t="s">
        <v>1406</v>
      </c>
    </row>
    <row r="150" spans="1:4" ht="16" customHeight="1" x14ac:dyDescent="0.15">
      <c r="A150" s="313" t="s">
        <v>1424</v>
      </c>
    </row>
    <row r="151" spans="1:4" ht="16" customHeight="1" x14ac:dyDescent="0.15">
      <c r="A151" s="313" t="s">
        <v>1175</v>
      </c>
    </row>
    <row r="152" spans="1:4" ht="16" customHeight="1" x14ac:dyDescent="0.15">
      <c r="A152" s="313" t="s">
        <v>1408</v>
      </c>
      <c r="B152" s="481" t="s">
        <v>1423</v>
      </c>
    </row>
    <row r="153" spans="1:4" ht="16" customHeight="1" x14ac:dyDescent="0.15">
      <c r="A153" s="313" t="s">
        <v>1409</v>
      </c>
      <c r="B153" s="481"/>
    </row>
    <row r="154" spans="1:4" ht="16" customHeight="1" x14ac:dyDescent="0.15">
      <c r="A154" s="313" t="s">
        <v>1415</v>
      </c>
      <c r="B154" s="481"/>
    </row>
    <row r="155" spans="1:4" ht="16" customHeight="1" x14ac:dyDescent="0.15">
      <c r="A155" s="313" t="s">
        <v>1416</v>
      </c>
      <c r="B155" s="481"/>
    </row>
    <row r="156" spans="1:4" ht="16" customHeight="1" x14ac:dyDescent="0.15">
      <c r="A156" s="313" t="s">
        <v>1417</v>
      </c>
      <c r="B156" s="481"/>
    </row>
    <row r="157" spans="1:4" ht="16" customHeight="1" x14ac:dyDescent="0.15">
      <c r="A157" s="313" t="s">
        <v>1418</v>
      </c>
      <c r="B157" s="481"/>
    </row>
    <row r="158" spans="1:4" ht="16" customHeight="1" x14ac:dyDescent="0.15">
      <c r="A158" s="313" t="s">
        <v>1419</v>
      </c>
      <c r="B158" s="481"/>
    </row>
    <row r="159" spans="1:4" ht="16" customHeight="1" x14ac:dyDescent="0.15">
      <c r="A159" s="313" t="s">
        <v>1425</v>
      </c>
    </row>
    <row r="160" spans="1:4" ht="16" customHeight="1" x14ac:dyDescent="0.15">
      <c r="A160" s="313" t="s">
        <v>1407</v>
      </c>
    </row>
    <row r="161" spans="1:4" ht="16" customHeight="1" x14ac:dyDescent="0.15">
      <c r="A161" s="313" t="s">
        <v>1410</v>
      </c>
    </row>
    <row r="162" spans="1:4" ht="16" customHeight="1" x14ac:dyDescent="0.15">
      <c r="A162" s="313" t="s">
        <v>1421</v>
      </c>
      <c r="B162" s="481" t="s">
        <v>1423</v>
      </c>
    </row>
    <row r="163" spans="1:4" ht="16" customHeight="1" x14ac:dyDescent="0.15">
      <c r="A163" s="313" t="s">
        <v>1420</v>
      </c>
      <c r="B163" s="481"/>
    </row>
    <row r="164" spans="1:4" ht="16" customHeight="1" x14ac:dyDescent="0.15">
      <c r="A164" s="313" t="s">
        <v>1426</v>
      </c>
    </row>
    <row r="165" spans="1:4" ht="16" customHeight="1" x14ac:dyDescent="0.15">
      <c r="A165" s="313" t="s">
        <v>1405</v>
      </c>
    </row>
    <row r="166" spans="1:4" ht="16" customHeight="1" x14ac:dyDescent="0.15">
      <c r="A166" s="313" t="s">
        <v>1422</v>
      </c>
      <c r="B166" s="481" t="s">
        <v>1423</v>
      </c>
    </row>
    <row r="167" spans="1:4" ht="16" customHeight="1" x14ac:dyDescent="0.15">
      <c r="A167" s="313" t="s">
        <v>1421</v>
      </c>
      <c r="B167" s="481"/>
    </row>
    <row r="168" spans="1:4" ht="16" customHeight="1" x14ac:dyDescent="0.15">
      <c r="A168" s="313" t="s">
        <v>1427</v>
      </c>
    </row>
    <row r="169" spans="1:4" ht="16" customHeight="1" x14ac:dyDescent="0.15">
      <c r="A169" s="313" t="s">
        <v>1408</v>
      </c>
      <c r="B169" s="481" t="s">
        <v>1423</v>
      </c>
    </row>
    <row r="170" spans="1:4" ht="16" customHeight="1" x14ac:dyDescent="0.15">
      <c r="A170" s="313" t="s">
        <v>1409</v>
      </c>
      <c r="B170" s="481"/>
    </row>
    <row r="171" spans="1:4" ht="16" customHeight="1" x14ac:dyDescent="0.15">
      <c r="A171" s="313" t="s">
        <v>1415</v>
      </c>
      <c r="B171" s="481"/>
    </row>
    <row r="172" spans="1:4" ht="16" customHeight="1" thickBot="1" x14ac:dyDescent="0.2">
      <c r="A172" s="313" t="s">
        <v>1420</v>
      </c>
      <c r="B172" s="481"/>
    </row>
    <row r="173" spans="1:4" ht="16" customHeight="1" thickBot="1" x14ac:dyDescent="0.2">
      <c r="A173" s="139" t="s">
        <v>1428</v>
      </c>
      <c r="B173" s="142" t="s">
        <v>403</v>
      </c>
      <c r="C173" s="140">
        <f>DATE(2019,12,18)</f>
        <v>43817</v>
      </c>
      <c r="D173" s="141" t="s">
        <v>660</v>
      </c>
    </row>
    <row r="174" spans="1:4" ht="16" customHeight="1" x14ac:dyDescent="0.15">
      <c r="A174" s="313" t="s">
        <v>1430</v>
      </c>
    </row>
    <row r="175" spans="1:4" ht="16" customHeight="1" x14ac:dyDescent="0.15">
      <c r="A175" s="313" t="s">
        <v>1431</v>
      </c>
      <c r="B175" s="3" t="s">
        <v>1436</v>
      </c>
      <c r="C175" s="350" t="s">
        <v>1450</v>
      </c>
    </row>
    <row r="176" spans="1:4" ht="16" customHeight="1" x14ac:dyDescent="0.15">
      <c r="A176" s="313" t="s">
        <v>1175</v>
      </c>
    </row>
    <row r="177" spans="1:4" ht="16" customHeight="1" x14ac:dyDescent="0.15">
      <c r="A177" s="313" t="s">
        <v>1433</v>
      </c>
      <c r="B177" s="3" t="s">
        <v>1436</v>
      </c>
    </row>
    <row r="178" spans="1:4" ht="16" customHeight="1" x14ac:dyDescent="0.15">
      <c r="A178" s="313" t="s">
        <v>1184</v>
      </c>
    </row>
    <row r="179" spans="1:4" ht="16" customHeight="1" x14ac:dyDescent="0.15">
      <c r="A179" s="313" t="s">
        <v>1429</v>
      </c>
    </row>
    <row r="180" spans="1:4" ht="16" customHeight="1" x14ac:dyDescent="0.15">
      <c r="A180" s="313" t="s">
        <v>1434</v>
      </c>
    </row>
    <row r="181" spans="1:4" ht="16" customHeight="1" thickBot="1" x14ac:dyDescent="0.2">
      <c r="A181" s="313" t="s">
        <v>1435</v>
      </c>
      <c r="B181" s="3" t="s">
        <v>1436</v>
      </c>
    </row>
    <row r="182" spans="1:4" ht="16" customHeight="1" thickBot="1" x14ac:dyDescent="0.2">
      <c r="A182" s="139" t="s">
        <v>1442</v>
      </c>
      <c r="B182" s="142" t="s">
        <v>403</v>
      </c>
      <c r="C182" s="140">
        <f>DATE(2019,12,19)</f>
        <v>43818</v>
      </c>
      <c r="D182" s="141" t="s">
        <v>660</v>
      </c>
    </row>
    <row r="183" spans="1:4" ht="16" customHeight="1" x14ac:dyDescent="0.15">
      <c r="A183" s="313" t="s">
        <v>1169</v>
      </c>
    </row>
    <row r="184" spans="1:4" ht="16" customHeight="1" thickBot="1" x14ac:dyDescent="0.2">
      <c r="A184" s="313" t="s">
        <v>1443</v>
      </c>
      <c r="B184" s="3" t="s">
        <v>1444</v>
      </c>
      <c r="C184" s="350" t="s">
        <v>1450</v>
      </c>
    </row>
    <row r="185" spans="1:4" ht="16" customHeight="1" thickBot="1" x14ac:dyDescent="0.2">
      <c r="A185" s="139" t="s">
        <v>1445</v>
      </c>
      <c r="B185" s="142" t="s">
        <v>403</v>
      </c>
      <c r="C185" s="140">
        <f>DATE(2019,12,19)</f>
        <v>43818</v>
      </c>
      <c r="D185" s="141" t="s">
        <v>1446</v>
      </c>
    </row>
    <row r="186" spans="1:4" ht="16" customHeight="1" x14ac:dyDescent="0.15">
      <c r="A186" s="313" t="s">
        <v>1447</v>
      </c>
    </row>
    <row r="187" spans="1:4" ht="16" customHeight="1" thickBot="1" x14ac:dyDescent="0.2">
      <c r="A187" s="313" t="s">
        <v>1448</v>
      </c>
      <c r="B187" s="3" t="s">
        <v>1451</v>
      </c>
    </row>
    <row r="188" spans="1:4" ht="16" customHeight="1" thickBot="1" x14ac:dyDescent="0.2">
      <c r="A188" s="139" t="s">
        <v>1452</v>
      </c>
      <c r="B188" s="142" t="s">
        <v>403</v>
      </c>
      <c r="C188" s="140">
        <f>DATE(2019,12,19)</f>
        <v>43818</v>
      </c>
      <c r="D188" s="141" t="s">
        <v>400</v>
      </c>
    </row>
    <row r="189" spans="1:4" ht="16" customHeight="1" x14ac:dyDescent="0.15">
      <c r="A189" s="313" t="s">
        <v>1200</v>
      </c>
    </row>
    <row r="190" spans="1:4" ht="16" customHeight="1" x14ac:dyDescent="0.15">
      <c r="A190" s="313" t="s">
        <v>1454</v>
      </c>
      <c r="B190" s="3" t="s">
        <v>1455</v>
      </c>
    </row>
    <row r="191" spans="1:4" ht="16" customHeight="1" x14ac:dyDescent="0.15">
      <c r="A191" s="313" t="s">
        <v>1175</v>
      </c>
    </row>
    <row r="192" spans="1:4" ht="16" customHeight="1" x14ac:dyDescent="0.15">
      <c r="A192" s="313" t="s">
        <v>1454</v>
      </c>
      <c r="B192" s="3" t="s">
        <v>1455</v>
      </c>
    </row>
    <row r="193" spans="1:4" ht="16" customHeight="1" x14ac:dyDescent="0.15">
      <c r="A193" s="313" t="s">
        <v>1456</v>
      </c>
    </row>
    <row r="194" spans="1:4" ht="16" customHeight="1" x14ac:dyDescent="0.15">
      <c r="A194" s="313" t="s">
        <v>1181</v>
      </c>
    </row>
    <row r="195" spans="1:4" ht="16" customHeight="1" thickBot="1" x14ac:dyDescent="0.2">
      <c r="A195" s="313" t="s">
        <v>1454</v>
      </c>
      <c r="B195" s="3" t="s">
        <v>1455</v>
      </c>
    </row>
    <row r="196" spans="1:4" ht="16" customHeight="1" thickBot="1" x14ac:dyDescent="0.2">
      <c r="A196" s="139" t="s">
        <v>1461</v>
      </c>
      <c r="B196" s="142" t="s">
        <v>403</v>
      </c>
      <c r="C196" s="140">
        <f>DATE(2019,12,23)</f>
        <v>43822</v>
      </c>
      <c r="D196" s="141" t="s">
        <v>660</v>
      </c>
    </row>
    <row r="197" spans="1:4" ht="16" customHeight="1" x14ac:dyDescent="0.15">
      <c r="A197" s="313" t="s">
        <v>1462</v>
      </c>
    </row>
    <row r="198" spans="1:4" ht="16" customHeight="1" x14ac:dyDescent="0.15">
      <c r="A198" s="313" t="s">
        <v>1464</v>
      </c>
      <c r="B198" s="3" t="s">
        <v>1468</v>
      </c>
    </row>
    <row r="199" spans="1:4" ht="16" customHeight="1" x14ac:dyDescent="0.15">
      <c r="A199" s="313" t="s">
        <v>1465</v>
      </c>
    </row>
    <row r="200" spans="1:4" ht="16" customHeight="1" x14ac:dyDescent="0.15">
      <c r="A200" s="313" t="s">
        <v>1469</v>
      </c>
      <c r="B200" s="3" t="s">
        <v>1468</v>
      </c>
    </row>
    <row r="201" spans="1:4" ht="16" customHeight="1" x14ac:dyDescent="0.15">
      <c r="A201" s="313" t="s">
        <v>1181</v>
      </c>
    </row>
    <row r="202" spans="1:4" ht="16" customHeight="1" thickBot="1" x14ac:dyDescent="0.2">
      <c r="A202" s="313" t="s">
        <v>1467</v>
      </c>
      <c r="B202" s="3" t="s">
        <v>1468</v>
      </c>
    </row>
    <row r="203" spans="1:4" ht="16" customHeight="1" thickBot="1" x14ac:dyDescent="0.2">
      <c r="A203" s="139" t="s">
        <v>1470</v>
      </c>
      <c r="B203" s="142" t="s">
        <v>403</v>
      </c>
      <c r="C203" s="140">
        <f>DATE(2019,12,25)</f>
        <v>43824</v>
      </c>
      <c r="D203" s="141" t="s">
        <v>660</v>
      </c>
    </row>
    <row r="204" spans="1:4" ht="16" customHeight="1" x14ac:dyDescent="0.15">
      <c r="A204" s="313" t="s">
        <v>1181</v>
      </c>
    </row>
    <row r="205" spans="1:4" ht="16" customHeight="1" x14ac:dyDescent="0.15">
      <c r="A205" s="313" t="s">
        <v>1473</v>
      </c>
      <c r="B205" s="481" t="s">
        <v>1472</v>
      </c>
    </row>
    <row r="206" spans="1:4" ht="16" customHeight="1" thickBot="1" x14ac:dyDescent="0.2">
      <c r="A206" s="313" t="s">
        <v>1474</v>
      </c>
      <c r="B206" s="481"/>
    </row>
    <row r="207" spans="1:4" ht="16" customHeight="1" thickBot="1" x14ac:dyDescent="0.2">
      <c r="A207" s="139" t="s">
        <v>1495</v>
      </c>
      <c r="B207" s="142" t="s">
        <v>403</v>
      </c>
      <c r="C207" s="140">
        <f>DATE(2019,12,26)</f>
        <v>43825</v>
      </c>
      <c r="D207" s="141" t="s">
        <v>660</v>
      </c>
    </row>
    <row r="208" spans="1:4" ht="16" customHeight="1" x14ac:dyDescent="0.15">
      <c r="A208" s="313" t="s">
        <v>1486</v>
      </c>
    </row>
    <row r="209" spans="1:4" ht="16" customHeight="1" x14ac:dyDescent="0.15">
      <c r="A209" s="313" t="s">
        <v>1490</v>
      </c>
      <c r="B209" s="3" t="s">
        <v>1488</v>
      </c>
    </row>
    <row r="210" spans="1:4" ht="16" customHeight="1" x14ac:dyDescent="0.15">
      <c r="A210" s="313" t="s">
        <v>1151</v>
      </c>
    </row>
    <row r="211" spans="1:4" ht="16" customHeight="1" thickBot="1" x14ac:dyDescent="0.2">
      <c r="A211" s="313" t="s">
        <v>1489</v>
      </c>
      <c r="B211" s="3" t="s">
        <v>1488</v>
      </c>
    </row>
    <row r="212" spans="1:4" ht="16" customHeight="1" thickBot="1" x14ac:dyDescent="0.2">
      <c r="A212" s="139" t="s">
        <v>1496</v>
      </c>
      <c r="B212" s="142" t="s">
        <v>403</v>
      </c>
      <c r="C212" s="140">
        <f>DATE(2020,1,13)</f>
        <v>43843</v>
      </c>
      <c r="D212" s="141" t="s">
        <v>1497</v>
      </c>
    </row>
    <row r="213" spans="1:4" ht="16" customHeight="1" x14ac:dyDescent="0.15">
      <c r="A213" s="313" t="s">
        <v>1498</v>
      </c>
    </row>
    <row r="214" spans="1:4" ht="16" customHeight="1" x14ac:dyDescent="0.15">
      <c r="A214" s="313" t="s">
        <v>1500</v>
      </c>
      <c r="B214" t="s">
        <v>1499</v>
      </c>
    </row>
    <row r="215" spans="1:4" ht="30" customHeight="1" x14ac:dyDescent="0.15">
      <c r="A215" s="138" t="s">
        <v>399</v>
      </c>
      <c r="B215" s="138"/>
    </row>
    <row r="216" spans="1:4" ht="30" customHeight="1" thickBot="1" x14ac:dyDescent="0.2">
      <c r="A216" s="138" t="s">
        <v>1504</v>
      </c>
      <c r="B216" s="138"/>
    </row>
    <row r="217" spans="1:4" ht="16" customHeight="1" thickBot="1" x14ac:dyDescent="0.2">
      <c r="A217" s="139" t="s">
        <v>1505</v>
      </c>
      <c r="B217" s="142" t="s">
        <v>403</v>
      </c>
      <c r="C217" s="140">
        <f>DATE(2020,2,25)</f>
        <v>43886</v>
      </c>
      <c r="D217" s="141" t="s">
        <v>400</v>
      </c>
    </row>
    <row r="218" spans="1:4" ht="16" customHeight="1" x14ac:dyDescent="0.15">
      <c r="A218" s="313" t="s">
        <v>1169</v>
      </c>
    </row>
    <row r="219" spans="1:4" ht="16" customHeight="1" thickBot="1" x14ac:dyDescent="0.2">
      <c r="A219" s="313" t="s">
        <v>1502</v>
      </c>
      <c r="B219" t="s">
        <v>1501</v>
      </c>
    </row>
    <row r="220" spans="1:4" ht="16" customHeight="1" thickBot="1" x14ac:dyDescent="0.2">
      <c r="A220" s="139" t="s">
        <v>1506</v>
      </c>
      <c r="B220" s="142" t="s">
        <v>403</v>
      </c>
      <c r="C220" s="140">
        <f>DATE(2020,2,26)</f>
        <v>43887</v>
      </c>
      <c r="D220" s="141" t="s">
        <v>400</v>
      </c>
    </row>
    <row r="221" spans="1:4" ht="16" customHeight="1" x14ac:dyDescent="0.15">
      <c r="A221" s="313" t="s">
        <v>1503</v>
      </c>
      <c r="B221" t="s">
        <v>1501</v>
      </c>
    </row>
    <row r="222" spans="1:4" ht="16" customHeight="1" thickBot="1" x14ac:dyDescent="0.2">
      <c r="A222" s="313" t="s">
        <v>1502</v>
      </c>
    </row>
    <row r="223" spans="1:4" ht="16" customHeight="1" thickBot="1" x14ac:dyDescent="0.2">
      <c r="A223" s="139" t="s">
        <v>1507</v>
      </c>
      <c r="B223" s="142" t="s">
        <v>403</v>
      </c>
      <c r="C223" s="140">
        <f>DATE(2020,2,27)</f>
        <v>43888</v>
      </c>
      <c r="D223" s="141" t="s">
        <v>400</v>
      </c>
    </row>
    <row r="224" spans="1:4" ht="16" customHeight="1" x14ac:dyDescent="0.15">
      <c r="A224" s="313" t="s">
        <v>1519</v>
      </c>
    </row>
    <row r="225" spans="1:4" ht="16" customHeight="1" thickBot="1" x14ac:dyDescent="0.2">
      <c r="A225" s="313" t="s">
        <v>1522</v>
      </c>
      <c r="B225" t="s">
        <v>1521</v>
      </c>
    </row>
    <row r="226" spans="1:4" ht="16" customHeight="1" thickBot="1" x14ac:dyDescent="0.2">
      <c r="A226" s="139" t="s">
        <v>1530</v>
      </c>
      <c r="B226" s="142" t="s">
        <v>403</v>
      </c>
      <c r="C226" s="140">
        <f>DATE(2020,3,4)</f>
        <v>43894</v>
      </c>
      <c r="D226" s="141" t="s">
        <v>400</v>
      </c>
    </row>
    <row r="227" spans="1:4" ht="16" customHeight="1" x14ac:dyDescent="0.15">
      <c r="A227" s="313" t="s">
        <v>1531</v>
      </c>
    </row>
    <row r="228" spans="1:4" ht="16" customHeight="1" x14ac:dyDescent="0.15">
      <c r="A228" s="313" t="s">
        <v>1537</v>
      </c>
    </row>
    <row r="229" spans="1:4" ht="16" customHeight="1" x14ac:dyDescent="0.15">
      <c r="A229" s="313" t="s">
        <v>1536</v>
      </c>
    </row>
    <row r="230" spans="1:4" ht="16" customHeight="1" x14ac:dyDescent="0.15">
      <c r="A230" s="313" t="s">
        <v>1181</v>
      </c>
    </row>
    <row r="231" spans="1:4" ht="16" customHeight="1" thickBot="1" x14ac:dyDescent="0.2">
      <c r="A231" s="313" t="s">
        <v>1535</v>
      </c>
    </row>
    <row r="232" spans="1:4" ht="16" customHeight="1" thickBot="1" x14ac:dyDescent="0.2">
      <c r="A232" s="139" t="s">
        <v>1539</v>
      </c>
      <c r="B232" s="142" t="s">
        <v>403</v>
      </c>
      <c r="C232" s="140">
        <f>DATE(2020,3,5)</f>
        <v>43895</v>
      </c>
      <c r="D232" s="141" t="s">
        <v>400</v>
      </c>
    </row>
    <row r="233" spans="1:4" ht="16" customHeight="1" x14ac:dyDescent="0.15">
      <c r="A233" s="313" t="s">
        <v>1184</v>
      </c>
    </row>
    <row r="234" spans="1:4" ht="16" customHeight="1" x14ac:dyDescent="0.15">
      <c r="A234" s="313" t="s">
        <v>1540</v>
      </c>
      <c r="B234" t="s">
        <v>1541</v>
      </c>
    </row>
    <row r="235" spans="1:4" ht="16" customHeight="1" x14ac:dyDescent="0.15">
      <c r="A235" s="313" t="s">
        <v>1181</v>
      </c>
    </row>
    <row r="236" spans="1:4" ht="16" customHeight="1" x14ac:dyDescent="0.15">
      <c r="A236" s="313" t="s">
        <v>1540</v>
      </c>
    </row>
    <row r="237" spans="1:4" ht="16" customHeight="1" x14ac:dyDescent="0.15">
      <c r="A237" s="313" t="s">
        <v>1547</v>
      </c>
    </row>
    <row r="238" spans="1:4" ht="16" customHeight="1" thickBot="1" x14ac:dyDescent="0.2">
      <c r="A238" s="313" t="s">
        <v>1548</v>
      </c>
    </row>
    <row r="239" spans="1:4" ht="16" customHeight="1" thickBot="1" x14ac:dyDescent="0.2">
      <c r="A239" s="139" t="s">
        <v>1554</v>
      </c>
      <c r="B239" s="142" t="s">
        <v>403</v>
      </c>
      <c r="C239" s="140">
        <f>DATE(2020,3,6)</f>
        <v>43896</v>
      </c>
      <c r="D239" s="141" t="s">
        <v>435</v>
      </c>
    </row>
    <row r="240" spans="1:4" ht="16" customHeight="1" x14ac:dyDescent="0.15">
      <c r="A240" s="313" t="s">
        <v>1184</v>
      </c>
    </row>
    <row r="241" spans="1:4" ht="16" customHeight="1" thickBot="1" x14ac:dyDescent="0.2">
      <c r="A241" s="313" t="s">
        <v>1557</v>
      </c>
    </row>
    <row r="242" spans="1:4" ht="16" customHeight="1" thickBot="1" x14ac:dyDescent="0.2">
      <c r="A242" s="139" t="s">
        <v>1612</v>
      </c>
      <c r="B242" s="142" t="s">
        <v>403</v>
      </c>
      <c r="C242" s="140">
        <f>DATE(2020,3,6)</f>
        <v>43896</v>
      </c>
      <c r="D242" s="141" t="s">
        <v>435</v>
      </c>
    </row>
    <row r="243" spans="1:4" ht="16" customHeight="1" x14ac:dyDescent="0.15">
      <c r="A243" s="313" t="s">
        <v>1613</v>
      </c>
    </row>
    <row r="244" spans="1:4" ht="16" customHeight="1" x14ac:dyDescent="0.15">
      <c r="A244" s="313" t="s">
        <v>1614</v>
      </c>
    </row>
    <row r="245" spans="1:4" ht="16" customHeight="1" x14ac:dyDescent="0.15">
      <c r="A245" s="313" t="s">
        <v>1615</v>
      </c>
    </row>
    <row r="246" spans="1:4" ht="16" customHeight="1" thickBot="1" x14ac:dyDescent="0.2">
      <c r="A246" s="313" t="s">
        <v>1614</v>
      </c>
    </row>
    <row r="247" spans="1:4" ht="16" customHeight="1" thickBot="1" x14ac:dyDescent="0.2">
      <c r="A247" s="139" t="s">
        <v>1616</v>
      </c>
      <c r="B247" s="142" t="s">
        <v>403</v>
      </c>
      <c r="C247" s="140">
        <f>DATE(2020,3,6)</f>
        <v>43896</v>
      </c>
      <c r="D247" s="141" t="s">
        <v>435</v>
      </c>
    </row>
    <row r="248" spans="1:4" ht="16" customHeight="1" x14ac:dyDescent="0.15">
      <c r="A248" s="313" t="s">
        <v>1617</v>
      </c>
    </row>
    <row r="249" spans="1:4" ht="16" customHeight="1" x14ac:dyDescent="0.15">
      <c r="A249" s="313" t="s">
        <v>1618</v>
      </c>
    </row>
    <row r="250" spans="1:4" ht="16" customHeight="1" x14ac:dyDescent="0.15">
      <c r="A250" s="313" t="s">
        <v>1619</v>
      </c>
    </row>
    <row r="251" spans="1:4" ht="16" customHeight="1" x14ac:dyDescent="0.15">
      <c r="A251" s="313" t="s">
        <v>1621</v>
      </c>
    </row>
    <row r="252" spans="1:4" ht="16" customHeight="1" x14ac:dyDescent="0.15">
      <c r="A252" s="313" t="s">
        <v>1625</v>
      </c>
    </row>
    <row r="253" spans="1:4" ht="16" customHeight="1" x14ac:dyDescent="0.15">
      <c r="A253" s="313" t="s">
        <v>1626</v>
      </c>
    </row>
    <row r="254" spans="1:4" ht="16" customHeight="1" thickBot="1" x14ac:dyDescent="0.2">
      <c r="A254" s="313" t="s">
        <v>1627</v>
      </c>
    </row>
    <row r="255" spans="1:4" ht="16" customHeight="1" thickBot="1" x14ac:dyDescent="0.2">
      <c r="A255" s="139" t="s">
        <v>1630</v>
      </c>
      <c r="B255" s="142" t="s">
        <v>403</v>
      </c>
      <c r="C255" s="140">
        <f>DATE(2020,3,7)</f>
        <v>43897</v>
      </c>
      <c r="D255" s="141" t="s">
        <v>435</v>
      </c>
    </row>
    <row r="256" spans="1:4" ht="16" customHeight="1" x14ac:dyDescent="0.15">
      <c r="A256" s="313" t="s">
        <v>1632</v>
      </c>
    </row>
    <row r="257" spans="1:4" ht="16" customHeight="1" thickBot="1" x14ac:dyDescent="0.2">
      <c r="A257" s="313" t="s">
        <v>1631</v>
      </c>
    </row>
    <row r="258" spans="1:4" ht="16" customHeight="1" thickBot="1" x14ac:dyDescent="0.2">
      <c r="A258" s="139" t="s">
        <v>1633</v>
      </c>
      <c r="B258" s="142" t="s">
        <v>403</v>
      </c>
      <c r="C258" s="140">
        <f>DATE(2020,3,9)</f>
        <v>43899</v>
      </c>
      <c r="D258" s="141" t="s">
        <v>435</v>
      </c>
    </row>
    <row r="259" spans="1:4" ht="16" customHeight="1" x14ac:dyDescent="0.15">
      <c r="A259" s="313" t="s">
        <v>1634</v>
      </c>
    </row>
    <row r="260" spans="1:4" ht="16" customHeight="1" thickBot="1" x14ac:dyDescent="0.2">
      <c r="A260" s="313" t="s">
        <v>1635</v>
      </c>
      <c r="B260" s="313" t="s">
        <v>1637</v>
      </c>
    </row>
    <row r="261" spans="1:4" ht="16" customHeight="1" thickBot="1" x14ac:dyDescent="0.2">
      <c r="A261" s="139" t="s">
        <v>1641</v>
      </c>
      <c r="B261" s="142" t="s">
        <v>403</v>
      </c>
      <c r="C261" s="140">
        <f>DATE(2020,3,12)</f>
        <v>43902</v>
      </c>
      <c r="D261" s="141" t="s">
        <v>435</v>
      </c>
    </row>
    <row r="262" spans="1:4" ht="16" customHeight="1" x14ac:dyDescent="0.15">
      <c r="A262" s="313" t="s">
        <v>1184</v>
      </c>
    </row>
    <row r="263" spans="1:4" ht="16" customHeight="1" x14ac:dyDescent="0.15">
      <c r="A263" s="313" t="s">
        <v>1642</v>
      </c>
      <c r="B263" s="313" t="s">
        <v>1643</v>
      </c>
    </row>
    <row r="264" spans="1:4" ht="30" customHeight="1" x14ac:dyDescent="0.15">
      <c r="A264" s="138" t="s">
        <v>399</v>
      </c>
      <c r="B264" s="138"/>
    </row>
    <row r="265" spans="1:4" ht="30" customHeight="1" thickBot="1" x14ac:dyDescent="0.2">
      <c r="A265" s="138" t="s">
        <v>1645</v>
      </c>
      <c r="B265" s="138"/>
    </row>
    <row r="266" spans="1:4" ht="16" customHeight="1" thickBot="1" x14ac:dyDescent="0.2">
      <c r="A266" s="139" t="s">
        <v>1646</v>
      </c>
      <c r="B266" s="142" t="s">
        <v>403</v>
      </c>
      <c r="C266" s="140">
        <f>DATE(2020,4,3)</f>
        <v>43924</v>
      </c>
      <c r="D266" s="141" t="s">
        <v>1644</v>
      </c>
    </row>
    <row r="267" spans="1:4" ht="16" customHeight="1" x14ac:dyDescent="0.15">
      <c r="A267" s="313" t="s">
        <v>1175</v>
      </c>
    </row>
    <row r="268" spans="1:4" ht="16" customHeight="1" thickBot="1" x14ac:dyDescent="0.2">
      <c r="A268" s="313" t="s">
        <v>1671</v>
      </c>
    </row>
    <row r="269" spans="1:4" ht="16" customHeight="1" thickBot="1" x14ac:dyDescent="0.2">
      <c r="A269" s="139" t="s">
        <v>1740</v>
      </c>
      <c r="B269" s="142" t="s">
        <v>403</v>
      </c>
      <c r="C269" s="140">
        <f>DATE(2020,4,6)</f>
        <v>43927</v>
      </c>
      <c r="D269" s="141" t="s">
        <v>1741</v>
      </c>
    </row>
    <row r="270" spans="1:4" ht="16" customHeight="1" x14ac:dyDescent="0.15">
      <c r="A270" s="313" t="s">
        <v>1200</v>
      </c>
    </row>
    <row r="271" spans="1:4" ht="16" customHeight="1" thickBot="1" x14ac:dyDescent="0.2">
      <c r="A271" s="313" t="s">
        <v>1742</v>
      </c>
    </row>
    <row r="272" spans="1:4" ht="16" customHeight="1" thickBot="1" x14ac:dyDescent="0.2">
      <c r="A272" s="139" t="s">
        <v>1775</v>
      </c>
      <c r="B272" s="142" t="s">
        <v>403</v>
      </c>
      <c r="C272" s="140">
        <f>DATE(2020,4,10)</f>
        <v>43931</v>
      </c>
      <c r="D272" s="141" t="s">
        <v>660</v>
      </c>
    </row>
    <row r="273" spans="1:4" ht="16" customHeight="1" x14ac:dyDescent="0.15">
      <c r="A273" s="313" t="s">
        <v>1169</v>
      </c>
    </row>
    <row r="274" spans="1:4" ht="16" customHeight="1" thickBot="1" x14ac:dyDescent="0.2">
      <c r="A274" s="313" t="s">
        <v>2065</v>
      </c>
      <c r="B274" s="313" t="s">
        <v>1777</v>
      </c>
    </row>
    <row r="275" spans="1:4" ht="16" customHeight="1" thickBot="1" x14ac:dyDescent="0.2">
      <c r="A275" s="139" t="s">
        <v>2070</v>
      </c>
      <c r="B275" s="142" t="s">
        <v>403</v>
      </c>
      <c r="C275" s="140">
        <f>DATE(2020,4,14)</f>
        <v>43935</v>
      </c>
      <c r="D275" s="141" t="s">
        <v>660</v>
      </c>
    </row>
    <row r="276" spans="1:4" ht="16" customHeight="1" x14ac:dyDescent="0.15">
      <c r="A276" s="313" t="s">
        <v>2082</v>
      </c>
    </row>
    <row r="277" spans="1:4" ht="16" customHeight="1" x14ac:dyDescent="0.15">
      <c r="A277" s="313" t="s">
        <v>2096</v>
      </c>
      <c r="B277" s="313" t="s">
        <v>2098</v>
      </c>
    </row>
    <row r="278" spans="1:4" ht="16" customHeight="1" x14ac:dyDescent="0.15">
      <c r="A278" s="313" t="s">
        <v>2083</v>
      </c>
    </row>
    <row r="279" spans="1:4" ht="16" customHeight="1" x14ac:dyDescent="0.15">
      <c r="A279" s="313" t="s">
        <v>2071</v>
      </c>
      <c r="B279" s="313" t="s">
        <v>1501</v>
      </c>
    </row>
    <row r="280" spans="1:4" ht="16" customHeight="1" thickBot="1" x14ac:dyDescent="0.2">
      <c r="A280" s="313" t="s">
        <v>2097</v>
      </c>
      <c r="B280" s="313"/>
    </row>
    <row r="281" spans="1:4" ht="16" customHeight="1" thickBot="1" x14ac:dyDescent="0.2">
      <c r="A281" s="139" t="s">
        <v>2099</v>
      </c>
      <c r="B281" s="142" t="s">
        <v>403</v>
      </c>
      <c r="C281" s="140">
        <f>DATE(2020,4,16)</f>
        <v>43937</v>
      </c>
      <c r="D281" s="141" t="s">
        <v>660</v>
      </c>
    </row>
    <row r="282" spans="1:4" ht="16" customHeight="1" x14ac:dyDescent="0.15">
      <c r="A282" s="313" t="s">
        <v>2105</v>
      </c>
    </row>
    <row r="283" spans="1:4" ht="16" customHeight="1" thickBot="1" x14ac:dyDescent="0.2">
      <c r="A283" s="313" t="s">
        <v>2102</v>
      </c>
      <c r="B283" s="313" t="s">
        <v>1501</v>
      </c>
    </row>
    <row r="284" spans="1:4" ht="16" customHeight="1" thickBot="1" x14ac:dyDescent="0.2">
      <c r="A284" s="139" t="s">
        <v>2109</v>
      </c>
      <c r="B284" s="142" t="s">
        <v>403</v>
      </c>
      <c r="C284" s="140">
        <f>DATE(2020,4,16)</f>
        <v>43937</v>
      </c>
      <c r="D284" s="141" t="s">
        <v>400</v>
      </c>
    </row>
    <row r="285" spans="1:4" ht="16" customHeight="1" x14ac:dyDescent="0.15">
      <c r="A285" s="313" t="s">
        <v>1175</v>
      </c>
    </row>
    <row r="286" spans="1:4" ht="16" customHeight="1" x14ac:dyDescent="0.15">
      <c r="A286" s="313" t="s">
        <v>2124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L69"/>
  <sheetViews>
    <sheetView topLeftCell="A28" workbookViewId="0">
      <selection activeCell="E42" sqref="E42"/>
    </sheetView>
  </sheetViews>
  <sheetFormatPr baseColWidth="10" defaultColWidth="9" defaultRowHeight="16" x14ac:dyDescent="0.15"/>
  <cols>
    <col min="1" max="1" width="5.3984375" style="1" bestFit="1" customWidth="1"/>
    <col min="2" max="2" width="10.59765625" style="1" hidden="1" customWidth="1"/>
    <col min="3" max="3" width="10.59765625" style="1" customWidth="1"/>
    <col min="4" max="4" width="12.3984375" style="1" customWidth="1"/>
    <col min="5" max="5" width="51" style="1" customWidth="1"/>
    <col min="6" max="6" width="11.3984375" style="11" bestFit="1" customWidth="1"/>
    <col min="7" max="7" width="13.59765625" style="11" bestFit="1" customWidth="1"/>
    <col min="8" max="8" width="16" style="11" bestFit="1" customWidth="1"/>
    <col min="9" max="9" width="16.19921875" style="11" bestFit="1" customWidth="1"/>
    <col min="10" max="10" width="11.59765625" style="1" bestFit="1" customWidth="1"/>
    <col min="11" max="11" width="42.3984375" style="260" customWidth="1"/>
    <col min="12" max="12" width="51.59765625" style="1" customWidth="1"/>
    <col min="13" max="16384" width="9" style="1"/>
  </cols>
  <sheetData>
    <row r="1" spans="1:12" ht="15.5" customHeight="1" x14ac:dyDescent="0.15">
      <c r="A1" s="2"/>
      <c r="B1" s="2"/>
      <c r="C1" s="2"/>
      <c r="D1" s="2"/>
      <c r="E1" s="485" t="s">
        <v>711</v>
      </c>
      <c r="F1" s="482"/>
      <c r="G1" s="234"/>
      <c r="H1" s="235" t="s">
        <v>239</v>
      </c>
      <c r="I1" s="236"/>
      <c r="J1" s="237"/>
      <c r="K1" s="238"/>
      <c r="L1" s="234"/>
    </row>
    <row r="2" spans="1:12" ht="17" customHeight="1" x14ac:dyDescent="0.15">
      <c r="A2" s="2"/>
      <c r="B2" s="2"/>
      <c r="C2" s="2"/>
      <c r="D2" s="2"/>
      <c r="E2" s="482"/>
      <c r="F2" s="482"/>
      <c r="G2" s="239" t="s">
        <v>562</v>
      </c>
      <c r="H2" s="159">
        <f>COUNTIF(G10:G69,"Not POR")</f>
        <v>0</v>
      </c>
      <c r="I2" s="236"/>
      <c r="J2" s="237"/>
      <c r="K2" s="238"/>
      <c r="L2" s="234"/>
    </row>
    <row r="3" spans="1:12" ht="17" customHeight="1" x14ac:dyDescent="0.15">
      <c r="A3" s="2"/>
      <c r="B3" s="2"/>
      <c r="C3" s="2"/>
      <c r="D3" s="2"/>
      <c r="E3" s="482"/>
      <c r="F3" s="482"/>
      <c r="G3" s="240" t="s">
        <v>563</v>
      </c>
      <c r="H3" s="159">
        <f>COUNTIF(G10:G69,"Pending update")</f>
        <v>0</v>
      </c>
      <c r="I3" s="236"/>
      <c r="J3" s="237"/>
      <c r="K3" s="238"/>
      <c r="L3" s="234"/>
    </row>
    <row r="4" spans="1:12" ht="17" customHeight="1" x14ac:dyDescent="0.15">
      <c r="A4" s="2"/>
      <c r="B4" s="2"/>
      <c r="C4" s="2"/>
      <c r="D4" s="2"/>
      <c r="E4" s="482"/>
      <c r="F4" s="482"/>
      <c r="G4" s="241" t="s">
        <v>564</v>
      </c>
      <c r="H4" s="159">
        <f>COUNTIF(G13:G71,"CHN validation")</f>
        <v>0</v>
      </c>
      <c r="I4" s="236"/>
      <c r="J4" s="237"/>
      <c r="K4" s="238"/>
      <c r="L4" s="234"/>
    </row>
    <row r="5" spans="1:12" ht="17" customHeight="1" x14ac:dyDescent="0.15">
      <c r="A5" s="2"/>
      <c r="B5" s="2"/>
      <c r="C5" s="2"/>
      <c r="D5" s="2"/>
      <c r="E5" s="482"/>
      <c r="F5" s="482"/>
      <c r="G5" s="242" t="s">
        <v>565</v>
      </c>
      <c r="H5" s="159">
        <f>COUNTIF(G10:G69,"New Item")</f>
        <v>0</v>
      </c>
      <c r="I5" s="236"/>
      <c r="J5" s="237"/>
      <c r="K5" s="238"/>
      <c r="L5" s="234"/>
    </row>
    <row r="6" spans="1:12" ht="17" customHeight="1" x14ac:dyDescent="0.15">
      <c r="A6" s="2"/>
      <c r="B6" s="2"/>
      <c r="C6" s="2"/>
      <c r="D6" s="2"/>
      <c r="E6" s="482"/>
      <c r="F6" s="482"/>
      <c r="G6" s="243" t="s">
        <v>1</v>
      </c>
      <c r="H6" s="159">
        <f>COUNTIF(G15:G73,"Modified")</f>
        <v>1</v>
      </c>
      <c r="I6" s="236"/>
      <c r="J6" s="237"/>
      <c r="K6" s="238"/>
      <c r="L6" s="234"/>
    </row>
    <row r="7" spans="1:12" ht="17" customHeight="1" x14ac:dyDescent="0.15">
      <c r="A7" s="2"/>
      <c r="B7" s="2"/>
      <c r="C7" s="2"/>
      <c r="D7" s="2"/>
      <c r="E7" s="482"/>
      <c r="F7" s="482"/>
      <c r="G7" s="147" t="s">
        <v>566</v>
      </c>
      <c r="H7" s="159">
        <f>COUNTIF(G10:G69,"Ready")</f>
        <v>59</v>
      </c>
      <c r="I7" s="236"/>
      <c r="J7" s="237"/>
      <c r="K7" s="238"/>
      <c r="L7" s="234"/>
    </row>
    <row r="8" spans="1:12" ht="17.5" customHeight="1" thickBot="1" x14ac:dyDescent="0.2">
      <c r="A8" s="2"/>
      <c r="B8" s="2"/>
      <c r="C8" s="2"/>
      <c r="D8" s="2"/>
      <c r="E8" s="483"/>
      <c r="F8" s="483"/>
      <c r="G8" s="244" t="s">
        <v>567</v>
      </c>
      <c r="H8" s="159">
        <f>COUNTIF(G10:G69,"Not ready")</f>
        <v>0</v>
      </c>
      <c r="I8" s="245"/>
      <c r="J8" s="246"/>
      <c r="K8" s="238"/>
      <c r="L8" s="234"/>
    </row>
    <row r="9" spans="1:12" ht="39.5" customHeight="1" x14ac:dyDescent="0.15">
      <c r="A9" s="247" t="s">
        <v>54</v>
      </c>
      <c r="B9" s="5" t="s">
        <v>568</v>
      </c>
      <c r="C9" s="5" t="s">
        <v>594</v>
      </c>
      <c r="D9" s="5" t="s">
        <v>674</v>
      </c>
      <c r="E9" s="5" t="s">
        <v>675</v>
      </c>
      <c r="F9" s="5" t="s">
        <v>55</v>
      </c>
      <c r="G9" s="248" t="s">
        <v>4</v>
      </c>
      <c r="H9" s="248" t="s">
        <v>56</v>
      </c>
      <c r="I9" s="248" t="s">
        <v>5</v>
      </c>
      <c r="J9" s="248" t="s">
        <v>569</v>
      </c>
      <c r="K9" s="5" t="s">
        <v>6</v>
      </c>
      <c r="L9" s="249" t="s">
        <v>570</v>
      </c>
    </row>
    <row r="10" spans="1:12" ht="16.5" customHeight="1" x14ac:dyDescent="0.15">
      <c r="A10" s="100">
        <v>1</v>
      </c>
      <c r="B10" s="149"/>
      <c r="C10" s="149"/>
      <c r="D10" s="74" t="s">
        <v>676</v>
      </c>
      <c r="E10" s="74" t="s">
        <v>684</v>
      </c>
      <c r="F10" s="73"/>
      <c r="G10" s="147" t="s">
        <v>566</v>
      </c>
      <c r="H10" s="73"/>
      <c r="I10" s="73"/>
      <c r="J10" s="74"/>
      <c r="K10" s="74"/>
      <c r="L10" s="151"/>
    </row>
    <row r="11" spans="1:12" ht="16.5" customHeight="1" x14ac:dyDescent="0.15">
      <c r="A11" s="100">
        <v>2</v>
      </c>
      <c r="B11" s="149"/>
      <c r="C11" s="149"/>
      <c r="D11" s="74" t="s">
        <v>677</v>
      </c>
      <c r="E11" s="304" t="s">
        <v>685</v>
      </c>
      <c r="F11" s="100"/>
      <c r="G11" s="147" t="s">
        <v>566</v>
      </c>
      <c r="H11" s="100"/>
      <c r="I11" s="130"/>
      <c r="J11" s="251"/>
      <c r="K11" s="99"/>
      <c r="L11" s="484" t="s">
        <v>662</v>
      </c>
    </row>
    <row r="12" spans="1:12" ht="16.5" customHeight="1" x14ac:dyDescent="0.15">
      <c r="A12" s="100">
        <v>3</v>
      </c>
      <c r="B12" s="149"/>
      <c r="C12" s="149"/>
      <c r="D12" s="74" t="s">
        <v>677</v>
      </c>
      <c r="E12" s="304" t="s">
        <v>686</v>
      </c>
      <c r="F12" s="100"/>
      <c r="G12" s="147" t="s">
        <v>566</v>
      </c>
      <c r="H12" s="100"/>
      <c r="I12" s="130"/>
      <c r="J12" s="251"/>
      <c r="K12" s="99"/>
      <c r="L12" s="484"/>
    </row>
    <row r="13" spans="1:12" ht="16.5" customHeight="1" x14ac:dyDescent="0.15">
      <c r="A13" s="100">
        <v>4</v>
      </c>
      <c r="B13" s="149"/>
      <c r="C13" s="149"/>
      <c r="D13" s="74" t="s">
        <v>678</v>
      </c>
      <c r="E13" s="306" t="s">
        <v>687</v>
      </c>
      <c r="F13" s="100"/>
      <c r="G13" s="147" t="s">
        <v>566</v>
      </c>
      <c r="H13" s="100"/>
      <c r="I13" s="130"/>
      <c r="J13" s="480" t="s">
        <v>2107</v>
      </c>
      <c r="K13" s="99"/>
      <c r="L13" s="129"/>
    </row>
    <row r="14" spans="1:12" ht="16.5" customHeight="1" x14ac:dyDescent="0.15">
      <c r="A14" s="100">
        <v>5</v>
      </c>
      <c r="B14" s="149"/>
      <c r="C14" s="149"/>
      <c r="D14" s="74" t="s">
        <v>677</v>
      </c>
      <c r="E14" s="304" t="s">
        <v>688</v>
      </c>
      <c r="F14" s="100"/>
      <c r="G14" s="147" t="s">
        <v>566</v>
      </c>
      <c r="H14" s="100"/>
      <c r="I14" s="130"/>
      <c r="J14" s="252"/>
      <c r="K14" s="218"/>
      <c r="L14" s="129"/>
    </row>
    <row r="15" spans="1:12" ht="16.5" customHeight="1" x14ac:dyDescent="0.15">
      <c r="A15" s="100">
        <v>6</v>
      </c>
      <c r="B15" s="149"/>
      <c r="C15" s="149"/>
      <c r="D15" s="74" t="s">
        <v>676</v>
      </c>
      <c r="E15" s="74" t="s">
        <v>689</v>
      </c>
      <c r="F15" s="100"/>
      <c r="G15" s="147" t="s">
        <v>566</v>
      </c>
      <c r="H15" s="100"/>
      <c r="I15" s="130" t="s">
        <v>2106</v>
      </c>
      <c r="J15" s="251"/>
      <c r="K15" s="99" t="s">
        <v>571</v>
      </c>
      <c r="L15" s="129"/>
    </row>
    <row r="16" spans="1:12" ht="16.5" customHeight="1" x14ac:dyDescent="0.15">
      <c r="A16" s="100">
        <v>7</v>
      </c>
      <c r="B16" s="149"/>
      <c r="C16" s="149"/>
      <c r="D16" s="74" t="s">
        <v>676</v>
      </c>
      <c r="E16" s="74" t="s">
        <v>690</v>
      </c>
      <c r="F16" s="100"/>
      <c r="G16" s="147" t="s">
        <v>566</v>
      </c>
      <c r="H16" s="100"/>
      <c r="I16" s="253"/>
      <c r="J16" s="251"/>
      <c r="K16" s="99"/>
      <c r="L16" s="129"/>
    </row>
    <row r="17" spans="1:12" ht="16.5" customHeight="1" x14ac:dyDescent="0.15">
      <c r="A17" s="100">
        <v>8</v>
      </c>
      <c r="B17" s="149"/>
      <c r="C17" s="149"/>
      <c r="D17" s="74" t="s">
        <v>676</v>
      </c>
      <c r="E17" s="109" t="s">
        <v>691</v>
      </c>
      <c r="F17" s="100"/>
      <c r="G17" s="147" t="s">
        <v>566</v>
      </c>
      <c r="H17" s="100"/>
      <c r="I17" s="130" t="s">
        <v>80</v>
      </c>
      <c r="J17" s="251"/>
      <c r="K17" s="99"/>
      <c r="L17" s="129"/>
    </row>
    <row r="18" spans="1:12" ht="16.5" customHeight="1" x14ac:dyDescent="0.15">
      <c r="A18" s="100">
        <v>9</v>
      </c>
      <c r="B18" s="149"/>
      <c r="C18" s="149"/>
      <c r="D18" s="74" t="s">
        <v>676</v>
      </c>
      <c r="E18" s="109" t="s">
        <v>692</v>
      </c>
      <c r="F18" s="100"/>
      <c r="G18" s="147" t="s">
        <v>566</v>
      </c>
      <c r="H18" s="100"/>
      <c r="I18" s="130" t="s">
        <v>572</v>
      </c>
      <c r="J18" s="251"/>
      <c r="K18" s="99"/>
      <c r="L18" s="129"/>
    </row>
    <row r="19" spans="1:12" ht="16.5" customHeight="1" x14ac:dyDescent="0.15">
      <c r="A19" s="100">
        <v>10</v>
      </c>
      <c r="B19" s="149"/>
      <c r="C19" s="149"/>
      <c r="D19" s="74" t="s">
        <v>676</v>
      </c>
      <c r="E19" s="169" t="s">
        <v>693</v>
      </c>
      <c r="F19" s="100"/>
      <c r="G19" s="147" t="s">
        <v>566</v>
      </c>
      <c r="H19" s="100"/>
      <c r="I19" s="130" t="s">
        <v>573</v>
      </c>
      <c r="J19" s="251"/>
      <c r="K19" s="99"/>
      <c r="L19" s="129"/>
    </row>
    <row r="20" spans="1:12" ht="16.5" customHeight="1" x14ac:dyDescent="0.15">
      <c r="A20" s="100">
        <v>11</v>
      </c>
      <c r="B20" s="149"/>
      <c r="C20" s="149"/>
      <c r="D20" s="74" t="s">
        <v>676</v>
      </c>
      <c r="E20" s="169" t="s">
        <v>694</v>
      </c>
      <c r="F20" s="100"/>
      <c r="G20" s="147" t="s">
        <v>566</v>
      </c>
      <c r="H20" s="100"/>
      <c r="I20" s="130" t="s">
        <v>574</v>
      </c>
      <c r="J20" s="251"/>
      <c r="K20" s="99"/>
      <c r="L20" s="129"/>
    </row>
    <row r="21" spans="1:12" ht="16.5" customHeight="1" x14ac:dyDescent="0.15">
      <c r="A21" s="100">
        <v>12</v>
      </c>
      <c r="B21" s="149"/>
      <c r="C21" s="149"/>
      <c r="D21" s="74" t="s">
        <v>676</v>
      </c>
      <c r="E21" s="169" t="s">
        <v>695</v>
      </c>
      <c r="F21" s="100"/>
      <c r="G21" s="147" t="s">
        <v>566</v>
      </c>
      <c r="H21" s="100"/>
      <c r="I21" s="130" t="s">
        <v>575</v>
      </c>
      <c r="J21" s="251"/>
      <c r="K21" s="99"/>
      <c r="L21" s="129"/>
    </row>
    <row r="22" spans="1:12" ht="16.5" customHeight="1" x14ac:dyDescent="0.15">
      <c r="A22" s="100">
        <v>13</v>
      </c>
      <c r="B22" s="149"/>
      <c r="C22" s="149"/>
      <c r="D22" s="74" t="s">
        <v>676</v>
      </c>
      <c r="E22" s="169" t="s">
        <v>696</v>
      </c>
      <c r="F22" s="100"/>
      <c r="G22" s="147" t="s">
        <v>566</v>
      </c>
      <c r="H22" s="100"/>
      <c r="I22" s="130" t="s">
        <v>576</v>
      </c>
      <c r="J22" s="251"/>
      <c r="K22" s="99"/>
      <c r="L22" s="129"/>
    </row>
    <row r="23" spans="1:12" ht="16.5" customHeight="1" x14ac:dyDescent="0.15">
      <c r="A23" s="100">
        <v>14</v>
      </c>
      <c r="B23" s="149"/>
      <c r="C23" s="149"/>
      <c r="D23" s="74" t="s">
        <v>676</v>
      </c>
      <c r="E23" s="169" t="s">
        <v>697</v>
      </c>
      <c r="F23" s="100"/>
      <c r="G23" s="147" t="s">
        <v>566</v>
      </c>
      <c r="H23" s="100"/>
      <c r="I23" s="130" t="s">
        <v>577</v>
      </c>
      <c r="J23" s="251"/>
      <c r="K23" s="99"/>
      <c r="L23" s="129"/>
    </row>
    <row r="24" spans="1:12" ht="16.5" customHeight="1" x14ac:dyDescent="0.15">
      <c r="A24" s="100">
        <v>15</v>
      </c>
      <c r="B24" s="149"/>
      <c r="C24" s="149"/>
      <c r="D24" s="74" t="s">
        <v>676</v>
      </c>
      <c r="E24" s="169" t="s">
        <v>698</v>
      </c>
      <c r="F24" s="100"/>
      <c r="G24" s="147" t="s">
        <v>566</v>
      </c>
      <c r="H24" s="100"/>
      <c r="I24" s="130"/>
      <c r="J24" s="252"/>
      <c r="K24" s="264" t="s">
        <v>578</v>
      </c>
      <c r="L24" s="250"/>
    </row>
    <row r="25" spans="1:12" ht="16.5" customHeight="1" x14ac:dyDescent="0.15">
      <c r="A25" s="100">
        <v>16</v>
      </c>
      <c r="B25" s="149"/>
      <c r="C25" s="149"/>
      <c r="D25" s="74" t="s">
        <v>679</v>
      </c>
      <c r="E25" s="169" t="s">
        <v>699</v>
      </c>
      <c r="F25" s="100"/>
      <c r="G25" s="147" t="s">
        <v>566</v>
      </c>
      <c r="H25" s="100"/>
      <c r="I25" s="130"/>
      <c r="J25" s="251"/>
      <c r="K25" s="264" t="s">
        <v>1528</v>
      </c>
      <c r="L25" s="250" t="s">
        <v>1457</v>
      </c>
    </row>
    <row r="26" spans="1:12" ht="16.5" customHeight="1" x14ac:dyDescent="0.15">
      <c r="A26" s="100">
        <v>17</v>
      </c>
      <c r="B26" s="149"/>
      <c r="C26" s="149"/>
      <c r="D26" s="74" t="s">
        <v>680</v>
      </c>
      <c r="E26" s="74" t="s">
        <v>700</v>
      </c>
      <c r="F26" s="100"/>
      <c r="G26" s="41" t="s">
        <v>8</v>
      </c>
      <c r="H26" s="100"/>
      <c r="I26" s="130"/>
      <c r="J26" s="251"/>
      <c r="K26" s="72" t="s">
        <v>579</v>
      </c>
      <c r="L26" s="250"/>
    </row>
    <row r="27" spans="1:12" ht="16.5" customHeight="1" x14ac:dyDescent="0.15">
      <c r="A27" s="100">
        <v>18</v>
      </c>
      <c r="B27" s="149"/>
      <c r="C27" s="149"/>
      <c r="D27" s="74" t="s">
        <v>680</v>
      </c>
      <c r="E27" s="254" t="s">
        <v>1463</v>
      </c>
      <c r="F27" s="100"/>
      <c r="G27" s="147" t="s">
        <v>566</v>
      </c>
      <c r="H27" s="100"/>
      <c r="I27" s="130"/>
      <c r="J27" s="251"/>
      <c r="K27" s="255" t="s">
        <v>580</v>
      </c>
      <c r="L27" s="256"/>
    </row>
    <row r="28" spans="1:12" ht="16.5" customHeight="1" x14ac:dyDescent="0.15">
      <c r="A28" s="100">
        <v>19</v>
      </c>
      <c r="B28" s="149"/>
      <c r="C28" s="149"/>
      <c r="D28" s="74" t="s">
        <v>680</v>
      </c>
      <c r="E28" s="74" t="s">
        <v>701</v>
      </c>
      <c r="F28" s="100"/>
      <c r="G28" s="147" t="s">
        <v>566</v>
      </c>
      <c r="H28" s="100"/>
      <c r="I28" s="130"/>
      <c r="J28" s="251"/>
      <c r="K28" s="264" t="s">
        <v>581</v>
      </c>
      <c r="L28" s="250"/>
    </row>
    <row r="29" spans="1:12" ht="16.5" customHeight="1" x14ac:dyDescent="0.15">
      <c r="A29" s="100">
        <v>20</v>
      </c>
      <c r="B29" s="149"/>
      <c r="C29" s="149"/>
      <c r="D29" s="74" t="s">
        <v>680</v>
      </c>
      <c r="E29" s="109" t="s">
        <v>702</v>
      </c>
      <c r="F29" s="100"/>
      <c r="G29" s="147" t="s">
        <v>566</v>
      </c>
      <c r="H29" s="100"/>
      <c r="I29" s="130"/>
      <c r="J29" s="251"/>
      <c r="K29" s="257" t="s">
        <v>582</v>
      </c>
      <c r="L29" s="104"/>
    </row>
    <row r="30" spans="1:12" ht="16.5" customHeight="1" x14ac:dyDescent="0.15">
      <c r="A30" s="100">
        <v>21</v>
      </c>
      <c r="B30" s="149"/>
      <c r="C30" s="149"/>
      <c r="D30" s="74" t="s">
        <v>680</v>
      </c>
      <c r="E30" s="109" t="s">
        <v>703</v>
      </c>
      <c r="F30" s="100"/>
      <c r="G30" s="147" t="s">
        <v>566</v>
      </c>
      <c r="H30" s="100"/>
      <c r="I30" s="130"/>
      <c r="J30" s="251"/>
      <c r="K30" s="257" t="s">
        <v>583</v>
      </c>
      <c r="L30" s="104"/>
    </row>
    <row r="31" spans="1:12" ht="16.5" customHeight="1" x14ac:dyDescent="0.15">
      <c r="A31" s="100">
        <v>22</v>
      </c>
      <c r="B31" s="149"/>
      <c r="C31" s="149"/>
      <c r="D31" s="74" t="s">
        <v>680</v>
      </c>
      <c r="E31" s="258" t="s">
        <v>704</v>
      </c>
      <c r="G31" s="147" t="s">
        <v>566</v>
      </c>
      <c r="H31" s="100"/>
      <c r="I31" s="130"/>
      <c r="J31" s="251"/>
      <c r="K31" s="259" t="s">
        <v>584</v>
      </c>
      <c r="L31" s="104"/>
    </row>
    <row r="32" spans="1:12" ht="16.5" customHeight="1" x14ac:dyDescent="0.15">
      <c r="A32" s="100">
        <v>23</v>
      </c>
      <c r="B32" s="100"/>
      <c r="C32" s="100"/>
      <c r="D32" s="305" t="s">
        <v>681</v>
      </c>
      <c r="E32" s="169" t="s">
        <v>705</v>
      </c>
      <c r="F32" s="100" t="s">
        <v>587</v>
      </c>
      <c r="G32" s="147" t="s">
        <v>566</v>
      </c>
      <c r="H32" s="100"/>
      <c r="I32" s="130"/>
      <c r="J32" s="252" t="s">
        <v>586</v>
      </c>
      <c r="K32" s="99"/>
      <c r="L32" s="150"/>
    </row>
    <row r="33" spans="1:12" ht="16.5" customHeight="1" x14ac:dyDescent="0.15">
      <c r="A33" s="100">
        <v>24</v>
      </c>
      <c r="B33" s="100"/>
      <c r="C33" s="100"/>
      <c r="D33" s="305" t="s">
        <v>681</v>
      </c>
      <c r="E33" s="169" t="s">
        <v>706</v>
      </c>
      <c r="F33" s="100" t="s">
        <v>585</v>
      </c>
      <c r="G33" s="147" t="s">
        <v>566</v>
      </c>
      <c r="H33" s="100"/>
      <c r="I33" s="130"/>
      <c r="J33" s="252" t="s">
        <v>588</v>
      </c>
      <c r="K33" s="99"/>
      <c r="L33" s="150"/>
    </row>
    <row r="34" spans="1:12" ht="16.5" customHeight="1" x14ac:dyDescent="0.15">
      <c r="A34" s="100">
        <v>25</v>
      </c>
      <c r="B34" s="100"/>
      <c r="C34" s="100"/>
      <c r="D34" s="305" t="s">
        <v>681</v>
      </c>
      <c r="E34" s="169" t="s">
        <v>707</v>
      </c>
      <c r="F34" s="100" t="s">
        <v>587</v>
      </c>
      <c r="G34" s="147" t="s">
        <v>566</v>
      </c>
      <c r="H34" s="100"/>
      <c r="I34" s="130"/>
      <c r="J34" s="252" t="s">
        <v>589</v>
      </c>
      <c r="K34" s="99"/>
      <c r="L34" s="150"/>
    </row>
    <row r="35" spans="1:12" ht="16.5" customHeight="1" x14ac:dyDescent="0.15">
      <c r="A35" s="100">
        <v>26</v>
      </c>
      <c r="B35" s="100"/>
      <c r="C35" s="100"/>
      <c r="D35" s="305" t="s">
        <v>681</v>
      </c>
      <c r="E35" s="169" t="s">
        <v>708</v>
      </c>
      <c r="F35" s="100" t="s">
        <v>585</v>
      </c>
      <c r="G35" s="147" t="s">
        <v>566</v>
      </c>
      <c r="H35" s="100"/>
      <c r="I35" s="130"/>
      <c r="J35" s="252" t="s">
        <v>590</v>
      </c>
      <c r="K35" s="99"/>
      <c r="L35" s="150"/>
    </row>
    <row r="36" spans="1:12" s="8" customFormat="1" ht="15.75" customHeight="1" x14ac:dyDescent="0.15">
      <c r="A36" s="100">
        <v>27</v>
      </c>
      <c r="B36" s="37"/>
      <c r="C36" s="37"/>
      <c r="D36" s="169" t="s">
        <v>682</v>
      </c>
      <c r="E36" s="169" t="s">
        <v>1487</v>
      </c>
      <c r="F36" s="36"/>
      <c r="G36" s="147" t="s">
        <v>566</v>
      </c>
      <c r="H36" s="36"/>
      <c r="I36" s="167"/>
      <c r="J36" s="38"/>
      <c r="K36" s="170" t="s">
        <v>1380</v>
      </c>
      <c r="L36" s="150"/>
    </row>
    <row r="37" spans="1:12" s="8" customFormat="1" ht="15.75" customHeight="1" x14ac:dyDescent="0.15">
      <c r="A37" s="100">
        <v>28</v>
      </c>
      <c r="B37" s="37"/>
      <c r="C37" s="37"/>
      <c r="D37" s="169" t="s">
        <v>682</v>
      </c>
      <c r="E37" s="169" t="s">
        <v>1475</v>
      </c>
      <c r="F37" s="36"/>
      <c r="G37" s="147" t="s">
        <v>566</v>
      </c>
      <c r="H37" s="36"/>
      <c r="I37" s="167"/>
      <c r="J37" s="38"/>
      <c r="K37" s="170" t="s">
        <v>1560</v>
      </c>
      <c r="L37" s="150"/>
    </row>
    <row r="38" spans="1:12" s="8" customFormat="1" ht="15.75" customHeight="1" x14ac:dyDescent="0.15">
      <c r="A38" s="100">
        <v>29</v>
      </c>
      <c r="B38" s="37"/>
      <c r="C38" s="37"/>
      <c r="D38" s="169" t="s">
        <v>682</v>
      </c>
      <c r="E38" s="169" t="s">
        <v>1476</v>
      </c>
      <c r="F38" s="36"/>
      <c r="G38" s="147" t="s">
        <v>566</v>
      </c>
      <c r="H38" s="36"/>
      <c r="I38" s="167"/>
      <c r="J38" s="38"/>
      <c r="K38" s="170" t="s">
        <v>1561</v>
      </c>
      <c r="L38" s="150"/>
    </row>
    <row r="39" spans="1:12" s="8" customFormat="1" ht="15.75" customHeight="1" x14ac:dyDescent="0.15">
      <c r="A39" s="100">
        <v>30</v>
      </c>
      <c r="B39" s="37"/>
      <c r="C39" s="37"/>
      <c r="D39" s="169" t="s">
        <v>682</v>
      </c>
      <c r="E39" s="169" t="s">
        <v>1477</v>
      </c>
      <c r="F39" s="36"/>
      <c r="G39" s="147" t="s">
        <v>566</v>
      </c>
      <c r="H39" s="36"/>
      <c r="I39" s="167"/>
      <c r="J39" s="38"/>
      <c r="K39" s="170" t="s">
        <v>1562</v>
      </c>
      <c r="L39" s="150"/>
    </row>
    <row r="40" spans="1:12" s="8" customFormat="1" ht="15.75" customHeight="1" x14ac:dyDescent="0.15">
      <c r="A40" s="100">
        <v>31</v>
      </c>
      <c r="B40" s="37"/>
      <c r="C40" s="37"/>
      <c r="D40" s="169" t="s">
        <v>682</v>
      </c>
      <c r="E40" s="169" t="s">
        <v>1478</v>
      </c>
      <c r="F40" s="36"/>
      <c r="G40" s="147" t="s">
        <v>566</v>
      </c>
      <c r="H40" s="36"/>
      <c r="I40" s="167"/>
      <c r="J40" s="38"/>
      <c r="K40" s="170" t="s">
        <v>1563</v>
      </c>
      <c r="L40" s="150"/>
    </row>
    <row r="41" spans="1:12" s="8" customFormat="1" ht="15.75" customHeight="1" x14ac:dyDescent="0.15">
      <c r="A41" s="100">
        <v>32</v>
      </c>
      <c r="B41" s="37"/>
      <c r="C41" s="37"/>
      <c r="D41" s="169" t="s">
        <v>682</v>
      </c>
      <c r="E41" s="169" t="s">
        <v>1479</v>
      </c>
      <c r="F41" s="36"/>
      <c r="G41" s="147" t="s">
        <v>566</v>
      </c>
      <c r="H41" s="36"/>
      <c r="I41" s="167"/>
      <c r="J41" s="38"/>
      <c r="K41" s="170" t="s">
        <v>1564</v>
      </c>
      <c r="L41" s="150"/>
    </row>
    <row r="42" spans="1:12" s="8" customFormat="1" ht="15.75" customHeight="1" x14ac:dyDescent="0.15">
      <c r="A42" s="100">
        <v>33</v>
      </c>
      <c r="B42" s="37"/>
      <c r="C42" s="37"/>
      <c r="D42" s="169" t="s">
        <v>682</v>
      </c>
      <c r="E42" s="169" t="s">
        <v>1480</v>
      </c>
      <c r="F42" s="36"/>
      <c r="G42" s="147" t="s">
        <v>566</v>
      </c>
      <c r="H42" s="36"/>
      <c r="I42" s="167"/>
      <c r="J42" s="38"/>
      <c r="K42" s="170" t="s">
        <v>1565</v>
      </c>
      <c r="L42" s="150"/>
    </row>
    <row r="43" spans="1:12" s="8" customFormat="1" ht="15.75" customHeight="1" x14ac:dyDescent="0.15">
      <c r="A43" s="100">
        <v>34</v>
      </c>
      <c r="B43" s="37"/>
      <c r="C43" s="37"/>
      <c r="D43" s="169" t="s">
        <v>682</v>
      </c>
      <c r="E43" s="169" t="s">
        <v>1481</v>
      </c>
      <c r="F43" s="36"/>
      <c r="G43" s="147" t="s">
        <v>566</v>
      </c>
      <c r="H43" s="36"/>
      <c r="I43" s="167"/>
      <c r="J43" s="38"/>
      <c r="K43" s="170" t="s">
        <v>1566</v>
      </c>
      <c r="L43" s="150"/>
    </row>
    <row r="44" spans="1:12" s="8" customFormat="1" ht="15.75" customHeight="1" x14ac:dyDescent="0.15">
      <c r="A44" s="100">
        <v>35</v>
      </c>
      <c r="B44" s="37"/>
      <c r="C44" s="37"/>
      <c r="D44" s="169" t="s">
        <v>682</v>
      </c>
      <c r="E44" s="169" t="s">
        <v>1482</v>
      </c>
      <c r="F44" s="36"/>
      <c r="G44" s="147" t="s">
        <v>566</v>
      </c>
      <c r="H44" s="36"/>
      <c r="I44" s="167"/>
      <c r="J44" s="38"/>
      <c r="K44" s="170" t="s">
        <v>1567</v>
      </c>
      <c r="L44" s="150"/>
    </row>
    <row r="45" spans="1:12" s="8" customFormat="1" ht="15.75" customHeight="1" x14ac:dyDescent="0.15">
      <c r="A45" s="100">
        <v>36</v>
      </c>
      <c r="B45" s="37"/>
      <c r="C45" s="37"/>
      <c r="D45" s="169" t="s">
        <v>682</v>
      </c>
      <c r="E45" s="169" t="s">
        <v>1483</v>
      </c>
      <c r="F45" s="36"/>
      <c r="G45" s="147" t="s">
        <v>566</v>
      </c>
      <c r="H45" s="36"/>
      <c r="I45" s="167"/>
      <c r="J45" s="38"/>
      <c r="K45" s="170" t="s">
        <v>1568</v>
      </c>
      <c r="L45" s="150"/>
    </row>
    <row r="46" spans="1:12" s="8" customFormat="1" ht="15.75" customHeight="1" x14ac:dyDescent="0.15">
      <c r="A46" s="100">
        <v>37</v>
      </c>
      <c r="B46" s="37"/>
      <c r="C46" s="37"/>
      <c r="D46" s="169" t="s">
        <v>682</v>
      </c>
      <c r="E46" s="169" t="s">
        <v>1484</v>
      </c>
      <c r="F46" s="36"/>
      <c r="G46" s="147" t="s">
        <v>566</v>
      </c>
      <c r="H46" s="36"/>
      <c r="I46" s="167"/>
      <c r="J46" s="38"/>
      <c r="K46" s="170" t="s">
        <v>1569</v>
      </c>
      <c r="L46" s="150"/>
    </row>
    <row r="47" spans="1:12" s="8" customFormat="1" ht="18.75" customHeight="1" x14ac:dyDescent="0.15">
      <c r="A47" s="100">
        <v>38</v>
      </c>
      <c r="B47" s="37"/>
      <c r="C47" s="37"/>
      <c r="D47" s="74" t="s">
        <v>679</v>
      </c>
      <c r="E47" s="149" t="s">
        <v>1570</v>
      </c>
      <c r="F47" s="36"/>
      <c r="G47" s="243" t="s">
        <v>1</v>
      </c>
      <c r="H47" s="36"/>
      <c r="I47" s="50"/>
      <c r="J47" s="38" t="s">
        <v>592</v>
      </c>
      <c r="K47" s="310" t="s">
        <v>2100</v>
      </c>
      <c r="L47" s="150"/>
    </row>
    <row r="48" spans="1:12" s="8" customFormat="1" ht="15.75" customHeight="1" x14ac:dyDescent="0.15">
      <c r="A48" s="100">
        <v>39</v>
      </c>
      <c r="B48" s="37"/>
      <c r="C48" s="37"/>
      <c r="D48" s="74" t="s">
        <v>679</v>
      </c>
      <c r="E48" s="149" t="s">
        <v>1571</v>
      </c>
      <c r="F48" s="36"/>
      <c r="G48" s="147" t="s">
        <v>566</v>
      </c>
      <c r="H48" s="36"/>
      <c r="I48" s="50"/>
      <c r="J48" s="38"/>
      <c r="K48" s="310" t="s">
        <v>1580</v>
      </c>
      <c r="L48" s="150"/>
    </row>
    <row r="49" spans="1:12" s="8" customFormat="1" ht="15.75" customHeight="1" x14ac:dyDescent="0.15">
      <c r="A49" s="100">
        <v>40</v>
      </c>
      <c r="D49" s="74" t="s">
        <v>679</v>
      </c>
      <c r="E49" s="149" t="s">
        <v>1572</v>
      </c>
      <c r="F49" s="36"/>
      <c r="G49" s="147" t="s">
        <v>566</v>
      </c>
      <c r="H49" s="36"/>
      <c r="I49" s="50"/>
      <c r="J49" s="38"/>
      <c r="K49" s="310" t="s">
        <v>1581</v>
      </c>
      <c r="L49" s="150"/>
    </row>
    <row r="50" spans="1:12" s="8" customFormat="1" ht="18" customHeight="1" x14ac:dyDescent="0.15">
      <c r="A50" s="100">
        <v>41</v>
      </c>
      <c r="B50" s="37"/>
      <c r="C50" s="37"/>
      <c r="D50" s="74" t="s">
        <v>679</v>
      </c>
      <c r="E50" s="149" t="s">
        <v>1573</v>
      </c>
      <c r="F50" s="36"/>
      <c r="G50" s="147" t="s">
        <v>566</v>
      </c>
      <c r="H50" s="36"/>
      <c r="I50" s="50"/>
      <c r="J50" s="38"/>
      <c r="K50" s="310" t="s">
        <v>1582</v>
      </c>
      <c r="L50" s="150"/>
    </row>
    <row r="51" spans="1:12" s="8" customFormat="1" ht="18" customHeight="1" x14ac:dyDescent="0.15">
      <c r="A51" s="100">
        <v>42</v>
      </c>
      <c r="B51" s="37"/>
      <c r="C51" s="37"/>
      <c r="D51" s="74" t="s">
        <v>679</v>
      </c>
      <c r="E51" s="149" t="s">
        <v>1574</v>
      </c>
      <c r="F51" s="36"/>
      <c r="G51" s="147" t="s">
        <v>566</v>
      </c>
      <c r="H51" s="36"/>
      <c r="I51" s="50"/>
      <c r="J51" s="38"/>
      <c r="K51" s="310" t="s">
        <v>1583</v>
      </c>
      <c r="L51" s="150"/>
    </row>
    <row r="52" spans="1:12" s="8" customFormat="1" ht="18" customHeight="1" x14ac:dyDescent="0.15">
      <c r="A52" s="100">
        <v>43</v>
      </c>
      <c r="B52" s="37"/>
      <c r="C52" s="37"/>
      <c r="D52" s="74" t="s">
        <v>679</v>
      </c>
      <c r="E52" s="149" t="s">
        <v>1575</v>
      </c>
      <c r="F52" s="36"/>
      <c r="G52" s="147" t="s">
        <v>566</v>
      </c>
      <c r="H52" s="36"/>
      <c r="I52" s="50"/>
      <c r="J52" s="38"/>
      <c r="K52" s="310" t="s">
        <v>1584</v>
      </c>
      <c r="L52" s="150"/>
    </row>
    <row r="53" spans="1:12" s="8" customFormat="1" ht="18" customHeight="1" x14ac:dyDescent="0.15">
      <c r="A53" s="100">
        <v>44</v>
      </c>
      <c r="B53" s="37"/>
      <c r="C53" s="37"/>
      <c r="D53" s="74" t="s">
        <v>679</v>
      </c>
      <c r="E53" s="149" t="s">
        <v>1576</v>
      </c>
      <c r="F53" s="36"/>
      <c r="G53" s="147" t="s">
        <v>566</v>
      </c>
      <c r="H53" s="36"/>
      <c r="I53" s="50"/>
      <c r="J53" s="38"/>
      <c r="K53" s="310" t="s">
        <v>1585</v>
      </c>
      <c r="L53" s="150"/>
    </row>
    <row r="54" spans="1:12" s="8" customFormat="1" ht="18" customHeight="1" x14ac:dyDescent="0.15">
      <c r="A54" s="100">
        <v>45</v>
      </c>
      <c r="B54" s="37"/>
      <c r="C54" s="37"/>
      <c r="D54" s="74" t="s">
        <v>679</v>
      </c>
      <c r="E54" s="149" t="s">
        <v>1577</v>
      </c>
      <c r="F54" s="36"/>
      <c r="G54" s="147" t="s">
        <v>566</v>
      </c>
      <c r="H54" s="36"/>
      <c r="I54" s="50"/>
      <c r="J54" s="38"/>
      <c r="K54" s="310" t="s">
        <v>1586</v>
      </c>
      <c r="L54" s="150"/>
    </row>
    <row r="55" spans="1:12" s="8" customFormat="1" ht="18" customHeight="1" x14ac:dyDescent="0.15">
      <c r="A55" s="100">
        <v>46</v>
      </c>
      <c r="B55" s="37"/>
      <c r="C55" s="37"/>
      <c r="D55" s="74" t="s">
        <v>679</v>
      </c>
      <c r="E55" s="149" t="s">
        <v>1578</v>
      </c>
      <c r="F55" s="36"/>
      <c r="G55" s="147" t="s">
        <v>566</v>
      </c>
      <c r="H55" s="36"/>
      <c r="I55" s="50"/>
      <c r="J55" s="38"/>
      <c r="K55" s="310" t="s">
        <v>1587</v>
      </c>
      <c r="L55" s="150"/>
    </row>
    <row r="56" spans="1:12" s="8" customFormat="1" ht="18" customHeight="1" x14ac:dyDescent="0.15">
      <c r="A56" s="100">
        <v>47</v>
      </c>
      <c r="B56" s="37"/>
      <c r="C56" s="37"/>
      <c r="D56" s="74" t="s">
        <v>679</v>
      </c>
      <c r="E56" s="149" t="s">
        <v>1609</v>
      </c>
      <c r="F56" s="36"/>
      <c r="G56" s="147" t="s">
        <v>566</v>
      </c>
      <c r="H56" s="36"/>
      <c r="I56" s="50"/>
      <c r="J56" s="38"/>
      <c r="K56" s="310" t="s">
        <v>1588</v>
      </c>
      <c r="L56" s="150"/>
    </row>
    <row r="57" spans="1:12" s="8" customFormat="1" ht="18" customHeight="1" x14ac:dyDescent="0.15">
      <c r="A57" s="100">
        <v>48</v>
      </c>
      <c r="B57" s="37"/>
      <c r="C57" s="37"/>
      <c r="D57" s="74" t="s">
        <v>679</v>
      </c>
      <c r="E57" s="149" t="s">
        <v>1603</v>
      </c>
      <c r="F57" s="36"/>
      <c r="G57" s="147" t="s">
        <v>566</v>
      </c>
      <c r="H57" s="36"/>
      <c r="I57" s="50"/>
      <c r="J57" s="38"/>
      <c r="K57" s="310" t="s">
        <v>1589</v>
      </c>
      <c r="L57" s="150"/>
    </row>
    <row r="58" spans="1:12" s="8" customFormat="1" ht="18" customHeight="1" x14ac:dyDescent="0.15">
      <c r="A58" s="100">
        <v>49</v>
      </c>
      <c r="B58" s="37"/>
      <c r="C58" s="37"/>
      <c r="D58" s="74" t="s">
        <v>679</v>
      </c>
      <c r="E58" s="149" t="s">
        <v>1604</v>
      </c>
      <c r="F58" s="36"/>
      <c r="G58" s="147" t="s">
        <v>566</v>
      </c>
      <c r="H58" s="36"/>
      <c r="I58" s="50"/>
      <c r="J58" s="38"/>
      <c r="K58" s="310" t="s">
        <v>1590</v>
      </c>
      <c r="L58" s="150"/>
    </row>
    <row r="59" spans="1:12" s="8" customFormat="1" ht="18" customHeight="1" x14ac:dyDescent="0.15">
      <c r="A59" s="100">
        <v>50</v>
      </c>
      <c r="B59" s="37"/>
      <c r="C59" s="37"/>
      <c r="D59" s="74" t="s">
        <v>679</v>
      </c>
      <c r="E59" s="149" t="s">
        <v>1605</v>
      </c>
      <c r="F59" s="36"/>
      <c r="G59" s="147" t="s">
        <v>566</v>
      </c>
      <c r="H59" s="36"/>
      <c r="I59" s="50"/>
      <c r="J59" s="38"/>
      <c r="K59" s="310" t="s">
        <v>1591</v>
      </c>
      <c r="L59" s="150"/>
    </row>
    <row r="60" spans="1:12" s="8" customFormat="1" ht="18" customHeight="1" x14ac:dyDescent="0.15">
      <c r="A60" s="100">
        <v>51</v>
      </c>
      <c r="B60" s="37"/>
      <c r="C60" s="37"/>
      <c r="D60" s="74" t="s">
        <v>679</v>
      </c>
      <c r="E60" s="149" t="s">
        <v>1606</v>
      </c>
      <c r="F60" s="36"/>
      <c r="G60" s="147" t="s">
        <v>566</v>
      </c>
      <c r="H60" s="36"/>
      <c r="I60" s="50"/>
      <c r="J60" s="38"/>
      <c r="K60" s="310" t="s">
        <v>1592</v>
      </c>
      <c r="L60" s="150"/>
    </row>
    <row r="61" spans="1:12" s="8" customFormat="1" ht="18.75" customHeight="1" x14ac:dyDescent="0.15">
      <c r="A61" s="100">
        <v>52</v>
      </c>
      <c r="B61" s="37"/>
      <c r="C61" s="37"/>
      <c r="D61" s="74" t="s">
        <v>679</v>
      </c>
      <c r="E61" s="149" t="s">
        <v>1607</v>
      </c>
      <c r="F61" s="40"/>
      <c r="G61" s="147" t="s">
        <v>566</v>
      </c>
      <c r="H61" s="36"/>
      <c r="I61" s="50"/>
      <c r="J61" s="38"/>
      <c r="K61" s="310" t="s">
        <v>1593</v>
      </c>
      <c r="L61" s="250"/>
    </row>
    <row r="62" spans="1:12" s="8" customFormat="1" ht="20.25" customHeight="1" x14ac:dyDescent="0.15">
      <c r="A62" s="100">
        <v>53</v>
      </c>
      <c r="B62" s="37"/>
      <c r="C62" s="37"/>
      <c r="D62" s="74" t="s">
        <v>679</v>
      </c>
      <c r="E62" s="149" t="s">
        <v>1608</v>
      </c>
      <c r="F62" s="40"/>
      <c r="G62" s="147" t="s">
        <v>566</v>
      </c>
      <c r="H62" s="36"/>
      <c r="I62" s="50"/>
      <c r="J62" s="38"/>
      <c r="K62" s="310" t="s">
        <v>1594</v>
      </c>
      <c r="L62" s="129"/>
    </row>
    <row r="63" spans="1:12" s="8" customFormat="1" ht="20.25" customHeight="1" x14ac:dyDescent="0.15">
      <c r="A63" s="100">
        <v>54</v>
      </c>
      <c r="B63" s="37"/>
      <c r="C63" s="37"/>
      <c r="D63" s="74" t="s">
        <v>679</v>
      </c>
      <c r="E63" s="149" t="s">
        <v>1610</v>
      </c>
      <c r="F63" s="40"/>
      <c r="G63" s="147" t="s">
        <v>566</v>
      </c>
      <c r="H63" s="36"/>
      <c r="I63" s="50"/>
      <c r="J63" s="38"/>
      <c r="K63" s="310" t="s">
        <v>1595</v>
      </c>
      <c r="L63" s="129"/>
    </row>
    <row r="64" spans="1:12" s="8" customFormat="1" ht="18" customHeight="1" x14ac:dyDescent="0.15">
      <c r="A64" s="100">
        <v>55</v>
      </c>
      <c r="B64" s="37"/>
      <c r="C64" s="37"/>
      <c r="D64" s="74" t="s">
        <v>679</v>
      </c>
      <c r="E64" s="149" t="s">
        <v>1611</v>
      </c>
      <c r="F64" s="40"/>
      <c r="G64" s="147" t="s">
        <v>566</v>
      </c>
      <c r="H64" s="36"/>
      <c r="I64" s="50"/>
      <c r="J64" s="38"/>
      <c r="K64" s="310" t="s">
        <v>1596</v>
      </c>
      <c r="L64" s="129"/>
    </row>
    <row r="65" spans="1:12" s="8" customFormat="1" ht="18" customHeight="1" x14ac:dyDescent="0.15">
      <c r="A65" s="100">
        <v>56</v>
      </c>
      <c r="B65" s="37"/>
      <c r="C65" s="37"/>
      <c r="D65" s="74" t="s">
        <v>679</v>
      </c>
      <c r="E65" s="149" t="s">
        <v>1579</v>
      </c>
      <c r="F65" s="40"/>
      <c r="G65" s="147" t="s">
        <v>566</v>
      </c>
      <c r="H65" s="36"/>
      <c r="I65" s="50"/>
      <c r="J65" s="38"/>
      <c r="K65" s="310" t="s">
        <v>1597</v>
      </c>
      <c r="L65" s="129"/>
    </row>
    <row r="66" spans="1:12" s="8" customFormat="1" ht="16.5" customHeight="1" x14ac:dyDescent="0.15">
      <c r="A66" s="100">
        <v>57</v>
      </c>
      <c r="B66" s="37"/>
      <c r="C66" s="37"/>
      <c r="D66" s="74" t="s">
        <v>679</v>
      </c>
      <c r="E66" s="149" t="s">
        <v>1602</v>
      </c>
      <c r="F66" s="40"/>
      <c r="G66" s="147" t="s">
        <v>566</v>
      </c>
      <c r="H66" s="36"/>
      <c r="I66" s="50"/>
      <c r="J66" s="38"/>
      <c r="K66" s="310" t="s">
        <v>1598</v>
      </c>
      <c r="L66" s="250"/>
    </row>
    <row r="67" spans="1:12" s="8" customFormat="1" ht="15.75" customHeight="1" x14ac:dyDescent="0.15">
      <c r="A67" s="100">
        <v>58</v>
      </c>
      <c r="B67" s="37"/>
      <c r="C67" s="37"/>
      <c r="D67" s="74" t="s">
        <v>679</v>
      </c>
      <c r="E67" s="309" t="s">
        <v>1601</v>
      </c>
      <c r="F67" s="40"/>
      <c r="G67" s="147" t="s">
        <v>566</v>
      </c>
      <c r="H67" s="36"/>
      <c r="I67" s="50"/>
      <c r="J67" s="38"/>
      <c r="K67" s="310" t="s">
        <v>1599</v>
      </c>
      <c r="L67" s="256"/>
    </row>
    <row r="68" spans="1:12" ht="16.5" customHeight="1" x14ac:dyDescent="0.15">
      <c r="A68" s="100">
        <v>61</v>
      </c>
      <c r="B68" s="149"/>
      <c r="C68" s="149"/>
      <c r="D68" s="74" t="s">
        <v>678</v>
      </c>
      <c r="E68" s="109" t="s">
        <v>709</v>
      </c>
      <c r="F68" s="100"/>
      <c r="G68" s="147" t="s">
        <v>566</v>
      </c>
      <c r="H68" s="100"/>
      <c r="I68" s="130"/>
      <c r="J68" s="480" t="s">
        <v>2108</v>
      </c>
      <c r="K68" s="264" t="s">
        <v>1308</v>
      </c>
      <c r="L68" s="104"/>
    </row>
    <row r="69" spans="1:12" ht="16.5" customHeight="1" x14ac:dyDescent="0.15">
      <c r="A69" s="100">
        <v>62</v>
      </c>
      <c r="B69" s="149"/>
      <c r="C69" s="149"/>
      <c r="D69" s="74" t="s">
        <v>683</v>
      </c>
      <c r="E69" s="109" t="s">
        <v>710</v>
      </c>
      <c r="F69" s="100"/>
      <c r="G69" s="147" t="s">
        <v>566</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190"/>
  <sheetViews>
    <sheetView topLeftCell="A169" workbookViewId="0">
      <selection activeCell="D192" sqref="D192"/>
    </sheetView>
  </sheetViews>
  <sheetFormatPr baseColWidth="10" defaultColWidth="8.796875" defaultRowHeight="15" x14ac:dyDescent="0.15"/>
  <cols>
    <col min="3" max="3" width="14.19921875" customWidth="1"/>
    <col min="4" max="4" width="53.19921875" customWidth="1"/>
    <col min="5" max="5" width="13.19921875" customWidth="1"/>
    <col min="6" max="6" width="14.59765625" bestFit="1" customWidth="1"/>
    <col min="7" max="7" width="11.3984375" customWidth="1"/>
    <col min="8" max="8" width="39.19921875" customWidth="1"/>
    <col min="9" max="9" width="42.59765625" customWidth="1"/>
    <col min="10" max="10" width="75.19921875" customWidth="1"/>
    <col min="11" max="11" width="68.3984375" customWidth="1"/>
  </cols>
  <sheetData>
    <row r="1" spans="1:11" ht="16.5" customHeight="1" x14ac:dyDescent="0.15">
      <c r="D1" s="486" t="s">
        <v>901</v>
      </c>
      <c r="E1" s="486"/>
      <c r="F1" s="115"/>
      <c r="G1" s="116" t="s">
        <v>282</v>
      </c>
    </row>
    <row r="2" spans="1:11" s="1" customFormat="1" ht="19" customHeight="1" x14ac:dyDescent="0.15">
      <c r="D2" s="486"/>
      <c r="E2" s="486"/>
      <c r="F2" s="117" t="s">
        <v>283</v>
      </c>
      <c r="G2" s="118">
        <f>COUNTIF(F10:F175,"Not POR")</f>
        <v>0</v>
      </c>
      <c r="H2" s="4"/>
    </row>
    <row r="3" spans="1:11" s="1" customFormat="1" ht="18.75" customHeight="1" x14ac:dyDescent="0.15">
      <c r="D3" s="486"/>
      <c r="E3" s="486"/>
      <c r="F3" s="119" t="s">
        <v>284</v>
      </c>
      <c r="G3" s="118">
        <f>COUNTIF(F10:F175,"CHN validation")</f>
        <v>0</v>
      </c>
      <c r="I3" s="3"/>
      <c r="J3" s="3"/>
    </row>
    <row r="4" spans="1:11" s="1" customFormat="1" ht="18.75" customHeight="1" x14ac:dyDescent="0.15">
      <c r="D4" s="486"/>
      <c r="E4" s="486"/>
      <c r="F4" s="120" t="s">
        <v>285</v>
      </c>
      <c r="G4" s="118">
        <f>COUNTIF(F10:F175,"New Item")</f>
        <v>0</v>
      </c>
      <c r="I4" s="3"/>
      <c r="J4" s="3"/>
    </row>
    <row r="5" spans="1:11" s="1" customFormat="1" ht="18.75" customHeight="1" x14ac:dyDescent="0.15">
      <c r="D5" s="486"/>
      <c r="E5" s="486"/>
      <c r="F5" s="121" t="s">
        <v>286</v>
      </c>
      <c r="G5" s="118">
        <f>COUNTIF(F10:F175,"Pending update")</f>
        <v>0</v>
      </c>
      <c r="I5" s="3"/>
      <c r="J5" s="3"/>
    </row>
    <row r="6" spans="1:11" s="1" customFormat="1" ht="16.5" customHeight="1" x14ac:dyDescent="0.15">
      <c r="D6" s="486"/>
      <c r="E6" s="486"/>
      <c r="F6" s="122" t="s">
        <v>287</v>
      </c>
      <c r="G6" s="118">
        <f>COUNTIF(F10:F175,"Modified")</f>
        <v>0</v>
      </c>
      <c r="I6" s="3"/>
      <c r="J6" s="3"/>
    </row>
    <row r="7" spans="1:11" s="1" customFormat="1" ht="16.5" customHeight="1" x14ac:dyDescent="0.15">
      <c r="D7" s="486"/>
      <c r="E7" s="486"/>
      <c r="F7" s="123" t="s">
        <v>288</v>
      </c>
      <c r="G7" s="118">
        <f>COUNTIF(F10:F175,"Ready")</f>
        <v>166</v>
      </c>
      <c r="I7" s="3"/>
      <c r="J7" s="3"/>
    </row>
    <row r="8" spans="1:11" s="1" customFormat="1" ht="18" customHeight="1" thickBot="1" x14ac:dyDescent="0.2">
      <c r="D8" s="487"/>
      <c r="E8" s="487"/>
      <c r="F8" s="124" t="s">
        <v>289</v>
      </c>
      <c r="G8" s="118">
        <f>COUNTIF(F10:F175,"Not ready")</f>
        <v>0</v>
      </c>
      <c r="I8" s="3"/>
      <c r="J8" s="3"/>
    </row>
    <row r="9" spans="1:11" s="1" customFormat="1" ht="53.5" customHeight="1" x14ac:dyDescent="0.15">
      <c r="A9" s="5" t="s">
        <v>238</v>
      </c>
      <c r="B9" s="148" t="s">
        <v>593</v>
      </c>
      <c r="C9" s="5" t="s">
        <v>674</v>
      </c>
      <c r="D9" s="5" t="s">
        <v>675</v>
      </c>
      <c r="E9" s="6" t="s">
        <v>1102</v>
      </c>
      <c r="F9" s="6" t="s">
        <v>4</v>
      </c>
      <c r="G9" s="7" t="s">
        <v>237</v>
      </c>
      <c r="H9" s="6" t="s">
        <v>5</v>
      </c>
      <c r="I9" s="6" t="s">
        <v>597</v>
      </c>
      <c r="J9" s="7" t="s">
        <v>596</v>
      </c>
      <c r="K9" s="111" t="s">
        <v>7</v>
      </c>
    </row>
    <row r="10" spans="1:11" s="1" customFormat="1" ht="16.5" customHeight="1" x14ac:dyDescent="0.15">
      <c r="A10" s="73">
        <v>1</v>
      </c>
      <c r="B10" s="73"/>
      <c r="C10" s="74" t="s">
        <v>677</v>
      </c>
      <c r="D10" s="304" t="s">
        <v>685</v>
      </c>
      <c r="E10" s="73"/>
      <c r="F10" s="83" t="s">
        <v>8</v>
      </c>
      <c r="G10" s="125"/>
      <c r="H10" s="74"/>
      <c r="I10" s="97"/>
      <c r="J10" s="264"/>
      <c r="K10" s="496" t="s">
        <v>662</v>
      </c>
    </row>
    <row r="11" spans="1:11" s="1" customFormat="1" ht="16.5" customHeight="1" x14ac:dyDescent="0.15">
      <c r="A11" s="73">
        <v>2</v>
      </c>
      <c r="B11" s="73"/>
      <c r="C11" s="74" t="s">
        <v>677</v>
      </c>
      <c r="D11" s="304" t="s">
        <v>686</v>
      </c>
      <c r="E11" s="73"/>
      <c r="F11" s="83" t="s">
        <v>8</v>
      </c>
      <c r="G11" s="125"/>
      <c r="H11" s="74"/>
      <c r="I11" s="264"/>
      <c r="J11" s="264"/>
      <c r="K11" s="497"/>
    </row>
    <row r="12" spans="1:11" s="1" customFormat="1" ht="16.5" customHeight="1" x14ac:dyDescent="0.15">
      <c r="A12" s="73">
        <v>3</v>
      </c>
      <c r="B12" s="73"/>
      <c r="C12" s="74" t="s">
        <v>712</v>
      </c>
      <c r="D12" s="74" t="s">
        <v>713</v>
      </c>
      <c r="E12" s="73"/>
      <c r="F12" s="83" t="s">
        <v>8</v>
      </c>
      <c r="G12" s="125"/>
      <c r="H12" s="74"/>
      <c r="I12" s="97"/>
      <c r="J12" s="264"/>
      <c r="K12" s="74"/>
    </row>
    <row r="13" spans="1:11" s="1" customFormat="1" ht="16.5" customHeight="1" x14ac:dyDescent="0.15">
      <c r="A13" s="73">
        <v>4</v>
      </c>
      <c r="B13" s="73"/>
      <c r="C13" s="74" t="s">
        <v>677</v>
      </c>
      <c r="D13" s="74" t="s">
        <v>688</v>
      </c>
      <c r="E13" s="324"/>
      <c r="F13" s="83" t="s">
        <v>8</v>
      </c>
      <c r="G13" s="125"/>
      <c r="H13" s="74"/>
      <c r="I13" s="65" t="s">
        <v>236</v>
      </c>
      <c r="J13" s="264" t="s">
        <v>366</v>
      </c>
      <c r="K13" s="74"/>
    </row>
    <row r="14" spans="1:11" s="9" customFormat="1" ht="16.5" customHeight="1" x14ac:dyDescent="0.15">
      <c r="A14" s="73">
        <v>5</v>
      </c>
      <c r="B14" s="73"/>
      <c r="C14" s="74" t="s">
        <v>712</v>
      </c>
      <c r="D14" s="74" t="s">
        <v>714</v>
      </c>
      <c r="E14" s="324"/>
      <c r="F14" s="83" t="s">
        <v>8</v>
      </c>
      <c r="G14" s="105" t="s">
        <v>9</v>
      </c>
      <c r="I14" s="97"/>
      <c r="J14" s="264" t="s">
        <v>398</v>
      </c>
      <c r="K14" s="74"/>
    </row>
    <row r="15" spans="1:11" s="9" customFormat="1" ht="16.5" customHeight="1" x14ac:dyDescent="0.15">
      <c r="A15" s="73">
        <v>6</v>
      </c>
      <c r="B15" s="73"/>
      <c r="C15" s="74" t="s">
        <v>712</v>
      </c>
      <c r="D15" s="74" t="s">
        <v>715</v>
      </c>
      <c r="E15" s="324"/>
      <c r="F15" s="83" t="s">
        <v>8</v>
      </c>
      <c r="G15" s="125"/>
      <c r="H15" s="73" t="s">
        <v>235</v>
      </c>
      <c r="I15" s="97"/>
      <c r="J15" s="264" t="s">
        <v>364</v>
      </c>
      <c r="K15" s="74"/>
    </row>
    <row r="16" spans="1:11" s="9" customFormat="1" ht="16.5" customHeight="1" x14ac:dyDescent="0.15">
      <c r="A16" s="73">
        <v>7</v>
      </c>
      <c r="B16" s="73"/>
      <c r="C16" s="74" t="s">
        <v>712</v>
      </c>
      <c r="D16" s="74" t="s">
        <v>716</v>
      </c>
      <c r="E16" s="324"/>
      <c r="F16" s="83" t="s">
        <v>8</v>
      </c>
      <c r="G16" s="125"/>
      <c r="H16" s="74"/>
      <c r="K16" s="74"/>
    </row>
    <row r="17" spans="1:17" s="9" customFormat="1" ht="16.5" customHeight="1" x14ac:dyDescent="0.15">
      <c r="A17" s="73">
        <v>8</v>
      </c>
      <c r="B17" s="73"/>
      <c r="C17" s="74" t="s">
        <v>717</v>
      </c>
      <c r="D17" s="74" t="s">
        <v>718</v>
      </c>
      <c r="E17" s="338" t="s">
        <v>10</v>
      </c>
      <c r="F17" s="83" t="s">
        <v>8</v>
      </c>
      <c r="G17" s="125"/>
      <c r="H17" s="74"/>
      <c r="I17" s="97"/>
      <c r="J17" s="264" t="s">
        <v>219</v>
      </c>
      <c r="K17" s="74"/>
    </row>
    <row r="18" spans="1:17" s="9" customFormat="1" ht="16.5" customHeight="1" x14ac:dyDescent="0.15">
      <c r="A18" s="73">
        <v>9</v>
      </c>
      <c r="B18" s="73"/>
      <c r="C18" s="74" t="s">
        <v>717</v>
      </c>
      <c r="D18" s="74" t="s">
        <v>1155</v>
      </c>
      <c r="E18" s="338" t="s">
        <v>11</v>
      </c>
      <c r="F18" s="83" t="s">
        <v>8</v>
      </c>
      <c r="G18" s="125"/>
      <c r="H18" s="74"/>
      <c r="I18" s="97"/>
      <c r="J18" s="264" t="s">
        <v>220</v>
      </c>
      <c r="K18" s="74"/>
    </row>
    <row r="19" spans="1:17" s="9" customFormat="1" ht="16.5" customHeight="1" x14ac:dyDescent="0.15">
      <c r="A19" s="73">
        <v>10</v>
      </c>
      <c r="B19" s="73"/>
      <c r="C19" s="74" t="s">
        <v>717</v>
      </c>
      <c r="D19" s="74" t="s">
        <v>967</v>
      </c>
      <c r="E19" s="338"/>
      <c r="F19" s="83" t="s">
        <v>8</v>
      </c>
      <c r="G19" s="125"/>
      <c r="H19" s="74"/>
      <c r="I19" s="264"/>
      <c r="J19" s="264" t="s">
        <v>672</v>
      </c>
      <c r="K19" s="74"/>
    </row>
    <row r="20" spans="1:17" s="9" customFormat="1" ht="16.5" customHeight="1" x14ac:dyDescent="0.15">
      <c r="A20" s="73">
        <v>11</v>
      </c>
      <c r="B20" s="73"/>
      <c r="C20" s="74" t="s">
        <v>712</v>
      </c>
      <c r="D20" s="74" t="s">
        <v>719</v>
      </c>
      <c r="E20" s="338"/>
      <c r="F20" s="83" t="s">
        <v>8</v>
      </c>
      <c r="G20" s="125"/>
      <c r="H20" s="74"/>
      <c r="I20" s="97"/>
      <c r="J20" s="264" t="s">
        <v>653</v>
      </c>
      <c r="K20" s="74"/>
    </row>
    <row r="21" spans="1:17" s="1" customFormat="1" ht="16.5" customHeight="1" x14ac:dyDescent="0.15">
      <c r="A21" s="73">
        <v>12</v>
      </c>
      <c r="B21" s="73"/>
      <c r="C21" s="74" t="s">
        <v>712</v>
      </c>
      <c r="D21" s="74" t="s">
        <v>720</v>
      </c>
      <c r="E21" s="338"/>
      <c r="F21" s="83" t="s">
        <v>8</v>
      </c>
      <c r="G21" s="125"/>
      <c r="H21" s="74"/>
      <c r="I21" s="97"/>
      <c r="J21" s="264" t="s">
        <v>234</v>
      </c>
      <c r="K21" s="74"/>
    </row>
    <row r="22" spans="1:17" s="1" customFormat="1" ht="16.5" customHeight="1" x14ac:dyDescent="0.15">
      <c r="A22" s="73">
        <v>13</v>
      </c>
      <c r="B22" s="73"/>
      <c r="C22" s="74" t="s">
        <v>712</v>
      </c>
      <c r="D22" s="74" t="s">
        <v>721</v>
      </c>
      <c r="E22" s="338"/>
      <c r="F22" s="83" t="s">
        <v>8</v>
      </c>
      <c r="G22" s="125"/>
      <c r="H22" s="110" t="s">
        <v>12</v>
      </c>
      <c r="I22" s="75"/>
      <c r="J22" s="75" t="s">
        <v>233</v>
      </c>
      <c r="K22" s="74"/>
    </row>
    <row r="23" spans="1:17" s="1" customFormat="1" ht="16.5" customHeight="1" x14ac:dyDescent="0.15">
      <c r="A23" s="73">
        <v>14</v>
      </c>
      <c r="B23" s="73"/>
      <c r="C23" s="74" t="s">
        <v>712</v>
      </c>
      <c r="D23" s="74" t="s">
        <v>722</v>
      </c>
      <c r="E23" s="324"/>
      <c r="F23" s="83" t="s">
        <v>8</v>
      </c>
      <c r="G23" s="73"/>
      <c r="H23" s="110" t="s">
        <v>13</v>
      </c>
      <c r="I23" s="75"/>
      <c r="J23" s="75" t="s">
        <v>232</v>
      </c>
      <c r="K23" s="74"/>
    </row>
    <row r="24" spans="1:17" s="1" customFormat="1" ht="16.5" customHeight="1" x14ac:dyDescent="0.15">
      <c r="A24" s="73">
        <v>15</v>
      </c>
      <c r="B24" s="73"/>
      <c r="C24" s="74" t="s">
        <v>717</v>
      </c>
      <c r="D24" s="74" t="s">
        <v>723</v>
      </c>
      <c r="E24" s="338" t="s">
        <v>14</v>
      </c>
      <c r="F24" s="83" t="s">
        <v>8</v>
      </c>
      <c r="G24" s="125"/>
      <c r="H24" s="74"/>
      <c r="I24" s="75"/>
      <c r="J24" s="493" t="s">
        <v>363</v>
      </c>
      <c r="K24" s="490"/>
    </row>
    <row r="25" spans="1:17" s="1" customFormat="1" ht="16.5" customHeight="1" x14ac:dyDescent="0.15">
      <c r="A25" s="73">
        <v>16</v>
      </c>
      <c r="B25" s="73"/>
      <c r="C25" s="74" t="s">
        <v>717</v>
      </c>
      <c r="D25" s="74" t="s">
        <v>724</v>
      </c>
      <c r="E25" s="338" t="s">
        <v>15</v>
      </c>
      <c r="F25" s="83" t="s">
        <v>8</v>
      </c>
      <c r="G25" s="125"/>
      <c r="H25" s="74"/>
      <c r="I25" s="75"/>
      <c r="J25" s="494"/>
      <c r="K25" s="491"/>
    </row>
    <row r="26" spans="1:17" s="1" customFormat="1" ht="16.5" customHeight="1" x14ac:dyDescent="0.15">
      <c r="A26" s="73">
        <v>17</v>
      </c>
      <c r="B26" s="73"/>
      <c r="C26" s="74" t="s">
        <v>717</v>
      </c>
      <c r="D26" s="74" t="s">
        <v>725</v>
      </c>
      <c r="E26" s="338" t="s">
        <v>15</v>
      </c>
      <c r="F26" s="83" t="s">
        <v>8</v>
      </c>
      <c r="G26" s="125"/>
      <c r="H26" s="74"/>
      <c r="I26" s="75"/>
      <c r="J26" s="494"/>
      <c r="K26" s="491"/>
    </row>
    <row r="27" spans="1:17" s="1" customFormat="1" ht="16.5" customHeight="1" x14ac:dyDescent="0.15">
      <c r="A27" s="73">
        <v>18</v>
      </c>
      <c r="B27" s="73"/>
      <c r="C27" s="74" t="s">
        <v>717</v>
      </c>
      <c r="D27" s="74" t="s">
        <v>726</v>
      </c>
      <c r="E27" s="338" t="s">
        <v>15</v>
      </c>
      <c r="F27" s="83" t="s">
        <v>8</v>
      </c>
      <c r="G27" s="125"/>
      <c r="H27" s="74"/>
      <c r="I27" s="75"/>
      <c r="J27" s="494"/>
      <c r="K27" s="491"/>
    </row>
    <row r="28" spans="1:17" s="1" customFormat="1" ht="16.5" customHeight="1" x14ac:dyDescent="0.15">
      <c r="A28" s="73">
        <v>19</v>
      </c>
      <c r="B28" s="73"/>
      <c r="C28" s="74" t="s">
        <v>717</v>
      </c>
      <c r="D28" s="74" t="s">
        <v>727</v>
      </c>
      <c r="E28" s="338" t="s">
        <v>15</v>
      </c>
      <c r="F28" s="83" t="s">
        <v>8</v>
      </c>
      <c r="G28" s="125"/>
      <c r="H28" s="74"/>
      <c r="I28" s="75"/>
      <c r="J28" s="494"/>
      <c r="K28" s="491"/>
    </row>
    <row r="29" spans="1:17" s="1" customFormat="1" ht="16.5" customHeight="1" x14ac:dyDescent="0.15">
      <c r="A29" s="73">
        <v>20</v>
      </c>
      <c r="B29" s="73"/>
      <c r="C29" s="74" t="s">
        <v>717</v>
      </c>
      <c r="D29" s="74" t="s">
        <v>728</v>
      </c>
      <c r="E29" s="338" t="s">
        <v>15</v>
      </c>
      <c r="F29" s="83" t="s">
        <v>8</v>
      </c>
      <c r="G29" s="125"/>
      <c r="H29" s="74"/>
      <c r="I29" s="75"/>
      <c r="J29" s="495"/>
      <c r="K29" s="492"/>
    </row>
    <row r="30" spans="1:17" s="135" customFormat="1" ht="16.5" customHeight="1" x14ac:dyDescent="0.15">
      <c r="A30" s="73">
        <v>21</v>
      </c>
      <c r="B30" s="73"/>
      <c r="C30" s="74" t="s">
        <v>729</v>
      </c>
      <c r="D30" s="74" t="s">
        <v>730</v>
      </c>
      <c r="E30" s="339"/>
      <c r="F30" s="83" t="s">
        <v>8</v>
      </c>
      <c r="G30" s="131"/>
      <c r="H30" s="132"/>
      <c r="I30" s="134"/>
      <c r="J30" s="134" t="s">
        <v>1670</v>
      </c>
      <c r="K30" s="133"/>
      <c r="L30" s="1"/>
      <c r="M30" s="1"/>
      <c r="N30" s="1"/>
      <c r="O30" s="1"/>
      <c r="P30" s="1"/>
      <c r="Q30" s="1"/>
    </row>
    <row r="31" spans="1:17" s="1" customFormat="1" ht="16.5" customHeight="1" x14ac:dyDescent="0.15">
      <c r="A31" s="73">
        <v>22</v>
      </c>
      <c r="B31" s="73"/>
      <c r="C31" s="74" t="s">
        <v>683</v>
      </c>
      <c r="D31" s="74" t="s">
        <v>731</v>
      </c>
      <c r="E31" s="324"/>
      <c r="F31" s="83" t="s">
        <v>8</v>
      </c>
      <c r="G31" s="125"/>
      <c r="H31" s="74"/>
      <c r="I31" s="97"/>
      <c r="J31" s="264" t="s">
        <v>598</v>
      </c>
      <c r="K31" s="145"/>
    </row>
    <row r="32" spans="1:17" s="1" customFormat="1" ht="16.5" customHeight="1" x14ac:dyDescent="0.15">
      <c r="A32" s="73">
        <v>23</v>
      </c>
      <c r="B32" s="73"/>
      <c r="C32" s="74" t="s">
        <v>712</v>
      </c>
      <c r="D32" s="74" t="s">
        <v>732</v>
      </c>
      <c r="E32" s="324"/>
      <c r="F32" s="83" t="s">
        <v>8</v>
      </c>
      <c r="G32" s="125"/>
      <c r="H32" s="73" t="s">
        <v>16</v>
      </c>
      <c r="I32" s="97"/>
      <c r="J32" s="264"/>
      <c r="K32" s="103"/>
    </row>
    <row r="33" spans="1:11" s="1" customFormat="1" ht="16.5" customHeight="1" x14ac:dyDescent="0.15">
      <c r="A33" s="73">
        <v>24</v>
      </c>
      <c r="B33" s="73"/>
      <c r="C33" s="74" t="s">
        <v>712</v>
      </c>
      <c r="D33" s="74" t="s">
        <v>733</v>
      </c>
      <c r="E33" s="324"/>
      <c r="F33" s="83" t="s">
        <v>8</v>
      </c>
      <c r="G33" s="125"/>
      <c r="H33" s="73" t="s">
        <v>17</v>
      </c>
      <c r="I33" s="97"/>
      <c r="J33" s="264"/>
      <c r="K33" s="103"/>
    </row>
    <row r="34" spans="1:11" s="1" customFormat="1" ht="15.75" customHeight="1" x14ac:dyDescent="0.15">
      <c r="A34" s="73">
        <v>25</v>
      </c>
      <c r="B34" s="73"/>
      <c r="C34" s="74" t="s">
        <v>712</v>
      </c>
      <c r="D34" s="74" t="s">
        <v>734</v>
      </c>
      <c r="E34" s="324"/>
      <c r="F34" s="83" t="s">
        <v>8</v>
      </c>
      <c r="G34" s="106" t="s">
        <v>290</v>
      </c>
      <c r="H34" s="144"/>
      <c r="I34" s="97"/>
      <c r="J34" s="264" t="s">
        <v>291</v>
      </c>
      <c r="K34" s="103"/>
    </row>
    <row r="35" spans="1:11" s="10" customFormat="1" ht="16.5" customHeight="1" x14ac:dyDescent="0.15">
      <c r="A35" s="73">
        <v>26</v>
      </c>
      <c r="B35" s="73"/>
      <c r="C35" s="74" t="s">
        <v>712</v>
      </c>
      <c r="D35" s="74" t="s">
        <v>735</v>
      </c>
      <c r="E35" s="324"/>
      <c r="F35" s="83" t="s">
        <v>8</v>
      </c>
      <c r="G35" s="108"/>
      <c r="H35" s="144"/>
      <c r="I35" s="97"/>
      <c r="J35" s="264" t="s">
        <v>1379</v>
      </c>
      <c r="K35" s="490" t="s">
        <v>292</v>
      </c>
    </row>
    <row r="36" spans="1:11" s="10" customFormat="1" ht="16.5" customHeight="1" x14ac:dyDescent="0.15">
      <c r="A36" s="73">
        <v>27</v>
      </c>
      <c r="B36" s="73"/>
      <c r="C36" s="74" t="s">
        <v>712</v>
      </c>
      <c r="D36" s="74" t="s">
        <v>736</v>
      </c>
      <c r="E36" s="324"/>
      <c r="F36" s="83" t="s">
        <v>8</v>
      </c>
      <c r="G36" s="106" t="s">
        <v>18</v>
      </c>
      <c r="H36" s="488" t="s">
        <v>293</v>
      </c>
      <c r="I36" s="97"/>
      <c r="J36" s="264" t="s">
        <v>1377</v>
      </c>
      <c r="K36" s="491"/>
    </row>
    <row r="37" spans="1:11" s="10" customFormat="1" ht="16.5" customHeight="1" x14ac:dyDescent="0.2">
      <c r="A37" s="73">
        <v>28</v>
      </c>
      <c r="B37" s="73"/>
      <c r="C37" s="74" t="s">
        <v>712</v>
      </c>
      <c r="D37" s="74" t="s">
        <v>737</v>
      </c>
      <c r="E37" s="324"/>
      <c r="F37" s="83" t="s">
        <v>8</v>
      </c>
      <c r="G37" s="107" t="s">
        <v>18</v>
      </c>
      <c r="H37" s="489"/>
      <c r="I37" s="97"/>
      <c r="J37" s="264" t="s">
        <v>1378</v>
      </c>
      <c r="K37" s="492"/>
    </row>
    <row r="38" spans="1:11" s="1" customFormat="1" ht="16.5" customHeight="1" x14ac:dyDescent="0.15">
      <c r="A38" s="73">
        <v>29</v>
      </c>
      <c r="B38" s="73"/>
      <c r="C38" s="74" t="s">
        <v>712</v>
      </c>
      <c r="D38" s="74" t="s">
        <v>738</v>
      </c>
      <c r="E38" s="324"/>
      <c r="F38" s="83" t="s">
        <v>8</v>
      </c>
      <c r="G38" s="106" t="s">
        <v>19</v>
      </c>
      <c r="H38" s="488" t="s">
        <v>20</v>
      </c>
      <c r="I38" s="97"/>
      <c r="J38" s="264" t="s">
        <v>231</v>
      </c>
      <c r="K38" s="103"/>
    </row>
    <row r="39" spans="1:11" s="1" customFormat="1" ht="16.5" customHeight="1" x14ac:dyDescent="0.15">
      <c r="A39" s="73">
        <v>30</v>
      </c>
      <c r="B39" s="73"/>
      <c r="C39" s="74" t="s">
        <v>712</v>
      </c>
      <c r="D39" s="74" t="s">
        <v>739</v>
      </c>
      <c r="E39" s="324"/>
      <c r="F39" s="83" t="s">
        <v>8</v>
      </c>
      <c r="G39" s="102" t="s">
        <v>19</v>
      </c>
      <c r="H39" s="489"/>
      <c r="I39" s="97"/>
      <c r="J39" s="264" t="s">
        <v>378</v>
      </c>
      <c r="K39" s="103"/>
    </row>
    <row r="40" spans="1:11" s="1" customFormat="1" ht="16.5" customHeight="1" x14ac:dyDescent="0.15">
      <c r="A40" s="73">
        <v>31</v>
      </c>
      <c r="B40" s="73"/>
      <c r="C40" s="74" t="s">
        <v>712</v>
      </c>
      <c r="D40" s="74" t="s">
        <v>740</v>
      </c>
      <c r="E40" s="324"/>
      <c r="F40" s="83" t="s">
        <v>8</v>
      </c>
      <c r="G40" s="105" t="s">
        <v>21</v>
      </c>
      <c r="H40" s="488" t="s">
        <v>22</v>
      </c>
      <c r="I40" s="97"/>
      <c r="J40" s="264" t="s">
        <v>379</v>
      </c>
      <c r="K40" s="103"/>
    </row>
    <row r="41" spans="1:11" s="1" customFormat="1" ht="16.5" customHeight="1" x14ac:dyDescent="0.15">
      <c r="A41" s="73">
        <v>32</v>
      </c>
      <c r="B41" s="73"/>
      <c r="C41" s="74" t="s">
        <v>712</v>
      </c>
      <c r="D41" s="74" t="s">
        <v>741</v>
      </c>
      <c r="E41" s="324"/>
      <c r="F41" s="83" t="s">
        <v>8</v>
      </c>
      <c r="G41" s="102" t="s">
        <v>23</v>
      </c>
      <c r="H41" s="489"/>
      <c r="I41" s="97"/>
      <c r="J41" s="264" t="s">
        <v>24</v>
      </c>
      <c r="K41" s="103"/>
    </row>
    <row r="42" spans="1:11" s="1" customFormat="1" ht="16.5" customHeight="1" x14ac:dyDescent="0.15">
      <c r="A42" s="73">
        <v>33</v>
      </c>
      <c r="B42" s="73"/>
      <c r="C42" s="74" t="s">
        <v>712</v>
      </c>
      <c r="D42" s="74" t="s">
        <v>742</v>
      </c>
      <c r="E42" s="324"/>
      <c r="F42" s="83" t="s">
        <v>8</v>
      </c>
      <c r="G42" s="105" t="s">
        <v>25</v>
      </c>
      <c r="H42" s="488" t="s">
        <v>26</v>
      </c>
      <c r="I42" s="97"/>
      <c r="J42" s="264" t="s">
        <v>27</v>
      </c>
      <c r="K42" s="103"/>
    </row>
    <row r="43" spans="1:11" s="1" customFormat="1" ht="16.5" customHeight="1" x14ac:dyDescent="0.15">
      <c r="A43" s="73">
        <v>34</v>
      </c>
      <c r="B43" s="73"/>
      <c r="C43" s="74" t="s">
        <v>712</v>
      </c>
      <c r="D43" s="74" t="s">
        <v>743</v>
      </c>
      <c r="E43" s="324"/>
      <c r="F43" s="83" t="s">
        <v>8</v>
      </c>
      <c r="G43" s="102" t="s">
        <v>28</v>
      </c>
      <c r="H43" s="489"/>
      <c r="I43" s="97"/>
      <c r="J43" s="264" t="s">
        <v>29</v>
      </c>
      <c r="K43" s="103"/>
    </row>
    <row r="44" spans="1:11" s="1" customFormat="1" ht="16.5" customHeight="1" x14ac:dyDescent="0.15">
      <c r="A44" s="73">
        <v>35</v>
      </c>
      <c r="B44" s="73"/>
      <c r="C44" s="74" t="s">
        <v>712</v>
      </c>
      <c r="D44" s="74" t="s">
        <v>744</v>
      </c>
      <c r="E44" s="324"/>
      <c r="F44" s="83" t="s">
        <v>8</v>
      </c>
      <c r="G44" s="105" t="s">
        <v>30</v>
      </c>
      <c r="H44" s="488" t="s">
        <v>31</v>
      </c>
      <c r="I44" s="97"/>
      <c r="J44" s="264" t="s">
        <v>230</v>
      </c>
      <c r="K44" s="103"/>
    </row>
    <row r="45" spans="1:11" s="1" customFormat="1" ht="16.5" customHeight="1" x14ac:dyDescent="0.15">
      <c r="A45" s="73">
        <v>36</v>
      </c>
      <c r="B45" s="73"/>
      <c r="C45" s="74" t="s">
        <v>712</v>
      </c>
      <c r="D45" s="74" t="s">
        <v>745</v>
      </c>
      <c r="E45" s="324"/>
      <c r="F45" s="83" t="s">
        <v>8</v>
      </c>
      <c r="G45" s="102" t="s">
        <v>31</v>
      </c>
      <c r="H45" s="489"/>
      <c r="I45" s="97"/>
      <c r="J45" s="264" t="s">
        <v>367</v>
      </c>
      <c r="K45" s="103"/>
    </row>
    <row r="46" spans="1:11" s="1" customFormat="1" ht="16.5" customHeight="1" x14ac:dyDescent="0.15">
      <c r="A46" s="73">
        <v>37</v>
      </c>
      <c r="B46" s="73"/>
      <c r="C46" s="74" t="s">
        <v>712</v>
      </c>
      <c r="D46" s="74" t="s">
        <v>746</v>
      </c>
      <c r="E46" s="324"/>
      <c r="F46" s="83" t="s">
        <v>8</v>
      </c>
      <c r="G46" s="105" t="s">
        <v>32</v>
      </c>
      <c r="H46" s="488" t="s">
        <v>32</v>
      </c>
      <c r="I46" s="97"/>
      <c r="J46" s="264" t="s">
        <v>33</v>
      </c>
      <c r="K46" s="103"/>
    </row>
    <row r="47" spans="1:11" s="1" customFormat="1" ht="16.5" customHeight="1" x14ac:dyDescent="0.15">
      <c r="A47" s="73">
        <v>38</v>
      </c>
      <c r="B47" s="73"/>
      <c r="C47" s="74" t="s">
        <v>712</v>
      </c>
      <c r="D47" s="74" t="s">
        <v>747</v>
      </c>
      <c r="E47" s="324"/>
      <c r="F47" s="83" t="s">
        <v>8</v>
      </c>
      <c r="G47" s="102" t="s">
        <v>32</v>
      </c>
      <c r="H47" s="489"/>
      <c r="I47" s="97"/>
      <c r="J47" s="264" t="s">
        <v>34</v>
      </c>
      <c r="K47" s="103"/>
    </row>
    <row r="48" spans="1:11" s="10" customFormat="1" ht="16.5" customHeight="1" x14ac:dyDescent="0.15">
      <c r="A48" s="73">
        <v>39</v>
      </c>
      <c r="B48" s="73"/>
      <c r="C48" s="74" t="s">
        <v>712</v>
      </c>
      <c r="D48" s="74" t="s">
        <v>748</v>
      </c>
      <c r="E48" s="324"/>
      <c r="F48" s="83" t="s">
        <v>8</v>
      </c>
      <c r="G48" s="102" t="s">
        <v>19</v>
      </c>
      <c r="H48" s="73"/>
      <c r="I48" s="97"/>
      <c r="J48" s="264" t="s">
        <v>229</v>
      </c>
      <c r="K48" s="103" t="s">
        <v>228</v>
      </c>
    </row>
    <row r="49" spans="1:11" s="1" customFormat="1" ht="16.5" customHeight="1" x14ac:dyDescent="0.15">
      <c r="A49" s="73">
        <v>40</v>
      </c>
      <c r="B49" s="73"/>
      <c r="C49" s="74" t="s">
        <v>712</v>
      </c>
      <c r="D49" s="74" t="s">
        <v>749</v>
      </c>
      <c r="E49" s="324"/>
      <c r="F49" s="83" t="s">
        <v>8</v>
      </c>
      <c r="G49" s="125"/>
      <c r="H49" s="113" t="s">
        <v>380</v>
      </c>
      <c r="I49" s="97"/>
      <c r="J49" s="264" t="s">
        <v>227</v>
      </c>
      <c r="K49" s="103"/>
    </row>
    <row r="50" spans="1:11" s="1" customFormat="1" ht="16.5" customHeight="1" x14ac:dyDescent="0.15">
      <c r="A50" s="73">
        <v>41</v>
      </c>
      <c r="B50" s="73"/>
      <c r="C50" s="74" t="s">
        <v>712</v>
      </c>
      <c r="D50" s="74" t="s">
        <v>750</v>
      </c>
      <c r="E50" s="324"/>
      <c r="F50" s="83" t="s">
        <v>8</v>
      </c>
      <c r="G50" s="105" t="s">
        <v>35</v>
      </c>
      <c r="H50" s="502" t="s">
        <v>381</v>
      </c>
      <c r="I50" s="97"/>
      <c r="J50" s="264" t="s">
        <v>226</v>
      </c>
      <c r="K50" s="103"/>
    </row>
    <row r="51" spans="1:11" s="1" customFormat="1" ht="16.5" customHeight="1" x14ac:dyDescent="0.15">
      <c r="A51" s="73">
        <v>42</v>
      </c>
      <c r="B51" s="73"/>
      <c r="C51" s="74" t="s">
        <v>712</v>
      </c>
      <c r="D51" s="74" t="s">
        <v>751</v>
      </c>
      <c r="E51" s="324"/>
      <c r="F51" s="83" t="s">
        <v>8</v>
      </c>
      <c r="G51" s="102" t="s">
        <v>36</v>
      </c>
      <c r="H51" s="503"/>
      <c r="I51" s="97"/>
      <c r="J51" s="264" t="s">
        <v>225</v>
      </c>
      <c r="K51" s="103"/>
    </row>
    <row r="52" spans="1:11" s="1" customFormat="1" ht="16.5" customHeight="1" x14ac:dyDescent="0.15">
      <c r="A52" s="73">
        <v>43</v>
      </c>
      <c r="B52" s="73"/>
      <c r="C52" s="74" t="s">
        <v>712</v>
      </c>
      <c r="D52" s="74" t="s">
        <v>752</v>
      </c>
      <c r="E52" s="324"/>
      <c r="F52" s="83" t="s">
        <v>8</v>
      </c>
      <c r="G52" s="102" t="s">
        <v>37</v>
      </c>
      <c r="H52" s="110" t="s">
        <v>38</v>
      </c>
      <c r="I52" s="97"/>
      <c r="J52" s="264" t="s">
        <v>224</v>
      </c>
      <c r="K52" s="103"/>
    </row>
    <row r="53" spans="1:11" s="1" customFormat="1" ht="16.5" customHeight="1" x14ac:dyDescent="0.15">
      <c r="A53" s="73">
        <v>44</v>
      </c>
      <c r="B53" s="73"/>
      <c r="C53" s="74" t="s">
        <v>683</v>
      </c>
      <c r="D53" s="74" t="s">
        <v>753</v>
      </c>
      <c r="E53" s="324"/>
      <c r="F53" s="83" t="s">
        <v>8</v>
      </c>
      <c r="G53" s="102"/>
      <c r="H53" s="110"/>
      <c r="I53" s="97"/>
      <c r="J53" s="264" t="s">
        <v>382</v>
      </c>
      <c r="K53" s="103"/>
    </row>
    <row r="54" spans="1:11" s="1" customFormat="1" ht="16.5" customHeight="1" x14ac:dyDescent="0.15">
      <c r="A54" s="73">
        <v>45</v>
      </c>
      <c r="B54" s="73"/>
      <c r="C54" s="74" t="s">
        <v>683</v>
      </c>
      <c r="D54" s="74" t="s">
        <v>754</v>
      </c>
      <c r="E54" s="324"/>
      <c r="F54" s="83" t="s">
        <v>8</v>
      </c>
      <c r="G54" s="102"/>
      <c r="H54" s="110"/>
      <c r="I54" s="97"/>
      <c r="J54" s="264" t="s">
        <v>383</v>
      </c>
      <c r="K54" s="103"/>
    </row>
    <row r="55" spans="1:11" s="9" customFormat="1" ht="16.5" customHeight="1" x14ac:dyDescent="0.15">
      <c r="A55" s="73">
        <v>46</v>
      </c>
      <c r="B55" s="73"/>
      <c r="C55" s="101" t="s">
        <v>712</v>
      </c>
      <c r="D55" s="101" t="s">
        <v>755</v>
      </c>
      <c r="E55" s="324"/>
      <c r="F55" s="83" t="s">
        <v>8</v>
      </c>
      <c r="G55" s="102"/>
      <c r="H55" s="110" t="s">
        <v>223</v>
      </c>
      <c r="I55" s="97"/>
      <c r="J55" s="264" t="s">
        <v>607</v>
      </c>
      <c r="K55" s="103"/>
    </row>
    <row r="56" spans="1:11" s="1" customFormat="1" ht="16.5" customHeight="1" x14ac:dyDescent="0.15">
      <c r="A56" s="73">
        <v>47</v>
      </c>
      <c r="B56" s="73"/>
      <c r="C56" s="101" t="s">
        <v>712</v>
      </c>
      <c r="D56" s="101" t="s">
        <v>756</v>
      </c>
      <c r="E56" s="324"/>
      <c r="F56" s="83" t="s">
        <v>8</v>
      </c>
      <c r="G56" s="102"/>
      <c r="H56" s="113" t="s">
        <v>222</v>
      </c>
      <c r="I56" s="97"/>
      <c r="J56" s="264" t="s">
        <v>608</v>
      </c>
      <c r="K56" s="104"/>
    </row>
    <row r="57" spans="1:11" ht="15.75" customHeight="1" x14ac:dyDescent="0.15">
      <c r="A57" s="73">
        <v>48</v>
      </c>
      <c r="B57" s="73"/>
      <c r="C57" s="307" t="s">
        <v>757</v>
      </c>
      <c r="D57" s="101" t="s">
        <v>758</v>
      </c>
      <c r="E57" s="324" t="s">
        <v>395</v>
      </c>
      <c r="F57" s="83" t="s">
        <v>8</v>
      </c>
      <c r="G57" s="102"/>
      <c r="H57" s="125"/>
      <c r="I57" s="75"/>
      <c r="J57" s="264" t="s">
        <v>637</v>
      </c>
      <c r="K57" s="74"/>
    </row>
    <row r="58" spans="1:11" s="28" customFormat="1" ht="16.5" customHeight="1" x14ac:dyDescent="0.15">
      <c r="A58" s="73">
        <v>49</v>
      </c>
      <c r="B58" s="86"/>
      <c r="C58" s="307" t="s">
        <v>759</v>
      </c>
      <c r="D58" s="335" t="s">
        <v>760</v>
      </c>
      <c r="E58" s="340"/>
      <c r="F58" s="83" t="s">
        <v>8</v>
      </c>
      <c r="G58" s="87"/>
      <c r="H58" s="86"/>
      <c r="I58" s="88"/>
      <c r="J58" s="90" t="s">
        <v>281</v>
      </c>
      <c r="K58" s="90" t="s">
        <v>1263</v>
      </c>
    </row>
    <row r="59" spans="1:11" s="28" customFormat="1" ht="16.5" customHeight="1" x14ac:dyDescent="0.15">
      <c r="A59" s="73">
        <v>50</v>
      </c>
      <c r="B59" s="86"/>
      <c r="C59" s="307" t="s">
        <v>759</v>
      </c>
      <c r="D59" s="335" t="s">
        <v>761</v>
      </c>
      <c r="E59" s="340"/>
      <c r="F59" s="83" t="s">
        <v>8</v>
      </c>
      <c r="G59" s="87"/>
      <c r="H59" s="86"/>
      <c r="I59" s="88"/>
      <c r="J59" s="90" t="s">
        <v>1449</v>
      </c>
      <c r="K59" s="90" t="s">
        <v>1307</v>
      </c>
    </row>
    <row r="60" spans="1:11" s="28" customFormat="1" ht="16.5" customHeight="1" x14ac:dyDescent="0.15">
      <c r="A60" s="73">
        <v>51</v>
      </c>
      <c r="B60" s="86"/>
      <c r="C60" s="307" t="s">
        <v>759</v>
      </c>
      <c r="D60" s="335" t="s">
        <v>762</v>
      </c>
      <c r="E60" s="340"/>
      <c r="F60" s="83" t="s">
        <v>8</v>
      </c>
      <c r="G60" s="87"/>
      <c r="H60" s="86"/>
      <c r="I60" s="88"/>
      <c r="J60" s="90" t="s">
        <v>1264</v>
      </c>
      <c r="K60" s="90" t="s">
        <v>642</v>
      </c>
    </row>
    <row r="61" spans="1:11" s="28" customFormat="1" ht="16.5" customHeight="1" x14ac:dyDescent="0.15">
      <c r="A61" s="73">
        <v>52</v>
      </c>
      <c r="B61" s="86"/>
      <c r="C61" s="307" t="s">
        <v>759</v>
      </c>
      <c r="D61" s="335" t="s">
        <v>763</v>
      </c>
      <c r="E61" s="340"/>
      <c r="F61" s="83" t="s">
        <v>8</v>
      </c>
      <c r="G61" s="87"/>
      <c r="H61" s="86"/>
      <c r="I61" s="88"/>
      <c r="J61" s="90" t="s">
        <v>644</v>
      </c>
      <c r="K61" s="90" t="s">
        <v>643</v>
      </c>
    </row>
    <row r="62" spans="1:11" s="28" customFormat="1" ht="16.5" customHeight="1" x14ac:dyDescent="0.15">
      <c r="A62" s="73">
        <v>53</v>
      </c>
      <c r="B62" s="86"/>
      <c r="C62" s="307" t="s">
        <v>759</v>
      </c>
      <c r="D62" s="335" t="s">
        <v>1256</v>
      </c>
      <c r="E62" s="340"/>
      <c r="F62" s="83" t="s">
        <v>8</v>
      </c>
      <c r="G62" s="87"/>
      <c r="H62" s="86"/>
      <c r="I62" s="88"/>
      <c r="J62" s="90" t="s">
        <v>1186</v>
      </c>
      <c r="K62" s="90" t="s">
        <v>1251</v>
      </c>
    </row>
    <row r="63" spans="1:11" s="28" customFormat="1" ht="16.5" customHeight="1" x14ac:dyDescent="0.15">
      <c r="A63" s="73">
        <v>54</v>
      </c>
      <c r="B63" s="86"/>
      <c r="C63" s="307" t="s">
        <v>759</v>
      </c>
      <c r="D63" s="335" t="s">
        <v>764</v>
      </c>
      <c r="E63" s="340"/>
      <c r="F63" s="83" t="s">
        <v>8</v>
      </c>
      <c r="G63" s="87"/>
      <c r="H63" s="86"/>
      <c r="I63" s="88"/>
      <c r="J63" s="90" t="s">
        <v>200</v>
      </c>
      <c r="K63" s="90" t="s">
        <v>1198</v>
      </c>
    </row>
    <row r="64" spans="1:11" s="28" customFormat="1" ht="16.5" customHeight="1" x14ac:dyDescent="0.15">
      <c r="A64" s="73">
        <v>55</v>
      </c>
      <c r="B64" s="86"/>
      <c r="C64" s="307" t="s">
        <v>759</v>
      </c>
      <c r="D64" s="335" t="s">
        <v>765</v>
      </c>
      <c r="E64" s="340"/>
      <c r="F64" s="83" t="s">
        <v>8</v>
      </c>
      <c r="G64" s="87"/>
      <c r="H64" s="86"/>
      <c r="I64" s="88"/>
      <c r="J64" s="90" t="s">
        <v>201</v>
      </c>
      <c r="K64" s="90" t="s">
        <v>308</v>
      </c>
    </row>
    <row r="65" spans="1:11" s="28" customFormat="1" ht="16.5" customHeight="1" x14ac:dyDescent="0.15">
      <c r="A65" s="73">
        <v>56</v>
      </c>
      <c r="B65" s="86"/>
      <c r="C65" s="307" t="s">
        <v>766</v>
      </c>
      <c r="D65" s="335" t="s">
        <v>767</v>
      </c>
      <c r="E65" s="340"/>
      <c r="F65" s="83" t="s">
        <v>8</v>
      </c>
      <c r="G65" s="87"/>
      <c r="H65" s="86"/>
      <c r="I65" s="88"/>
      <c r="J65" s="90" t="s">
        <v>202</v>
      </c>
      <c r="K65" s="90" t="s">
        <v>377</v>
      </c>
    </row>
    <row r="66" spans="1:11" s="8" customFormat="1" ht="16.5" customHeight="1" x14ac:dyDescent="0.15">
      <c r="A66" s="73">
        <v>57</v>
      </c>
      <c r="B66" s="64"/>
      <c r="C66" s="304" t="s">
        <v>769</v>
      </c>
      <c r="D66" s="335" t="s">
        <v>1279</v>
      </c>
      <c r="E66" s="317"/>
      <c r="F66" s="83" t="s">
        <v>8</v>
      </c>
      <c r="G66" s="36"/>
      <c r="H66" s="36"/>
      <c r="I66" s="39" t="s">
        <v>1281</v>
      </c>
      <c r="J66" s="43" t="s">
        <v>1282</v>
      </c>
      <c r="K66" s="43"/>
    </row>
    <row r="67" spans="1:11" s="8" customFormat="1" ht="16.5" customHeight="1" x14ac:dyDescent="0.15">
      <c r="A67" s="73">
        <v>59</v>
      </c>
      <c r="B67" s="64"/>
      <c r="C67" s="304" t="s">
        <v>769</v>
      </c>
      <c r="D67" s="335" t="s">
        <v>1280</v>
      </c>
      <c r="E67" s="317"/>
      <c r="F67" s="83" t="s">
        <v>8</v>
      </c>
      <c r="G67" s="36"/>
      <c r="H67" s="36"/>
      <c r="I67" s="65" t="s">
        <v>1283</v>
      </c>
      <c r="J67" s="43" t="s">
        <v>1284</v>
      </c>
      <c r="K67" s="43"/>
    </row>
    <row r="68" spans="1:11" s="8" customFormat="1" ht="16.5" customHeight="1" x14ac:dyDescent="0.15">
      <c r="A68" s="73">
        <v>61</v>
      </c>
      <c r="B68" s="64"/>
      <c r="C68" s="304" t="s">
        <v>769</v>
      </c>
      <c r="D68" s="335" t="s">
        <v>770</v>
      </c>
      <c r="E68" s="317"/>
      <c r="F68" s="83" t="s">
        <v>8</v>
      </c>
      <c r="G68" s="36"/>
      <c r="H68" s="36"/>
      <c r="I68" s="65" t="s">
        <v>369</v>
      </c>
      <c r="J68" s="43" t="s">
        <v>1288</v>
      </c>
      <c r="K68" s="42"/>
    </row>
    <row r="69" spans="1:11" s="8" customFormat="1" ht="16.5" customHeight="1" x14ac:dyDescent="0.15">
      <c r="A69" s="73">
        <v>62</v>
      </c>
      <c r="B69" s="64"/>
      <c r="C69" s="304" t="s">
        <v>771</v>
      </c>
      <c r="D69" s="335" t="s">
        <v>772</v>
      </c>
      <c r="E69" s="317"/>
      <c r="F69" s="83" t="s">
        <v>8</v>
      </c>
      <c r="G69" s="36"/>
      <c r="H69" s="36"/>
      <c r="I69" s="65" t="s">
        <v>1287</v>
      </c>
      <c r="J69" s="43" t="s">
        <v>1286</v>
      </c>
      <c r="K69" s="42"/>
    </row>
    <row r="70" spans="1:11" s="8" customFormat="1" ht="16.5" customHeight="1" x14ac:dyDescent="0.15">
      <c r="A70" s="73">
        <v>63</v>
      </c>
      <c r="B70" s="64"/>
      <c r="C70" s="101" t="s">
        <v>773</v>
      </c>
      <c r="D70" s="101" t="s">
        <v>1331</v>
      </c>
      <c r="E70" s="341" t="s">
        <v>174</v>
      </c>
      <c r="F70" s="83" t="s">
        <v>8</v>
      </c>
      <c r="G70" s="36"/>
      <c r="H70" s="36"/>
      <c r="I70" s="37"/>
      <c r="J70" s="264" t="s">
        <v>1508</v>
      </c>
      <c r="K70" s="42"/>
    </row>
    <row r="71" spans="1:11" s="8" customFormat="1" ht="16.5" customHeight="1" x14ac:dyDescent="0.15">
      <c r="A71" s="73">
        <v>64</v>
      </c>
      <c r="B71" s="64"/>
      <c r="C71" s="101" t="s">
        <v>773</v>
      </c>
      <c r="D71" s="101" t="s">
        <v>1332</v>
      </c>
      <c r="E71" s="341" t="s">
        <v>175</v>
      </c>
      <c r="F71" s="83" t="s">
        <v>8</v>
      </c>
      <c r="G71" s="36"/>
      <c r="H71" s="36"/>
      <c r="I71" s="37"/>
      <c r="J71" s="264" t="s">
        <v>1509</v>
      </c>
      <c r="K71" s="42"/>
    </row>
    <row r="72" spans="1:11" s="8" customFormat="1" ht="16.5" customHeight="1" x14ac:dyDescent="0.15">
      <c r="A72" s="73">
        <v>65</v>
      </c>
      <c r="B72" s="64"/>
      <c r="C72" s="101" t="s">
        <v>773</v>
      </c>
      <c r="D72" s="101" t="s">
        <v>1333</v>
      </c>
      <c r="E72" s="341" t="s">
        <v>591</v>
      </c>
      <c r="F72" s="83" t="s">
        <v>8</v>
      </c>
      <c r="G72" s="36"/>
      <c r="H72" s="36"/>
      <c r="I72" s="37"/>
      <c r="J72" s="264" t="s">
        <v>1401</v>
      </c>
      <c r="K72" s="42"/>
    </row>
    <row r="73" spans="1:11" s="8" customFormat="1" ht="16.5" customHeight="1" x14ac:dyDescent="0.15">
      <c r="A73" s="73">
        <v>66</v>
      </c>
      <c r="B73" s="64"/>
      <c r="C73" s="101" t="s">
        <v>773</v>
      </c>
      <c r="D73" s="101" t="s">
        <v>1334</v>
      </c>
      <c r="E73" s="341"/>
      <c r="F73" s="83" t="s">
        <v>8</v>
      </c>
      <c r="G73" s="36"/>
      <c r="H73" s="36"/>
      <c r="I73" s="37"/>
      <c r="J73" s="264" t="s">
        <v>1315</v>
      </c>
      <c r="K73" s="42"/>
    </row>
    <row r="74" spans="1:11" s="8" customFormat="1" ht="16.5" customHeight="1" x14ac:dyDescent="0.15">
      <c r="A74" s="73">
        <v>67</v>
      </c>
      <c r="B74" s="64"/>
      <c r="C74" s="101" t="s">
        <v>773</v>
      </c>
      <c r="D74" s="101" t="s">
        <v>1335</v>
      </c>
      <c r="E74" s="341" t="s">
        <v>176</v>
      </c>
      <c r="F74" s="83" t="s">
        <v>8</v>
      </c>
      <c r="G74" s="36"/>
      <c r="H74" s="36"/>
      <c r="I74" s="39" t="s">
        <v>1549</v>
      </c>
      <c r="J74" s="264" t="s">
        <v>1510</v>
      </c>
      <c r="K74" s="42"/>
    </row>
    <row r="75" spans="1:11" s="8" customFormat="1" ht="16.5" customHeight="1" x14ac:dyDescent="0.15">
      <c r="A75" s="73">
        <v>68</v>
      </c>
      <c r="B75" s="64"/>
      <c r="C75" s="101" t="s">
        <v>773</v>
      </c>
      <c r="D75" s="101" t="s">
        <v>1336</v>
      </c>
      <c r="E75" s="341" t="s">
        <v>176</v>
      </c>
      <c r="F75" s="83" t="s">
        <v>8</v>
      </c>
      <c r="G75" s="36"/>
      <c r="H75" s="36"/>
      <c r="I75" s="37"/>
      <c r="J75" s="264"/>
      <c r="K75" s="42"/>
    </row>
    <row r="76" spans="1:11" s="8" customFormat="1" ht="16.5" customHeight="1" x14ac:dyDescent="0.15">
      <c r="A76" s="73">
        <v>69</v>
      </c>
      <c r="B76" s="64"/>
      <c r="C76" s="101" t="s">
        <v>773</v>
      </c>
      <c r="D76" s="101" t="s">
        <v>1337</v>
      </c>
      <c r="E76" s="341" t="s">
        <v>176</v>
      </c>
      <c r="F76" s="83" t="s">
        <v>8</v>
      </c>
      <c r="G76" s="36"/>
      <c r="H76" s="36"/>
      <c r="I76" s="37"/>
      <c r="J76" s="264"/>
      <c r="K76" s="42"/>
    </row>
    <row r="77" spans="1:11" s="8" customFormat="1" ht="16.5" customHeight="1" x14ac:dyDescent="0.15">
      <c r="A77" s="73">
        <v>70</v>
      </c>
      <c r="B77" s="64"/>
      <c r="C77" s="101" t="s">
        <v>773</v>
      </c>
      <c r="D77" s="101" t="s">
        <v>1338</v>
      </c>
      <c r="E77" s="341" t="s">
        <v>176</v>
      </c>
      <c r="F77" s="83" t="s">
        <v>8</v>
      </c>
      <c r="G77" s="36"/>
      <c r="H77" s="36"/>
      <c r="I77" s="37"/>
      <c r="J77" s="264"/>
      <c r="K77" s="42"/>
    </row>
    <row r="78" spans="1:11" s="8" customFormat="1" ht="16.5" customHeight="1" x14ac:dyDescent="0.15">
      <c r="A78" s="73">
        <v>71</v>
      </c>
      <c r="B78" s="64"/>
      <c r="C78" s="101" t="s">
        <v>773</v>
      </c>
      <c r="D78" s="101" t="s">
        <v>1339</v>
      </c>
      <c r="E78" s="341" t="s">
        <v>174</v>
      </c>
      <c r="F78" s="83" t="s">
        <v>8</v>
      </c>
      <c r="G78" s="36"/>
      <c r="H78" s="36"/>
      <c r="I78" s="37"/>
      <c r="J78" s="264" t="s">
        <v>1511</v>
      </c>
      <c r="K78" s="42"/>
    </row>
    <row r="79" spans="1:11" s="8" customFormat="1" ht="16.5" customHeight="1" x14ac:dyDescent="0.15">
      <c r="A79" s="73">
        <v>72</v>
      </c>
      <c r="B79" s="64"/>
      <c r="C79" s="101" t="s">
        <v>773</v>
      </c>
      <c r="D79" s="101" t="s">
        <v>1340</v>
      </c>
      <c r="E79" s="341" t="s">
        <v>175</v>
      </c>
      <c r="F79" s="83" t="s">
        <v>8</v>
      </c>
      <c r="G79" s="36"/>
      <c r="H79" s="36"/>
      <c r="I79" s="37"/>
      <c r="J79" s="264" t="s">
        <v>1316</v>
      </c>
      <c r="K79" s="42"/>
    </row>
    <row r="80" spans="1:11" s="8" customFormat="1" ht="16.5" customHeight="1" x14ac:dyDescent="0.15">
      <c r="A80" s="73">
        <v>73</v>
      </c>
      <c r="B80" s="64"/>
      <c r="C80" s="101" t="s">
        <v>773</v>
      </c>
      <c r="D80" s="101" t="s">
        <v>1341</v>
      </c>
      <c r="E80" s="341" t="s">
        <v>591</v>
      </c>
      <c r="F80" s="83" t="s">
        <v>8</v>
      </c>
      <c r="G80" s="36"/>
      <c r="H80" s="36"/>
      <c r="I80" s="37"/>
      <c r="J80" s="264" t="s">
        <v>1317</v>
      </c>
      <c r="K80" s="42"/>
    </row>
    <row r="81" spans="1:11" s="8" customFormat="1" ht="16.5" customHeight="1" x14ac:dyDescent="0.15">
      <c r="A81" s="73">
        <v>74</v>
      </c>
      <c r="B81" s="64"/>
      <c r="C81" s="101" t="s">
        <v>773</v>
      </c>
      <c r="D81" s="101" t="s">
        <v>1342</v>
      </c>
      <c r="E81" s="341"/>
      <c r="F81" s="83" t="s">
        <v>8</v>
      </c>
      <c r="G81" s="36"/>
      <c r="H81" s="36"/>
      <c r="I81" s="37"/>
      <c r="J81" s="264" t="s">
        <v>1318</v>
      </c>
      <c r="K81" s="42"/>
    </row>
    <row r="82" spans="1:11" s="8" customFormat="1" ht="16.5" customHeight="1" x14ac:dyDescent="0.15">
      <c r="A82" s="73">
        <v>75</v>
      </c>
      <c r="B82" s="64"/>
      <c r="C82" s="101" t="s">
        <v>773</v>
      </c>
      <c r="D82" s="101" t="s">
        <v>1343</v>
      </c>
      <c r="E82" s="341" t="s">
        <v>176</v>
      </c>
      <c r="F82" s="83" t="s">
        <v>8</v>
      </c>
      <c r="G82" s="36"/>
      <c r="H82" s="36"/>
      <c r="I82" s="45" t="s">
        <v>1550</v>
      </c>
      <c r="J82" s="264" t="s">
        <v>1512</v>
      </c>
      <c r="K82" s="42"/>
    </row>
    <row r="83" spans="1:11" s="8" customFormat="1" ht="16.5" customHeight="1" x14ac:dyDescent="0.15">
      <c r="A83" s="73">
        <v>76</v>
      </c>
      <c r="B83" s="64"/>
      <c r="C83" s="101" t="s">
        <v>773</v>
      </c>
      <c r="D83" s="101" t="s">
        <v>1344</v>
      </c>
      <c r="E83" s="341" t="s">
        <v>176</v>
      </c>
      <c r="F83" s="83" t="s">
        <v>8</v>
      </c>
      <c r="G83" s="36"/>
      <c r="H83" s="36"/>
      <c r="I83" s="37"/>
      <c r="J83" s="264"/>
      <c r="K83" s="42"/>
    </row>
    <row r="84" spans="1:11" s="8" customFormat="1" ht="16.5" customHeight="1" x14ac:dyDescent="0.15">
      <c r="A84" s="73">
        <v>77</v>
      </c>
      <c r="B84" s="64"/>
      <c r="C84" s="101" t="s">
        <v>773</v>
      </c>
      <c r="D84" s="101" t="s">
        <v>1345</v>
      </c>
      <c r="E84" s="341" t="s">
        <v>176</v>
      </c>
      <c r="F84" s="83" t="s">
        <v>8</v>
      </c>
      <c r="G84" s="36"/>
      <c r="H84" s="36"/>
      <c r="I84" s="37"/>
      <c r="J84" s="264"/>
      <c r="K84" s="42"/>
    </row>
    <row r="85" spans="1:11" s="8" customFormat="1" ht="16.5" customHeight="1" x14ac:dyDescent="0.15">
      <c r="A85" s="73">
        <v>78</v>
      </c>
      <c r="B85" s="64"/>
      <c r="C85" s="101" t="s">
        <v>773</v>
      </c>
      <c r="D85" s="101" t="s">
        <v>1346</v>
      </c>
      <c r="E85" s="341" t="s">
        <v>176</v>
      </c>
      <c r="F85" s="83" t="s">
        <v>8</v>
      </c>
      <c r="G85" s="36"/>
      <c r="H85" s="36"/>
      <c r="I85" s="37"/>
      <c r="J85" s="264"/>
      <c r="K85" s="42"/>
    </row>
    <row r="86" spans="1:11" s="8" customFormat="1" ht="16.5" customHeight="1" x14ac:dyDescent="0.15">
      <c r="A86" s="73">
        <v>79</v>
      </c>
      <c r="B86" s="73"/>
      <c r="C86" s="74" t="s">
        <v>775</v>
      </c>
      <c r="D86" s="74" t="s">
        <v>777</v>
      </c>
      <c r="E86" s="322" t="s">
        <v>254</v>
      </c>
      <c r="F86" s="83" t="s">
        <v>8</v>
      </c>
      <c r="G86" s="69"/>
      <c r="H86" s="70"/>
      <c r="I86" s="65" t="s">
        <v>370</v>
      </c>
      <c r="J86" s="334" t="s">
        <v>1213</v>
      </c>
      <c r="K86" s="104"/>
    </row>
    <row r="87" spans="1:11" s="8" customFormat="1" ht="16.5" customHeight="1" x14ac:dyDescent="0.15">
      <c r="A87" s="73">
        <v>80</v>
      </c>
      <c r="B87" s="73"/>
      <c r="C87" s="74" t="s">
        <v>775</v>
      </c>
      <c r="D87" s="74" t="s">
        <v>779</v>
      </c>
      <c r="E87" s="322" t="s">
        <v>254</v>
      </c>
      <c r="F87" s="83" t="s">
        <v>8</v>
      </c>
      <c r="G87" s="69"/>
      <c r="H87" s="70"/>
      <c r="I87" s="65" t="s">
        <v>610</v>
      </c>
      <c r="J87" s="334" t="s">
        <v>1212</v>
      </c>
      <c r="K87" s="104"/>
    </row>
    <row r="88" spans="1:11" s="8" customFormat="1" ht="16.5" customHeight="1" x14ac:dyDescent="0.15">
      <c r="A88" s="73">
        <v>81</v>
      </c>
      <c r="B88" s="73"/>
      <c r="C88" s="74" t="s">
        <v>775</v>
      </c>
      <c r="D88" s="74" t="s">
        <v>781</v>
      </c>
      <c r="E88" s="322" t="s">
        <v>254</v>
      </c>
      <c r="F88" s="83" t="s">
        <v>8</v>
      </c>
      <c r="G88" s="69"/>
      <c r="H88" s="70"/>
      <c r="I88" s="65" t="s">
        <v>611</v>
      </c>
      <c r="J88" s="46" t="s">
        <v>626</v>
      </c>
      <c r="K88" s="104"/>
    </row>
    <row r="89" spans="1:11" s="8" customFormat="1" ht="16.5" customHeight="1" x14ac:dyDescent="0.15">
      <c r="A89" s="73">
        <v>82</v>
      </c>
      <c r="B89" s="73"/>
      <c r="C89" s="74" t="s">
        <v>775</v>
      </c>
      <c r="D89" s="74" t="s">
        <v>783</v>
      </c>
      <c r="E89" s="322"/>
      <c r="F89" s="83" t="s">
        <v>8</v>
      </c>
      <c r="G89" s="69"/>
      <c r="H89" s="70"/>
      <c r="I89" s="65" t="s">
        <v>602</v>
      </c>
      <c r="J89" s="44"/>
      <c r="K89" s="104"/>
    </row>
    <row r="90" spans="1:11" s="8" customFormat="1" ht="16.5" customHeight="1" x14ac:dyDescent="0.15">
      <c r="A90" s="73">
        <v>83</v>
      </c>
      <c r="B90" s="73"/>
      <c r="C90" s="74" t="s">
        <v>775</v>
      </c>
      <c r="D90" s="74" t="s">
        <v>785</v>
      </c>
      <c r="E90" s="322"/>
      <c r="F90" s="83" t="s">
        <v>8</v>
      </c>
      <c r="G90" s="69"/>
      <c r="H90" s="70"/>
      <c r="I90" s="71"/>
      <c r="J90" s="46" t="s">
        <v>2074</v>
      </c>
      <c r="K90" s="104"/>
    </row>
    <row r="91" spans="1:11" s="8" customFormat="1" ht="16.5" customHeight="1" x14ac:dyDescent="0.15">
      <c r="A91" s="73">
        <v>84</v>
      </c>
      <c r="B91" s="73"/>
      <c r="C91" s="74" t="s">
        <v>775</v>
      </c>
      <c r="D91" s="74" t="s">
        <v>787</v>
      </c>
      <c r="E91" s="322"/>
      <c r="F91" s="83" t="s">
        <v>8</v>
      </c>
      <c r="G91" s="69"/>
      <c r="H91" s="70"/>
      <c r="I91" s="65" t="s">
        <v>603</v>
      </c>
      <c r="J91" s="46" t="s">
        <v>2073</v>
      </c>
      <c r="K91" s="104"/>
    </row>
    <row r="92" spans="1:11" s="8" customFormat="1" ht="16.5" customHeight="1" x14ac:dyDescent="0.15">
      <c r="A92" s="73">
        <v>85</v>
      </c>
      <c r="B92" s="73"/>
      <c r="C92" s="101" t="s">
        <v>775</v>
      </c>
      <c r="D92" s="101" t="s">
        <v>789</v>
      </c>
      <c r="E92" s="322" t="s">
        <v>256</v>
      </c>
      <c r="F92" s="83" t="s">
        <v>8</v>
      </c>
      <c r="G92" s="69"/>
      <c r="H92" s="70"/>
      <c r="I92" s="39" t="s">
        <v>601</v>
      </c>
      <c r="J92" s="46"/>
      <c r="K92" s="104"/>
    </row>
    <row r="93" spans="1:11" s="8" customFormat="1" ht="16.5" customHeight="1" x14ac:dyDescent="0.15">
      <c r="A93" s="73">
        <v>86</v>
      </c>
      <c r="B93" s="73"/>
      <c r="C93" s="74" t="s">
        <v>775</v>
      </c>
      <c r="D93" s="74" t="s">
        <v>791</v>
      </c>
      <c r="E93" s="322" t="s">
        <v>39</v>
      </c>
      <c r="F93" s="83" t="s">
        <v>8</v>
      </c>
      <c r="G93" s="69"/>
      <c r="H93" s="70"/>
      <c r="I93" s="39" t="s">
        <v>612</v>
      </c>
      <c r="J93" s="46"/>
      <c r="K93" s="104"/>
    </row>
    <row r="94" spans="1:11" s="8" customFormat="1" ht="16.5" customHeight="1" x14ac:dyDescent="0.15">
      <c r="A94" s="73">
        <v>87</v>
      </c>
      <c r="B94" s="73"/>
      <c r="C94" s="74" t="s">
        <v>775</v>
      </c>
      <c r="D94" s="74" t="s">
        <v>793</v>
      </c>
      <c r="E94" s="322" t="s">
        <v>258</v>
      </c>
      <c r="F94" s="83" t="s">
        <v>8</v>
      </c>
      <c r="G94" s="69"/>
      <c r="H94" s="70"/>
      <c r="I94" s="39" t="s">
        <v>601</v>
      </c>
      <c r="J94" s="46"/>
      <c r="K94" s="104"/>
    </row>
    <row r="95" spans="1:11" s="8" customFormat="1" ht="16.5" customHeight="1" x14ac:dyDescent="0.15">
      <c r="A95" s="73">
        <v>88</v>
      </c>
      <c r="B95" s="73"/>
      <c r="C95" s="101" t="s">
        <v>775</v>
      </c>
      <c r="D95" s="101" t="s">
        <v>795</v>
      </c>
      <c r="E95" s="322" t="s">
        <v>256</v>
      </c>
      <c r="F95" s="83" t="s">
        <v>8</v>
      </c>
      <c r="G95" s="69"/>
      <c r="H95" s="70"/>
      <c r="I95" s="39" t="s">
        <v>613</v>
      </c>
      <c r="J95" s="46"/>
      <c r="K95" s="104"/>
    </row>
    <row r="96" spans="1:11" s="8" customFormat="1" ht="16.5" customHeight="1" x14ac:dyDescent="0.15">
      <c r="A96" s="73">
        <v>89</v>
      </c>
      <c r="B96" s="73"/>
      <c r="C96" s="74" t="s">
        <v>775</v>
      </c>
      <c r="D96" s="74" t="s">
        <v>797</v>
      </c>
      <c r="E96" s="322" t="s">
        <v>40</v>
      </c>
      <c r="F96" s="83" t="s">
        <v>8</v>
      </c>
      <c r="G96" s="69"/>
      <c r="H96" s="70"/>
      <c r="I96" s="39" t="s">
        <v>614</v>
      </c>
      <c r="J96" s="46"/>
      <c r="K96" s="104"/>
    </row>
    <row r="97" spans="1:11" s="8" customFormat="1" ht="16.5" customHeight="1" x14ac:dyDescent="0.15">
      <c r="A97" s="73">
        <v>90</v>
      </c>
      <c r="B97" s="73"/>
      <c r="C97" s="74" t="s">
        <v>775</v>
      </c>
      <c r="D97" s="74" t="s">
        <v>799</v>
      </c>
      <c r="E97" s="322" t="s">
        <v>259</v>
      </c>
      <c r="F97" s="83" t="s">
        <v>8</v>
      </c>
      <c r="G97" s="69"/>
      <c r="H97" s="70"/>
      <c r="I97" s="39" t="s">
        <v>601</v>
      </c>
      <c r="J97" s="46"/>
      <c r="K97" s="104"/>
    </row>
    <row r="98" spans="1:11" s="8" customFormat="1" ht="16.5" customHeight="1" x14ac:dyDescent="0.15">
      <c r="A98" s="73">
        <v>91</v>
      </c>
      <c r="B98" s="73"/>
      <c r="C98" s="74" t="s">
        <v>775</v>
      </c>
      <c r="D98" s="74" t="s">
        <v>801</v>
      </c>
      <c r="E98" s="322" t="s">
        <v>260</v>
      </c>
      <c r="F98" s="83" t="s">
        <v>8</v>
      </c>
      <c r="G98" s="69"/>
      <c r="H98" s="70"/>
      <c r="I98" s="38" t="s">
        <v>615</v>
      </c>
      <c r="J98" s="46"/>
      <c r="K98" s="104"/>
    </row>
    <row r="99" spans="1:11" s="8" customFormat="1" ht="16.5" customHeight="1" x14ac:dyDescent="0.15">
      <c r="A99" s="73">
        <v>92</v>
      </c>
      <c r="B99" s="73"/>
      <c r="C99" s="74" t="s">
        <v>775</v>
      </c>
      <c r="D99" s="74" t="s">
        <v>803</v>
      </c>
      <c r="E99" s="322" t="s">
        <v>262</v>
      </c>
      <c r="F99" s="83" t="s">
        <v>8</v>
      </c>
      <c r="G99" s="69"/>
      <c r="H99" s="70"/>
      <c r="I99" s="39" t="s">
        <v>616</v>
      </c>
      <c r="J99" s="46"/>
      <c r="K99" s="104"/>
    </row>
    <row r="100" spans="1:11" s="8" customFormat="1" ht="16.5" customHeight="1" x14ac:dyDescent="0.15">
      <c r="A100" s="73">
        <v>93</v>
      </c>
      <c r="B100" s="73"/>
      <c r="C100" s="74" t="s">
        <v>775</v>
      </c>
      <c r="D100" s="74" t="s">
        <v>805</v>
      </c>
      <c r="E100" s="317"/>
      <c r="F100" s="83" t="s">
        <v>8</v>
      </c>
      <c r="G100" s="69"/>
      <c r="H100" s="70"/>
      <c r="I100" s="38"/>
      <c r="J100" s="46" t="s">
        <v>2075</v>
      </c>
      <c r="K100" s="104"/>
    </row>
    <row r="101" spans="1:11" s="8" customFormat="1" ht="16.5" customHeight="1" x14ac:dyDescent="0.15">
      <c r="A101" s="73">
        <v>94</v>
      </c>
      <c r="B101" s="73"/>
      <c r="C101" s="74" t="s">
        <v>775</v>
      </c>
      <c r="D101" s="74" t="s">
        <v>807</v>
      </c>
      <c r="E101" s="317"/>
      <c r="F101" s="83" t="s">
        <v>8</v>
      </c>
      <c r="G101" s="69"/>
      <c r="H101" s="70"/>
      <c r="I101" s="39"/>
      <c r="J101" s="46" t="s">
        <v>1233</v>
      </c>
      <c r="K101" s="104"/>
    </row>
    <row r="102" spans="1:11" s="8" customFormat="1" ht="16.5" customHeight="1" x14ac:dyDescent="0.15">
      <c r="A102" s="73">
        <v>95</v>
      </c>
      <c r="B102" s="73"/>
      <c r="C102" s="74" t="s">
        <v>775</v>
      </c>
      <c r="D102" s="74" t="s">
        <v>809</v>
      </c>
      <c r="E102" s="317"/>
      <c r="F102" s="83" t="s">
        <v>8</v>
      </c>
      <c r="G102" s="69"/>
      <c r="H102" s="70"/>
      <c r="I102" s="38"/>
      <c r="J102" s="46" t="s">
        <v>1219</v>
      </c>
      <c r="K102" s="104"/>
    </row>
    <row r="103" spans="1:11" s="8" customFormat="1" ht="16.5" customHeight="1" x14ac:dyDescent="0.15">
      <c r="A103" s="73">
        <v>96</v>
      </c>
      <c r="B103" s="73"/>
      <c r="C103" s="74" t="s">
        <v>775</v>
      </c>
      <c r="D103" s="74" t="s">
        <v>811</v>
      </c>
      <c r="E103" s="317"/>
      <c r="F103" s="83" t="s">
        <v>8</v>
      </c>
      <c r="G103" s="69"/>
      <c r="H103" s="70"/>
      <c r="I103" s="72" t="s">
        <v>617</v>
      </c>
      <c r="J103" s="114" t="s">
        <v>1236</v>
      </c>
      <c r="K103" s="104"/>
    </row>
    <row r="104" spans="1:11" s="8" customFormat="1" ht="16.5" customHeight="1" x14ac:dyDescent="0.15">
      <c r="A104" s="73">
        <v>97</v>
      </c>
      <c r="B104" s="73"/>
      <c r="C104" s="74" t="s">
        <v>775</v>
      </c>
      <c r="D104" s="74" t="s">
        <v>813</v>
      </c>
      <c r="E104" s="317"/>
      <c r="F104" s="83" t="s">
        <v>8</v>
      </c>
      <c r="G104" s="69"/>
      <c r="H104" s="70"/>
      <c r="I104" s="72" t="s">
        <v>618</v>
      </c>
      <c r="J104" s="46" t="s">
        <v>533</v>
      </c>
      <c r="K104" s="104"/>
    </row>
    <row r="105" spans="1:11" s="8" customFormat="1" ht="16.5" customHeight="1" x14ac:dyDescent="0.15">
      <c r="A105" s="73">
        <v>98</v>
      </c>
      <c r="B105" s="73"/>
      <c r="C105" s="74" t="s">
        <v>775</v>
      </c>
      <c r="D105" s="74" t="s">
        <v>815</v>
      </c>
      <c r="E105" s="317"/>
      <c r="F105" s="83" t="s">
        <v>8</v>
      </c>
      <c r="G105" s="69"/>
      <c r="H105" s="70"/>
      <c r="I105" s="72" t="s">
        <v>619</v>
      </c>
      <c r="J105" s="46" t="s">
        <v>1220</v>
      </c>
      <c r="K105" s="104"/>
    </row>
    <row r="106" spans="1:11" s="8" customFormat="1" ht="16.5" customHeight="1" x14ac:dyDescent="0.15">
      <c r="A106" s="73">
        <v>99</v>
      </c>
      <c r="B106" s="73"/>
      <c r="C106" s="74" t="s">
        <v>775</v>
      </c>
      <c r="D106" s="74" t="s">
        <v>817</v>
      </c>
      <c r="E106" s="317"/>
      <c r="F106" s="83" t="s">
        <v>8</v>
      </c>
      <c r="G106" s="69"/>
      <c r="H106" s="70"/>
      <c r="I106" s="72" t="s">
        <v>264</v>
      </c>
      <c r="J106" s="114" t="s">
        <v>1237</v>
      </c>
      <c r="K106" s="104"/>
    </row>
    <row r="107" spans="1:11" s="8" customFormat="1" ht="16.5" customHeight="1" x14ac:dyDescent="0.15">
      <c r="A107" s="73">
        <v>100</v>
      </c>
      <c r="B107" s="73"/>
      <c r="C107" s="74" t="s">
        <v>775</v>
      </c>
      <c r="D107" s="74" t="s">
        <v>819</v>
      </c>
      <c r="E107" s="317"/>
      <c r="F107" s="83" t="s">
        <v>8</v>
      </c>
      <c r="G107" s="69"/>
      <c r="H107" s="70"/>
      <c r="I107" s="39" t="s">
        <v>391</v>
      </c>
      <c r="J107" s="46" t="s">
        <v>1221</v>
      </c>
      <c r="K107" s="104"/>
    </row>
    <row r="108" spans="1:11" s="8" customFormat="1" ht="16.5" customHeight="1" x14ac:dyDescent="0.15">
      <c r="A108" s="73">
        <v>101</v>
      </c>
      <c r="B108" s="73"/>
      <c r="C108" s="74" t="s">
        <v>775</v>
      </c>
      <c r="D108" s="74" t="s">
        <v>821</v>
      </c>
      <c r="E108" s="317"/>
      <c r="F108" s="83" t="s">
        <v>8</v>
      </c>
      <c r="G108" s="69"/>
      <c r="H108" s="70"/>
      <c r="I108" s="39" t="s">
        <v>620</v>
      </c>
      <c r="J108" s="46"/>
      <c r="K108" s="104"/>
    </row>
    <row r="109" spans="1:11" s="8" customFormat="1" ht="16.5" customHeight="1" x14ac:dyDescent="0.15">
      <c r="A109" s="73">
        <v>102</v>
      </c>
      <c r="B109" s="73"/>
      <c r="C109" s="74" t="s">
        <v>775</v>
      </c>
      <c r="D109" s="74" t="s">
        <v>823</v>
      </c>
      <c r="E109" s="317"/>
      <c r="F109" s="83" t="s">
        <v>8</v>
      </c>
      <c r="G109" s="69"/>
      <c r="H109" s="70"/>
      <c r="I109" s="39"/>
      <c r="J109" s="46" t="s">
        <v>1219</v>
      </c>
      <c r="K109" s="104"/>
    </row>
    <row r="110" spans="1:11" s="8" customFormat="1" ht="16.5" customHeight="1" x14ac:dyDescent="0.15">
      <c r="A110" s="73">
        <v>103</v>
      </c>
      <c r="B110" s="73"/>
      <c r="C110" s="74" t="s">
        <v>775</v>
      </c>
      <c r="D110" s="74" t="s">
        <v>825</v>
      </c>
      <c r="E110" s="317" t="s">
        <v>41</v>
      </c>
      <c r="F110" s="83" t="s">
        <v>8</v>
      </c>
      <c r="G110" s="69"/>
      <c r="H110" s="70"/>
      <c r="I110" s="39" t="s">
        <v>621</v>
      </c>
      <c r="J110" s="46" t="s">
        <v>1222</v>
      </c>
      <c r="K110" s="104"/>
    </row>
    <row r="111" spans="1:11" s="8" customFormat="1" ht="16.5" customHeight="1" x14ac:dyDescent="0.15">
      <c r="A111" s="73">
        <v>104</v>
      </c>
      <c r="B111" s="73"/>
      <c r="C111" s="74" t="s">
        <v>775</v>
      </c>
      <c r="D111" s="74" t="s">
        <v>827</v>
      </c>
      <c r="E111" s="317"/>
      <c r="F111" s="83" t="s">
        <v>8</v>
      </c>
      <c r="G111" s="69"/>
      <c r="H111" s="70"/>
      <c r="I111" s="38"/>
      <c r="J111" s="46" t="s">
        <v>1221</v>
      </c>
      <c r="K111" s="104"/>
    </row>
    <row r="112" spans="1:11" s="8" customFormat="1" ht="16.5" customHeight="1" x14ac:dyDescent="0.15">
      <c r="A112" s="73">
        <v>105</v>
      </c>
      <c r="B112" s="73"/>
      <c r="C112" s="74" t="s">
        <v>775</v>
      </c>
      <c r="D112" s="74" t="s">
        <v>829</v>
      </c>
      <c r="E112" s="317" t="s">
        <v>42</v>
      </c>
      <c r="F112" s="83" t="s">
        <v>8</v>
      </c>
      <c r="G112" s="69"/>
      <c r="H112" s="70"/>
      <c r="I112" s="39" t="s">
        <v>622</v>
      </c>
      <c r="J112" s="46" t="s">
        <v>1223</v>
      </c>
      <c r="K112" s="104"/>
    </row>
    <row r="113" spans="1:11" s="8" customFormat="1" ht="16.5" customHeight="1" x14ac:dyDescent="0.15">
      <c r="A113" s="73">
        <v>106</v>
      </c>
      <c r="B113" s="73"/>
      <c r="C113" s="74" t="s">
        <v>775</v>
      </c>
      <c r="D113" s="74" t="s">
        <v>831</v>
      </c>
      <c r="E113" s="317" t="s">
        <v>43</v>
      </c>
      <c r="F113" s="83" t="s">
        <v>8</v>
      </c>
      <c r="G113" s="69"/>
      <c r="H113" s="70"/>
      <c r="I113" s="39" t="s">
        <v>268</v>
      </c>
      <c r="J113" s="46" t="s">
        <v>1234</v>
      </c>
      <c r="K113" s="104"/>
    </row>
    <row r="114" spans="1:11" s="8" customFormat="1" ht="16.5" customHeight="1" x14ac:dyDescent="0.15">
      <c r="A114" s="73">
        <v>107</v>
      </c>
      <c r="B114" s="73"/>
      <c r="C114" s="74" t="s">
        <v>832</v>
      </c>
      <c r="D114" s="74" t="s">
        <v>834</v>
      </c>
      <c r="E114" s="317" t="s">
        <v>42</v>
      </c>
      <c r="F114" s="83" t="s">
        <v>8</v>
      </c>
      <c r="G114" s="69"/>
      <c r="H114" s="70"/>
      <c r="I114" s="39" t="s">
        <v>267</v>
      </c>
      <c r="J114" s="46" t="s">
        <v>1247</v>
      </c>
      <c r="K114" s="104"/>
    </row>
    <row r="115" spans="1:11" s="8" customFormat="1" ht="16.5" customHeight="1" x14ac:dyDescent="0.15">
      <c r="A115" s="73">
        <v>108</v>
      </c>
      <c r="B115" s="73"/>
      <c r="C115" s="74" t="s">
        <v>775</v>
      </c>
      <c r="D115" s="74" t="s">
        <v>836</v>
      </c>
      <c r="E115" s="317"/>
      <c r="F115" s="83" t="s">
        <v>8</v>
      </c>
      <c r="G115" s="69"/>
      <c r="H115" s="70"/>
      <c r="I115" s="39"/>
      <c r="J115" s="46" t="s">
        <v>632</v>
      </c>
      <c r="K115" s="104"/>
    </row>
    <row r="116" spans="1:11" s="8" customFormat="1" ht="16.5" customHeight="1" x14ac:dyDescent="0.15">
      <c r="A116" s="73">
        <v>109</v>
      </c>
      <c r="B116" s="73"/>
      <c r="C116" s="74" t="s">
        <v>775</v>
      </c>
      <c r="D116" s="74" t="s">
        <v>837</v>
      </c>
      <c r="E116" s="317"/>
      <c r="F116" s="83" t="s">
        <v>8</v>
      </c>
      <c r="G116" s="69"/>
      <c r="H116" s="70"/>
      <c r="I116" s="39"/>
      <c r="J116" s="46" t="s">
        <v>1238</v>
      </c>
      <c r="K116" s="104"/>
    </row>
    <row r="117" spans="1:11" s="8" customFormat="1" ht="16.5" customHeight="1" x14ac:dyDescent="0.15">
      <c r="A117" s="73">
        <v>110</v>
      </c>
      <c r="B117" s="73"/>
      <c r="C117" s="74" t="s">
        <v>775</v>
      </c>
      <c r="D117" s="74" t="s">
        <v>839</v>
      </c>
      <c r="E117" s="317"/>
      <c r="F117" s="83" t="s">
        <v>8</v>
      </c>
      <c r="G117" s="69"/>
      <c r="H117" s="70"/>
      <c r="I117" s="39"/>
      <c r="J117" s="46" t="s">
        <v>1239</v>
      </c>
      <c r="K117" s="104"/>
    </row>
    <row r="118" spans="1:11" s="8" customFormat="1" ht="16.5" customHeight="1" x14ac:dyDescent="0.15">
      <c r="A118" s="73">
        <v>111</v>
      </c>
      <c r="B118" s="73"/>
      <c r="C118" s="74" t="s">
        <v>775</v>
      </c>
      <c r="D118" s="74" t="s">
        <v>841</v>
      </c>
      <c r="E118" s="317"/>
      <c r="F118" s="83" t="s">
        <v>8</v>
      </c>
      <c r="G118" s="69"/>
      <c r="H118" s="70"/>
      <c r="I118" s="72" t="s">
        <v>264</v>
      </c>
      <c r="J118" s="114" t="s">
        <v>1240</v>
      </c>
      <c r="K118" s="104"/>
    </row>
    <row r="119" spans="1:11" s="8" customFormat="1" ht="16.5" customHeight="1" x14ac:dyDescent="0.15">
      <c r="A119" s="73">
        <v>112</v>
      </c>
      <c r="B119" s="73"/>
      <c r="C119" s="74" t="s">
        <v>775</v>
      </c>
      <c r="D119" s="74" t="s">
        <v>843</v>
      </c>
      <c r="E119" s="317"/>
      <c r="F119" s="83" t="s">
        <v>8</v>
      </c>
      <c r="G119" s="69"/>
      <c r="H119" s="70"/>
      <c r="I119" s="72" t="s">
        <v>391</v>
      </c>
      <c r="J119" s="46" t="s">
        <v>1235</v>
      </c>
      <c r="K119" s="104"/>
    </row>
    <row r="120" spans="1:11" s="8" customFormat="1" ht="16.5" customHeight="1" x14ac:dyDescent="0.15">
      <c r="A120" s="73">
        <v>113</v>
      </c>
      <c r="B120" s="73"/>
      <c r="C120" s="74" t="s">
        <v>775</v>
      </c>
      <c r="D120" s="74" t="s">
        <v>845</v>
      </c>
      <c r="E120" s="317"/>
      <c r="F120" s="83" t="s">
        <v>8</v>
      </c>
      <c r="G120" s="69"/>
      <c r="H120" s="70"/>
      <c r="I120" s="72" t="s">
        <v>265</v>
      </c>
      <c r="J120" s="46" t="s">
        <v>2072</v>
      </c>
      <c r="K120" s="104"/>
    </row>
    <row r="121" spans="1:11" s="8" customFormat="1" ht="16.5" customHeight="1" x14ac:dyDescent="0.15">
      <c r="A121" s="73">
        <v>114</v>
      </c>
      <c r="B121" s="73"/>
      <c r="C121" s="74" t="s">
        <v>775</v>
      </c>
      <c r="D121" s="74" t="s">
        <v>847</v>
      </c>
      <c r="E121" s="317"/>
      <c r="F121" s="83" t="s">
        <v>8</v>
      </c>
      <c r="G121" s="69"/>
      <c r="H121" s="70"/>
      <c r="I121" s="72" t="s">
        <v>264</v>
      </c>
      <c r="J121" s="114" t="s">
        <v>1237</v>
      </c>
      <c r="K121" s="104"/>
    </row>
    <row r="122" spans="1:11" s="8" customFormat="1" ht="16.5" customHeight="1" x14ac:dyDescent="0.15">
      <c r="A122" s="73">
        <v>115</v>
      </c>
      <c r="B122" s="73"/>
      <c r="C122" s="74" t="s">
        <v>775</v>
      </c>
      <c r="D122" s="74" t="s">
        <v>849</v>
      </c>
      <c r="E122" s="317"/>
      <c r="F122" s="83" t="s">
        <v>8</v>
      </c>
      <c r="G122" s="69"/>
      <c r="H122" s="70"/>
      <c r="I122" s="39" t="s">
        <v>270</v>
      </c>
      <c r="J122" s="46" t="s">
        <v>633</v>
      </c>
      <c r="K122" s="104"/>
    </row>
    <row r="123" spans="1:11" s="8" customFormat="1" ht="16.5" customHeight="1" x14ac:dyDescent="0.15">
      <c r="A123" s="73">
        <v>116</v>
      </c>
      <c r="B123" s="73"/>
      <c r="C123" s="74" t="s">
        <v>775</v>
      </c>
      <c r="D123" s="74" t="s">
        <v>851</v>
      </c>
      <c r="E123" s="317"/>
      <c r="F123" s="83" t="s">
        <v>8</v>
      </c>
      <c r="G123" s="69"/>
      <c r="H123" s="70"/>
      <c r="I123" s="39" t="s">
        <v>272</v>
      </c>
      <c r="J123" s="46"/>
      <c r="K123" s="104"/>
    </row>
    <row r="124" spans="1:11" s="9" customFormat="1" ht="16.5" customHeight="1" x14ac:dyDescent="0.15">
      <c r="A124" s="73">
        <v>117</v>
      </c>
      <c r="B124" s="64"/>
      <c r="C124" s="47" t="s">
        <v>852</v>
      </c>
      <c r="D124" s="74" t="s">
        <v>1398</v>
      </c>
      <c r="E124" s="324"/>
      <c r="F124" s="83" t="s">
        <v>8</v>
      </c>
      <c r="G124" s="69"/>
      <c r="H124" s="73" t="s">
        <v>1600</v>
      </c>
      <c r="I124" s="75"/>
      <c r="J124" s="98" t="s">
        <v>1743</v>
      </c>
      <c r="K124" s="104"/>
    </row>
    <row r="125" spans="1:11" s="9" customFormat="1" ht="16.5" customHeight="1" x14ac:dyDescent="0.15">
      <c r="A125" s="73">
        <v>118</v>
      </c>
      <c r="B125" s="64"/>
      <c r="C125" s="47" t="s">
        <v>852</v>
      </c>
      <c r="D125" s="74" t="s">
        <v>1704</v>
      </c>
      <c r="E125" s="324"/>
      <c r="F125" s="83" t="s">
        <v>8</v>
      </c>
      <c r="G125" s="69"/>
      <c r="H125" s="73" t="s">
        <v>1675</v>
      </c>
      <c r="I125" s="75"/>
      <c r="J125" s="498" t="s">
        <v>1739</v>
      </c>
      <c r="K125" s="104"/>
    </row>
    <row r="126" spans="1:11" s="9" customFormat="1" ht="16.5" customHeight="1" x14ac:dyDescent="0.15">
      <c r="A126" s="73">
        <v>119</v>
      </c>
      <c r="B126" s="64"/>
      <c r="C126" s="47" t="s">
        <v>852</v>
      </c>
      <c r="D126" s="74" t="s">
        <v>1685</v>
      </c>
      <c r="E126" s="324"/>
      <c r="F126" s="83" t="s">
        <v>8</v>
      </c>
      <c r="G126" s="69"/>
      <c r="H126" s="73" t="s">
        <v>1676</v>
      </c>
      <c r="I126" s="75"/>
      <c r="J126" s="499"/>
      <c r="K126" s="104"/>
    </row>
    <row r="127" spans="1:11" s="9" customFormat="1" ht="16.5" customHeight="1" x14ac:dyDescent="0.15">
      <c r="A127" s="73">
        <v>120</v>
      </c>
      <c r="B127" s="64"/>
      <c r="C127" s="47" t="s">
        <v>852</v>
      </c>
      <c r="D127" s="74" t="s">
        <v>1686</v>
      </c>
      <c r="E127" s="324"/>
      <c r="F127" s="83" t="s">
        <v>8</v>
      </c>
      <c r="G127" s="69"/>
      <c r="H127" s="73" t="s">
        <v>1677</v>
      </c>
      <c r="I127" s="75"/>
      <c r="J127" s="499"/>
      <c r="K127" s="104"/>
    </row>
    <row r="128" spans="1:11" s="9" customFormat="1" ht="16.5" customHeight="1" x14ac:dyDescent="0.15">
      <c r="A128" s="73">
        <v>121</v>
      </c>
      <c r="B128" s="64"/>
      <c r="C128" s="47" t="s">
        <v>852</v>
      </c>
      <c r="D128" s="74" t="s">
        <v>1687</v>
      </c>
      <c r="E128" s="324"/>
      <c r="F128" s="83" t="s">
        <v>8</v>
      </c>
      <c r="G128" s="69"/>
      <c r="H128" s="73" t="s">
        <v>1678</v>
      </c>
      <c r="I128" s="75"/>
      <c r="J128" s="499"/>
      <c r="K128" s="104"/>
    </row>
    <row r="129" spans="1:11" s="9" customFormat="1" ht="16.5" customHeight="1" x14ac:dyDescent="0.15">
      <c r="A129" s="73">
        <v>122</v>
      </c>
      <c r="B129" s="64"/>
      <c r="C129" s="47" t="s">
        <v>852</v>
      </c>
      <c r="D129" s="74" t="s">
        <v>1688</v>
      </c>
      <c r="E129" s="324"/>
      <c r="F129" s="83" t="s">
        <v>8</v>
      </c>
      <c r="G129" s="69"/>
      <c r="H129" s="73" t="s">
        <v>1679</v>
      </c>
      <c r="I129" s="75"/>
      <c r="J129" s="499"/>
      <c r="K129" s="104" t="s">
        <v>1249</v>
      </c>
    </row>
    <row r="130" spans="1:11" s="9" customFormat="1" ht="16.5" customHeight="1" x14ac:dyDescent="0.15">
      <c r="A130" s="73">
        <v>123</v>
      </c>
      <c r="B130" s="64"/>
      <c r="C130" s="47" t="s">
        <v>852</v>
      </c>
      <c r="D130" s="74" t="s">
        <v>1689</v>
      </c>
      <c r="E130" s="324"/>
      <c r="F130" s="83" t="s">
        <v>8</v>
      </c>
      <c r="G130" s="69"/>
      <c r="H130" s="73" t="s">
        <v>1680</v>
      </c>
      <c r="I130" s="75"/>
      <c r="J130" s="499"/>
      <c r="K130" s="104"/>
    </row>
    <row r="131" spans="1:11" s="9" customFormat="1" ht="16.5" customHeight="1" x14ac:dyDescent="0.15">
      <c r="A131" s="73">
        <v>124</v>
      </c>
      <c r="B131" s="64"/>
      <c r="C131" s="47" t="s">
        <v>852</v>
      </c>
      <c r="D131" s="74" t="s">
        <v>1690</v>
      </c>
      <c r="E131" s="324"/>
      <c r="F131" s="83" t="s">
        <v>8</v>
      </c>
      <c r="G131" s="69"/>
      <c r="H131" s="73" t="s">
        <v>1681</v>
      </c>
      <c r="I131" s="75"/>
      <c r="J131" s="499"/>
      <c r="K131" s="104"/>
    </row>
    <row r="132" spans="1:11" s="9" customFormat="1" ht="16.5" customHeight="1" x14ac:dyDescent="0.15">
      <c r="A132" s="73">
        <v>125</v>
      </c>
      <c r="B132" s="64"/>
      <c r="C132" s="47" t="s">
        <v>852</v>
      </c>
      <c r="D132" s="74" t="s">
        <v>1691</v>
      </c>
      <c r="E132" s="324"/>
      <c r="F132" s="83" t="s">
        <v>8</v>
      </c>
      <c r="G132" s="69"/>
      <c r="H132" s="73" t="s">
        <v>1682</v>
      </c>
      <c r="I132" s="75"/>
      <c r="J132" s="499"/>
      <c r="K132" s="104"/>
    </row>
    <row r="133" spans="1:11" s="9" customFormat="1" ht="16.5" customHeight="1" x14ac:dyDescent="0.15">
      <c r="A133" s="73">
        <v>126</v>
      </c>
      <c r="B133" s="64"/>
      <c r="C133" s="47" t="s">
        <v>852</v>
      </c>
      <c r="D133" s="74" t="s">
        <v>1692</v>
      </c>
      <c r="E133" s="324"/>
      <c r="F133" s="83" t="s">
        <v>8</v>
      </c>
      <c r="G133" s="69"/>
      <c r="H133" s="73" t="s">
        <v>1683</v>
      </c>
      <c r="I133" s="75"/>
      <c r="J133" s="499"/>
      <c r="K133" s="104"/>
    </row>
    <row r="134" spans="1:11" s="9" customFormat="1" ht="16.5" customHeight="1" x14ac:dyDescent="0.15">
      <c r="A134" s="73">
        <v>127</v>
      </c>
      <c r="B134" s="64"/>
      <c r="C134" s="47" t="s">
        <v>852</v>
      </c>
      <c r="D134" s="74" t="s">
        <v>1703</v>
      </c>
      <c r="E134" s="324"/>
      <c r="F134" s="83" t="s">
        <v>8</v>
      </c>
      <c r="G134" s="69"/>
      <c r="H134" s="73" t="s">
        <v>1684</v>
      </c>
      <c r="I134" s="110"/>
      <c r="J134" s="500"/>
      <c r="K134" s="104"/>
    </row>
    <row r="135" spans="1:11" s="9" customFormat="1" ht="16.5" customHeight="1" x14ac:dyDescent="0.15">
      <c r="A135" s="73">
        <v>128</v>
      </c>
      <c r="B135" s="64"/>
      <c r="C135" s="47" t="s">
        <v>852</v>
      </c>
      <c r="D135" s="47" t="s">
        <v>1693</v>
      </c>
      <c r="E135" s="324" t="s">
        <v>634</v>
      </c>
      <c r="F135" s="83" t="s">
        <v>8</v>
      </c>
      <c r="G135" s="69"/>
      <c r="H135" s="73" t="s">
        <v>1695</v>
      </c>
      <c r="I135" s="75"/>
      <c r="J135" s="498" t="s">
        <v>2087</v>
      </c>
      <c r="K135" s="104"/>
    </row>
    <row r="136" spans="1:11" s="9" customFormat="1" ht="16.5" customHeight="1" x14ac:dyDescent="0.15">
      <c r="A136" s="73">
        <v>129</v>
      </c>
      <c r="B136" s="64"/>
      <c r="C136" s="47" t="s">
        <v>852</v>
      </c>
      <c r="D136" s="47" t="s">
        <v>1694</v>
      </c>
      <c r="E136" s="324" t="s">
        <v>635</v>
      </c>
      <c r="F136" s="83" t="s">
        <v>8</v>
      </c>
      <c r="G136" s="69"/>
      <c r="H136" s="73" t="s">
        <v>1696</v>
      </c>
      <c r="I136" s="75"/>
      <c r="J136" s="499"/>
      <c r="K136" s="104"/>
    </row>
    <row r="137" spans="1:11" s="9" customFormat="1" ht="16.5" customHeight="1" x14ac:dyDescent="0.15">
      <c r="A137" s="73">
        <v>130</v>
      </c>
      <c r="B137" s="64"/>
      <c r="C137" s="47" t="s">
        <v>852</v>
      </c>
      <c r="D137" s="74" t="s">
        <v>1705</v>
      </c>
      <c r="E137" s="324"/>
      <c r="F137" s="83" t="s">
        <v>8</v>
      </c>
      <c r="G137" s="69"/>
      <c r="H137" s="73" t="s">
        <v>1697</v>
      </c>
      <c r="I137" s="99"/>
      <c r="J137" s="499"/>
      <c r="K137" s="104"/>
    </row>
    <row r="138" spans="1:11" s="9" customFormat="1" ht="16.5" customHeight="1" x14ac:dyDescent="0.15">
      <c r="A138" s="73">
        <v>131</v>
      </c>
      <c r="B138" s="64"/>
      <c r="C138" s="47" t="s">
        <v>852</v>
      </c>
      <c r="D138" s="47" t="s">
        <v>1674</v>
      </c>
      <c r="E138" s="324"/>
      <c r="F138" s="83" t="s">
        <v>8</v>
      </c>
      <c r="G138" s="69"/>
      <c r="H138" s="73" t="s">
        <v>1700</v>
      </c>
      <c r="I138" s="75"/>
      <c r="J138" s="499"/>
      <c r="K138" s="104"/>
    </row>
    <row r="139" spans="1:11" s="9" customFormat="1" ht="16.5" customHeight="1" x14ac:dyDescent="0.15">
      <c r="A139" s="73">
        <v>132</v>
      </c>
      <c r="B139" s="64"/>
      <c r="C139" s="47" t="s">
        <v>852</v>
      </c>
      <c r="D139" s="47" t="s">
        <v>1698</v>
      </c>
      <c r="E139" s="324"/>
      <c r="F139" s="83" t="s">
        <v>8</v>
      </c>
      <c r="G139" s="69"/>
      <c r="H139" s="73" t="s">
        <v>1699</v>
      </c>
      <c r="I139" s="75"/>
      <c r="J139" s="499"/>
      <c r="K139" s="104"/>
    </row>
    <row r="140" spans="1:11" s="9" customFormat="1" ht="16.5" customHeight="1" x14ac:dyDescent="0.15">
      <c r="A140" s="73">
        <v>133</v>
      </c>
      <c r="B140" s="64"/>
      <c r="C140" s="47" t="s">
        <v>852</v>
      </c>
      <c r="D140" s="74" t="s">
        <v>1726</v>
      </c>
      <c r="E140" s="324"/>
      <c r="F140" s="83" t="s">
        <v>8</v>
      </c>
      <c r="G140" s="69"/>
      <c r="H140" s="73" t="s">
        <v>1701</v>
      </c>
      <c r="I140" s="75"/>
      <c r="J140" s="499"/>
      <c r="K140" s="104"/>
    </row>
    <row r="141" spans="1:11" s="9" customFormat="1" ht="16.5" customHeight="1" x14ac:dyDescent="0.15">
      <c r="A141" s="73">
        <v>134</v>
      </c>
      <c r="B141" s="64"/>
      <c r="C141" s="47" t="s">
        <v>852</v>
      </c>
      <c r="D141" s="74" t="s">
        <v>1727</v>
      </c>
      <c r="E141" s="324"/>
      <c r="F141" s="83" t="s">
        <v>8</v>
      </c>
      <c r="G141" s="69"/>
      <c r="H141" s="73" t="s">
        <v>1702</v>
      </c>
      <c r="I141" s="75"/>
      <c r="J141" s="500"/>
      <c r="K141" s="104"/>
    </row>
    <row r="142" spans="1:11" s="9" customFormat="1" ht="16.5" customHeight="1" x14ac:dyDescent="0.15">
      <c r="A142" s="73">
        <v>135</v>
      </c>
      <c r="B142" s="64"/>
      <c r="C142" s="47" t="s">
        <v>852</v>
      </c>
      <c r="D142" s="74" t="s">
        <v>1706</v>
      </c>
      <c r="E142" s="324"/>
      <c r="F142" s="83" t="s">
        <v>8</v>
      </c>
      <c r="G142" s="69"/>
      <c r="H142" s="73" t="s">
        <v>1716</v>
      </c>
      <c r="I142" s="75"/>
      <c r="J142" s="498" t="s">
        <v>1738</v>
      </c>
      <c r="K142" s="104"/>
    </row>
    <row r="143" spans="1:11" s="9" customFormat="1" ht="16.5" customHeight="1" x14ac:dyDescent="0.15">
      <c r="A143" s="73">
        <v>136</v>
      </c>
      <c r="B143" s="64"/>
      <c r="C143" s="47" t="s">
        <v>852</v>
      </c>
      <c r="D143" s="74" t="s">
        <v>1707</v>
      </c>
      <c r="E143" s="324"/>
      <c r="F143" s="83" t="s">
        <v>8</v>
      </c>
      <c r="G143" s="69"/>
      <c r="H143" s="73" t="s">
        <v>1717</v>
      </c>
      <c r="I143" s="75"/>
      <c r="J143" s="499"/>
      <c r="K143" s="104"/>
    </row>
    <row r="144" spans="1:11" s="9" customFormat="1" ht="16.5" customHeight="1" x14ac:dyDescent="0.15">
      <c r="A144" s="73">
        <v>137</v>
      </c>
      <c r="B144" s="64"/>
      <c r="C144" s="47" t="s">
        <v>852</v>
      </c>
      <c r="D144" s="74" t="s">
        <v>1708</v>
      </c>
      <c r="E144" s="324"/>
      <c r="F144" s="83" t="s">
        <v>8</v>
      </c>
      <c r="G144" s="69"/>
      <c r="H144" s="73" t="s">
        <v>1718</v>
      </c>
      <c r="I144" s="75"/>
      <c r="J144" s="499"/>
      <c r="K144" s="104"/>
    </row>
    <row r="145" spans="1:14" s="9" customFormat="1" ht="16.5" customHeight="1" x14ac:dyDescent="0.15">
      <c r="A145" s="73">
        <v>138</v>
      </c>
      <c r="B145" s="64"/>
      <c r="C145" s="47" t="s">
        <v>852</v>
      </c>
      <c r="D145" s="74" t="s">
        <v>1709</v>
      </c>
      <c r="E145" s="324"/>
      <c r="F145" s="83" t="s">
        <v>8</v>
      </c>
      <c r="G145" s="69"/>
      <c r="H145" s="73" t="s">
        <v>1719</v>
      </c>
      <c r="I145" s="75"/>
      <c r="J145" s="499"/>
      <c r="K145" s="104"/>
    </row>
    <row r="146" spans="1:14" s="9" customFormat="1" ht="16.5" customHeight="1" x14ac:dyDescent="0.15">
      <c r="A146" s="73">
        <v>139</v>
      </c>
      <c r="B146" s="64"/>
      <c r="C146" s="47" t="s">
        <v>852</v>
      </c>
      <c r="D146" s="74" t="s">
        <v>1710</v>
      </c>
      <c r="E146" s="324"/>
      <c r="F146" s="83" t="s">
        <v>8</v>
      </c>
      <c r="G146" s="69"/>
      <c r="H146" s="73" t="s">
        <v>1720</v>
      </c>
      <c r="I146" s="75"/>
      <c r="J146" s="499"/>
      <c r="K146" s="104"/>
    </row>
    <row r="147" spans="1:14" s="9" customFormat="1" ht="16.5" customHeight="1" x14ac:dyDescent="0.15">
      <c r="A147" s="73">
        <v>140</v>
      </c>
      <c r="B147" s="64"/>
      <c r="C147" s="47" t="s">
        <v>852</v>
      </c>
      <c r="D147" s="74" t="s">
        <v>1711</v>
      </c>
      <c r="E147" s="324"/>
      <c r="F147" s="83" t="s">
        <v>8</v>
      </c>
      <c r="G147" s="69"/>
      <c r="H147" s="73" t="s">
        <v>1721</v>
      </c>
      <c r="I147" s="75"/>
      <c r="J147" s="499"/>
      <c r="K147" s="104"/>
    </row>
    <row r="148" spans="1:14" s="9" customFormat="1" ht="16.5" customHeight="1" x14ac:dyDescent="0.15">
      <c r="A148" s="73">
        <v>141</v>
      </c>
      <c r="B148" s="64"/>
      <c r="C148" s="47" t="s">
        <v>852</v>
      </c>
      <c r="D148" s="74" t="s">
        <v>1712</v>
      </c>
      <c r="E148" s="324"/>
      <c r="F148" s="83" t="s">
        <v>8</v>
      </c>
      <c r="G148" s="69"/>
      <c r="H148" s="73" t="s">
        <v>1722</v>
      </c>
      <c r="I148" s="75"/>
      <c r="J148" s="499"/>
      <c r="K148" s="104"/>
    </row>
    <row r="149" spans="1:14" s="9" customFormat="1" ht="16.5" customHeight="1" x14ac:dyDescent="0.15">
      <c r="A149" s="73">
        <v>142</v>
      </c>
      <c r="B149" s="64"/>
      <c r="C149" s="47" t="s">
        <v>852</v>
      </c>
      <c r="D149" s="74" t="s">
        <v>1713</v>
      </c>
      <c r="E149" s="324"/>
      <c r="F149" s="83" t="s">
        <v>8</v>
      </c>
      <c r="G149" s="69"/>
      <c r="H149" s="73" t="s">
        <v>1723</v>
      </c>
      <c r="I149" s="75"/>
      <c r="J149" s="499"/>
      <c r="K149" s="104"/>
    </row>
    <row r="150" spans="1:14" s="9" customFormat="1" ht="16.5" customHeight="1" x14ac:dyDescent="0.15">
      <c r="A150" s="73">
        <v>143</v>
      </c>
      <c r="B150" s="64"/>
      <c r="C150" s="47" t="s">
        <v>852</v>
      </c>
      <c r="D150" s="74" t="s">
        <v>1714</v>
      </c>
      <c r="E150" s="324"/>
      <c r="F150" s="83" t="s">
        <v>8</v>
      </c>
      <c r="G150" s="69"/>
      <c r="H150" s="73" t="s">
        <v>1724</v>
      </c>
      <c r="I150" s="75"/>
      <c r="J150" s="499"/>
      <c r="K150" s="104"/>
    </row>
    <row r="151" spans="1:14" s="9" customFormat="1" ht="16.5" customHeight="1" x14ac:dyDescent="0.15">
      <c r="A151" s="73">
        <v>144</v>
      </c>
      <c r="B151" s="64"/>
      <c r="C151" s="47" t="s">
        <v>852</v>
      </c>
      <c r="D151" s="74" t="s">
        <v>1715</v>
      </c>
      <c r="E151" s="324"/>
      <c r="F151" s="83" t="s">
        <v>8</v>
      </c>
      <c r="G151" s="69"/>
      <c r="H151" s="73" t="s">
        <v>1725</v>
      </c>
      <c r="I151" s="75"/>
      <c r="J151" s="499"/>
      <c r="K151" s="104"/>
    </row>
    <row r="152" spans="1:14" s="9" customFormat="1" ht="16.5" customHeight="1" x14ac:dyDescent="0.15">
      <c r="A152" s="73">
        <v>145</v>
      </c>
      <c r="B152" s="64"/>
      <c r="C152" s="47" t="s">
        <v>852</v>
      </c>
      <c r="D152" s="74" t="s">
        <v>1728</v>
      </c>
      <c r="E152" s="324"/>
      <c r="F152" s="83" t="s">
        <v>8</v>
      </c>
      <c r="G152" s="69"/>
      <c r="H152" s="73" t="s">
        <v>1733</v>
      </c>
      <c r="I152" s="75"/>
      <c r="J152" s="499"/>
      <c r="K152" s="104"/>
    </row>
    <row r="153" spans="1:14" s="9" customFormat="1" ht="16.5" customHeight="1" x14ac:dyDescent="0.15">
      <c r="A153" s="73">
        <v>146</v>
      </c>
      <c r="B153" s="64"/>
      <c r="C153" s="47" t="s">
        <v>852</v>
      </c>
      <c r="D153" s="47" t="s">
        <v>1729</v>
      </c>
      <c r="E153" s="324"/>
      <c r="F153" s="83" t="s">
        <v>8</v>
      </c>
      <c r="G153" s="69"/>
      <c r="H153" s="73" t="s">
        <v>1734</v>
      </c>
      <c r="I153" s="75"/>
      <c r="J153" s="499"/>
      <c r="K153" s="104"/>
    </row>
    <row r="154" spans="1:14" s="9" customFormat="1" ht="16.5" customHeight="1" x14ac:dyDescent="0.15">
      <c r="A154" s="73">
        <v>147</v>
      </c>
      <c r="B154" s="64"/>
      <c r="C154" s="47" t="s">
        <v>852</v>
      </c>
      <c r="D154" s="47" t="s">
        <v>1730</v>
      </c>
      <c r="E154" s="324"/>
      <c r="F154" s="83" t="s">
        <v>8</v>
      </c>
      <c r="G154" s="69"/>
      <c r="H154" s="73" t="s">
        <v>1735</v>
      </c>
      <c r="I154" s="75"/>
      <c r="J154" s="499"/>
      <c r="K154" s="104"/>
    </row>
    <row r="155" spans="1:14" s="9" customFormat="1" ht="16.5" customHeight="1" x14ac:dyDescent="0.15">
      <c r="A155" s="73">
        <v>148</v>
      </c>
      <c r="B155" s="64"/>
      <c r="C155" s="47" t="s">
        <v>852</v>
      </c>
      <c r="D155" s="74" t="s">
        <v>1731</v>
      </c>
      <c r="E155" s="324"/>
      <c r="F155" s="83" t="s">
        <v>8</v>
      </c>
      <c r="G155" s="69"/>
      <c r="H155" s="73" t="s">
        <v>1736</v>
      </c>
      <c r="I155" s="75"/>
      <c r="J155" s="499"/>
      <c r="K155" s="104"/>
    </row>
    <row r="156" spans="1:14" s="9" customFormat="1" ht="16.5" customHeight="1" x14ac:dyDescent="0.15">
      <c r="A156" s="73">
        <v>149</v>
      </c>
      <c r="B156" s="64"/>
      <c r="C156" s="47" t="s">
        <v>852</v>
      </c>
      <c r="D156" s="74" t="s">
        <v>1732</v>
      </c>
      <c r="E156" s="324"/>
      <c r="F156" s="83" t="s">
        <v>8</v>
      </c>
      <c r="G156" s="69"/>
      <c r="H156" s="73" t="s">
        <v>1737</v>
      </c>
      <c r="I156" s="75"/>
      <c r="J156" s="500"/>
      <c r="K156" s="104"/>
    </row>
    <row r="157" spans="1:14" s="8" customFormat="1" ht="16.5" customHeight="1" x14ac:dyDescent="0.15">
      <c r="A157" s="73">
        <v>150</v>
      </c>
      <c r="B157" s="64"/>
      <c r="C157" s="224" t="s">
        <v>854</v>
      </c>
      <c r="D157" s="47" t="s">
        <v>856</v>
      </c>
      <c r="E157" s="36" t="s">
        <v>44</v>
      </c>
      <c r="F157" s="83" t="s">
        <v>8</v>
      </c>
      <c r="G157" s="36"/>
      <c r="H157" s="36"/>
      <c r="I157" s="39" t="s">
        <v>604</v>
      </c>
      <c r="J157" s="39" t="s">
        <v>368</v>
      </c>
      <c r="K157" s="507"/>
      <c r="L157" s="23"/>
      <c r="M157" s="23"/>
      <c r="N157" s="23"/>
    </row>
    <row r="158" spans="1:14" s="8" customFormat="1" ht="16.5" customHeight="1" x14ac:dyDescent="0.15">
      <c r="A158" s="73">
        <v>151</v>
      </c>
      <c r="B158" s="64"/>
      <c r="C158" s="224" t="s">
        <v>854</v>
      </c>
      <c r="D158" s="47" t="s">
        <v>858</v>
      </c>
      <c r="E158" s="36" t="s">
        <v>45</v>
      </c>
      <c r="F158" s="83" t="s">
        <v>8</v>
      </c>
      <c r="G158" s="36"/>
      <c r="H158" s="36"/>
      <c r="I158" s="39" t="s">
        <v>605</v>
      </c>
      <c r="J158" s="39"/>
      <c r="K158" s="507"/>
    </row>
    <row r="159" spans="1:14" s="8" customFormat="1" ht="16.5" customHeight="1" x14ac:dyDescent="0.15">
      <c r="A159" s="73">
        <v>152</v>
      </c>
      <c r="B159" s="64"/>
      <c r="C159" s="224" t="s">
        <v>854</v>
      </c>
      <c r="D159" s="47" t="s">
        <v>860</v>
      </c>
      <c r="E159" s="36" t="s">
        <v>45</v>
      </c>
      <c r="F159" s="83" t="s">
        <v>8</v>
      </c>
      <c r="G159" s="36"/>
      <c r="H159" s="36"/>
      <c r="I159" s="39" t="s">
        <v>606</v>
      </c>
      <c r="J159" s="39" t="s">
        <v>1278</v>
      </c>
      <c r="K159" s="507"/>
    </row>
    <row r="160" spans="1:14" s="8" customFormat="1" ht="16.5" customHeight="1" x14ac:dyDescent="0.15">
      <c r="A160" s="73">
        <v>153</v>
      </c>
      <c r="B160" s="64"/>
      <c r="C160" s="224" t="s">
        <v>854</v>
      </c>
      <c r="D160" s="47" t="s">
        <v>861</v>
      </c>
      <c r="E160" s="36"/>
      <c r="F160" s="83" t="s">
        <v>8</v>
      </c>
      <c r="G160" s="36"/>
      <c r="H160" s="36"/>
      <c r="I160" s="37"/>
      <c r="J160" s="39"/>
      <c r="K160" s="42"/>
    </row>
    <row r="161" spans="1:12" s="8" customFormat="1" ht="16.5" customHeight="1" x14ac:dyDescent="0.15">
      <c r="A161" s="73">
        <v>154</v>
      </c>
      <c r="B161" s="64"/>
      <c r="C161" s="224" t="s">
        <v>854</v>
      </c>
      <c r="D161" s="47" t="s">
        <v>862</v>
      </c>
      <c r="E161" s="36"/>
      <c r="F161" s="83" t="s">
        <v>8</v>
      </c>
      <c r="G161" s="36"/>
      <c r="H161" s="36"/>
      <c r="I161" s="37"/>
      <c r="J161" s="39"/>
      <c r="K161" s="42"/>
    </row>
    <row r="162" spans="1:12" s="8" customFormat="1" ht="16.5" customHeight="1" x14ac:dyDescent="0.15">
      <c r="A162" s="73">
        <v>155</v>
      </c>
      <c r="B162" s="64"/>
      <c r="C162" s="224" t="s">
        <v>854</v>
      </c>
      <c r="D162" s="47" t="s">
        <v>863</v>
      </c>
      <c r="E162" s="36"/>
      <c r="F162" s="83" t="s">
        <v>8</v>
      </c>
      <c r="G162" s="36"/>
      <c r="H162" s="36"/>
      <c r="I162" s="37"/>
      <c r="J162" s="39"/>
      <c r="K162" s="42"/>
    </row>
    <row r="163" spans="1:12" s="8" customFormat="1" ht="16.5" customHeight="1" x14ac:dyDescent="0.15">
      <c r="A163" s="73">
        <v>156</v>
      </c>
      <c r="B163" s="64"/>
      <c r="C163" s="224" t="s">
        <v>864</v>
      </c>
      <c r="D163" s="47" t="s">
        <v>865</v>
      </c>
      <c r="E163" s="36"/>
      <c r="F163" s="83" t="s">
        <v>8</v>
      </c>
      <c r="G163" s="36"/>
      <c r="H163" s="36"/>
      <c r="I163" s="37"/>
      <c r="J163" s="504" t="s">
        <v>1636</v>
      </c>
      <c r="K163" s="42"/>
    </row>
    <row r="164" spans="1:12" s="9" customFormat="1" ht="16.5" customHeight="1" x14ac:dyDescent="0.15">
      <c r="A164" s="73">
        <v>157</v>
      </c>
      <c r="B164" s="352"/>
      <c r="C164" s="224" t="s">
        <v>864</v>
      </c>
      <c r="D164" s="47" t="s">
        <v>866</v>
      </c>
      <c r="E164" s="40" t="s">
        <v>1491</v>
      </c>
      <c r="F164" s="83" t="s">
        <v>8</v>
      </c>
      <c r="G164" s="125"/>
      <c r="H164" s="74"/>
      <c r="I164" s="75"/>
      <c r="J164" s="505"/>
      <c r="K164" s="501"/>
      <c r="L164" s="9" t="s">
        <v>292</v>
      </c>
    </row>
    <row r="165" spans="1:12" s="9" customFormat="1" ht="16.5" customHeight="1" x14ac:dyDescent="0.15">
      <c r="A165" s="73">
        <v>158</v>
      </c>
      <c r="B165" s="64"/>
      <c r="C165" s="224" t="s">
        <v>864</v>
      </c>
      <c r="D165" s="47" t="s">
        <v>867</v>
      </c>
      <c r="E165" s="36" t="s">
        <v>46</v>
      </c>
      <c r="F165" s="83" t="s">
        <v>8</v>
      </c>
      <c r="G165" s="125"/>
      <c r="H165" s="74"/>
      <c r="I165" s="75"/>
      <c r="J165" s="505"/>
      <c r="K165" s="501"/>
    </row>
    <row r="166" spans="1:12" s="9" customFormat="1" ht="16.5" customHeight="1" x14ac:dyDescent="0.15">
      <c r="A166" s="73">
        <v>159</v>
      </c>
      <c r="B166" s="64"/>
      <c r="C166" s="224" t="s">
        <v>864</v>
      </c>
      <c r="D166" s="47" t="s">
        <v>868</v>
      </c>
      <c r="E166" s="36" t="s">
        <v>47</v>
      </c>
      <c r="F166" s="83" t="s">
        <v>8</v>
      </c>
      <c r="G166" s="125"/>
      <c r="H166" s="74"/>
      <c r="I166" s="75"/>
      <c r="J166" s="505"/>
      <c r="K166" s="501"/>
    </row>
    <row r="167" spans="1:12" s="9" customFormat="1" ht="16.5" customHeight="1" x14ac:dyDescent="0.15">
      <c r="A167" s="73">
        <v>160</v>
      </c>
      <c r="B167" s="352"/>
      <c r="C167" s="224" t="s">
        <v>864</v>
      </c>
      <c r="D167" s="47" t="s">
        <v>869</v>
      </c>
      <c r="E167" s="40" t="s">
        <v>1493</v>
      </c>
      <c r="F167" s="83" t="s">
        <v>8</v>
      </c>
      <c r="G167" s="125"/>
      <c r="H167" s="74"/>
      <c r="I167" s="75"/>
      <c r="J167" s="505"/>
      <c r="K167" s="501"/>
    </row>
    <row r="168" spans="1:12" s="9" customFormat="1" ht="16.5" customHeight="1" x14ac:dyDescent="0.15">
      <c r="A168" s="73">
        <v>161</v>
      </c>
      <c r="B168" s="352"/>
      <c r="C168" s="224" t="s">
        <v>864</v>
      </c>
      <c r="D168" s="47" t="s">
        <v>870</v>
      </c>
      <c r="E168" s="40" t="s">
        <v>1492</v>
      </c>
      <c r="F168" s="83" t="s">
        <v>8</v>
      </c>
      <c r="G168" s="125"/>
      <c r="H168" s="74"/>
      <c r="I168" s="75"/>
      <c r="J168" s="505"/>
      <c r="K168" s="501"/>
    </row>
    <row r="169" spans="1:12" s="9" customFormat="1" ht="16.5" customHeight="1" x14ac:dyDescent="0.15">
      <c r="A169" s="73">
        <v>162</v>
      </c>
      <c r="B169" s="64"/>
      <c r="C169" s="224" t="s">
        <v>864</v>
      </c>
      <c r="D169" s="47" t="s">
        <v>871</v>
      </c>
      <c r="E169" s="36" t="s">
        <v>221</v>
      </c>
      <c r="F169" s="83" t="s">
        <v>8</v>
      </c>
      <c r="G169" s="125"/>
      <c r="H169" s="74"/>
      <c r="I169" s="75"/>
      <c r="J169" s="505"/>
      <c r="K169" s="501"/>
    </row>
    <row r="170" spans="1:12" s="9" customFormat="1" ht="16.5" customHeight="1" x14ac:dyDescent="0.15">
      <c r="A170" s="73">
        <v>163</v>
      </c>
      <c r="B170" s="64"/>
      <c r="C170" s="224" t="s">
        <v>864</v>
      </c>
      <c r="D170" s="47" t="s">
        <v>872</v>
      </c>
      <c r="E170" s="36" t="s">
        <v>1441</v>
      </c>
      <c r="F170" s="83" t="s">
        <v>8</v>
      </c>
      <c r="G170" s="125"/>
      <c r="H170" s="74"/>
      <c r="I170" s="75"/>
      <c r="J170" s="505"/>
      <c r="K170" s="501"/>
    </row>
    <row r="171" spans="1:12" s="9" customFormat="1" ht="16.5" customHeight="1" x14ac:dyDescent="0.15">
      <c r="A171" s="73">
        <v>164</v>
      </c>
      <c r="B171" s="64"/>
      <c r="C171" s="224" t="s">
        <v>864</v>
      </c>
      <c r="D171" s="47" t="s">
        <v>873</v>
      </c>
      <c r="E171" s="36" t="s">
        <v>420</v>
      </c>
      <c r="F171" s="83" t="s">
        <v>8</v>
      </c>
      <c r="G171" s="125"/>
      <c r="H171" s="74"/>
      <c r="I171" s="75"/>
      <c r="J171" s="505"/>
      <c r="K171" s="501"/>
    </row>
    <row r="172" spans="1:12" s="9" customFormat="1" ht="16.5" customHeight="1" x14ac:dyDescent="0.15">
      <c r="A172" s="73">
        <v>165</v>
      </c>
      <c r="B172" s="352"/>
      <c r="C172" s="224" t="s">
        <v>864</v>
      </c>
      <c r="D172" s="47" t="s">
        <v>874</v>
      </c>
      <c r="E172" s="40" t="s">
        <v>1491</v>
      </c>
      <c r="F172" s="83" t="s">
        <v>8</v>
      </c>
      <c r="G172" s="125"/>
      <c r="H172" s="74"/>
      <c r="I172" s="75"/>
      <c r="J172" s="505"/>
      <c r="K172" s="501"/>
    </row>
    <row r="173" spans="1:12" s="9" customFormat="1" ht="16.5" customHeight="1" x14ac:dyDescent="0.15">
      <c r="A173" s="73">
        <v>166</v>
      </c>
      <c r="B173" s="64"/>
      <c r="C173" s="224" t="s">
        <v>864</v>
      </c>
      <c r="D173" s="47" t="s">
        <v>875</v>
      </c>
      <c r="E173" s="36" t="s">
        <v>221</v>
      </c>
      <c r="F173" s="83" t="s">
        <v>8</v>
      </c>
      <c r="G173" s="125"/>
      <c r="H173" s="74"/>
      <c r="I173" s="75"/>
      <c r="J173" s="505"/>
      <c r="K173" s="501"/>
    </row>
    <row r="174" spans="1:12" s="9" customFormat="1" ht="16.5" customHeight="1" x14ac:dyDescent="0.15">
      <c r="A174" s="73">
        <v>167</v>
      </c>
      <c r="B174" s="64"/>
      <c r="C174" s="224" t="s">
        <v>864</v>
      </c>
      <c r="D174" s="47" t="s">
        <v>876</v>
      </c>
      <c r="E174" s="36" t="s">
        <v>397</v>
      </c>
      <c r="F174" s="83" t="s">
        <v>8</v>
      </c>
      <c r="G174" s="125"/>
      <c r="H174" s="74"/>
      <c r="I174" s="75"/>
      <c r="J174" s="505"/>
      <c r="K174" s="501"/>
    </row>
    <row r="175" spans="1:12" s="9" customFormat="1" ht="16.5" customHeight="1" x14ac:dyDescent="0.15">
      <c r="A175" s="73">
        <v>168</v>
      </c>
      <c r="B175" s="352"/>
      <c r="C175" s="224" t="s">
        <v>864</v>
      </c>
      <c r="D175" s="47" t="s">
        <v>877</v>
      </c>
      <c r="E175" s="40" t="s">
        <v>1493</v>
      </c>
      <c r="F175" s="83" t="s">
        <v>8</v>
      </c>
      <c r="G175" s="125"/>
      <c r="H175" s="74"/>
      <c r="I175" s="75"/>
      <c r="J175" s="505"/>
      <c r="K175" s="501"/>
    </row>
    <row r="176" spans="1:12" s="9" customFormat="1" ht="16.5" customHeight="1" x14ac:dyDescent="0.15">
      <c r="A176" s="73">
        <v>169</v>
      </c>
      <c r="B176" s="352"/>
      <c r="C176" s="224" t="s">
        <v>864</v>
      </c>
      <c r="D176" s="47" t="s">
        <v>1402</v>
      </c>
      <c r="E176" s="40" t="s">
        <v>1492</v>
      </c>
      <c r="F176" s="83" t="s">
        <v>8</v>
      </c>
      <c r="G176" s="125"/>
      <c r="H176" s="74"/>
      <c r="I176" s="75"/>
      <c r="J176" s="505"/>
      <c r="K176" s="501"/>
    </row>
    <row r="177" spans="1:11" s="9" customFormat="1" ht="16.5" customHeight="1" x14ac:dyDescent="0.15">
      <c r="A177" s="73">
        <v>170</v>
      </c>
      <c r="B177" s="64"/>
      <c r="C177" s="224" t="s">
        <v>864</v>
      </c>
      <c r="D177" s="47" t="s">
        <v>878</v>
      </c>
      <c r="E177" s="36" t="s">
        <v>221</v>
      </c>
      <c r="F177" s="83" t="s">
        <v>8</v>
      </c>
      <c r="G177" s="125"/>
      <c r="H177" s="74"/>
      <c r="I177" s="75"/>
      <c r="J177" s="505"/>
      <c r="K177" s="501"/>
    </row>
    <row r="178" spans="1:11" s="9" customFormat="1" ht="16.5" customHeight="1" x14ac:dyDescent="0.15">
      <c r="A178" s="73">
        <v>171</v>
      </c>
      <c r="B178" s="64"/>
      <c r="C178" s="224" t="s">
        <v>864</v>
      </c>
      <c r="D178" s="47" t="s">
        <v>879</v>
      </c>
      <c r="E178" s="36" t="s">
        <v>1441</v>
      </c>
      <c r="F178" s="83" t="s">
        <v>8</v>
      </c>
      <c r="G178" s="125"/>
      <c r="H178" s="74"/>
      <c r="I178" s="75"/>
      <c r="J178" s="505"/>
      <c r="K178" s="501"/>
    </row>
    <row r="179" spans="1:11" s="9" customFormat="1" ht="16.5" customHeight="1" x14ac:dyDescent="0.15">
      <c r="A179" s="73">
        <v>172</v>
      </c>
      <c r="B179" s="64"/>
      <c r="C179" s="224" t="s">
        <v>864</v>
      </c>
      <c r="D179" s="47" t="s">
        <v>880</v>
      </c>
      <c r="E179" s="36" t="s">
        <v>420</v>
      </c>
      <c r="F179" s="83" t="s">
        <v>8</v>
      </c>
      <c r="G179" s="125"/>
      <c r="H179" s="74"/>
      <c r="I179" s="75"/>
      <c r="J179" s="506"/>
      <c r="K179" s="501"/>
    </row>
    <row r="180" spans="1:11" s="9" customFormat="1" ht="16.5" customHeight="1" x14ac:dyDescent="0.15">
      <c r="A180" s="73">
        <v>173</v>
      </c>
      <c r="B180" s="64"/>
      <c r="C180" s="224" t="s">
        <v>882</v>
      </c>
      <c r="D180" s="47" t="s">
        <v>1305</v>
      </c>
      <c r="E180" s="48" t="s">
        <v>1494</v>
      </c>
      <c r="F180" s="83" t="s">
        <v>8</v>
      </c>
      <c r="G180" s="125"/>
      <c r="H180" s="74"/>
      <c r="I180" s="75"/>
      <c r="J180" s="498" t="s">
        <v>1628</v>
      </c>
      <c r="K180" s="265"/>
    </row>
    <row r="181" spans="1:11" s="9" customFormat="1" ht="16.5" customHeight="1" x14ac:dyDescent="0.15">
      <c r="A181" s="73">
        <v>174</v>
      </c>
      <c r="B181" s="64"/>
      <c r="C181" s="308" t="s">
        <v>884</v>
      </c>
      <c r="D181" s="47" t="s">
        <v>886</v>
      </c>
      <c r="E181" s="48" t="s">
        <v>313</v>
      </c>
      <c r="F181" s="83" t="s">
        <v>8</v>
      </c>
      <c r="G181" s="125"/>
      <c r="H181" s="74"/>
      <c r="I181" s="75"/>
      <c r="J181" s="499"/>
      <c r="K181" s="265"/>
    </row>
    <row r="182" spans="1:11" s="9" customFormat="1" ht="16.5" customHeight="1" x14ac:dyDescent="0.15">
      <c r="A182" s="73">
        <v>175</v>
      </c>
      <c r="B182" s="64"/>
      <c r="C182" s="308" t="s">
        <v>884</v>
      </c>
      <c r="D182" s="47" t="s">
        <v>888</v>
      </c>
      <c r="E182" s="48" t="s">
        <v>313</v>
      </c>
      <c r="F182" s="83" t="s">
        <v>8</v>
      </c>
      <c r="G182" s="125"/>
      <c r="H182" s="74"/>
      <c r="I182" s="75"/>
      <c r="J182" s="499"/>
      <c r="K182" s="265"/>
    </row>
    <row r="183" spans="1:11" s="9" customFormat="1" ht="16.5" customHeight="1" x14ac:dyDescent="0.15">
      <c r="A183" s="73">
        <v>176</v>
      </c>
      <c r="B183" s="64"/>
      <c r="C183" s="308" t="s">
        <v>884</v>
      </c>
      <c r="D183" s="47" t="s">
        <v>890</v>
      </c>
      <c r="E183" s="48" t="s">
        <v>320</v>
      </c>
      <c r="F183" s="83" t="s">
        <v>8</v>
      </c>
      <c r="G183" s="125"/>
      <c r="H183" s="74"/>
      <c r="I183" s="75"/>
      <c r="J183" s="499"/>
      <c r="K183" s="265"/>
    </row>
    <row r="184" spans="1:11" s="9" customFormat="1" ht="16.5" customHeight="1" x14ac:dyDescent="0.15">
      <c r="A184" s="73">
        <v>177</v>
      </c>
      <c r="B184" s="64"/>
      <c r="C184" s="308" t="s">
        <v>884</v>
      </c>
      <c r="D184" s="47" t="s">
        <v>892</v>
      </c>
      <c r="E184" s="48" t="s">
        <v>320</v>
      </c>
      <c r="F184" s="83" t="s">
        <v>8</v>
      </c>
      <c r="G184" s="125"/>
      <c r="H184" s="74"/>
      <c r="I184" s="75"/>
      <c r="J184" s="500"/>
      <c r="K184" s="265"/>
    </row>
    <row r="185" spans="1:11" s="9" customFormat="1" ht="16.5" customHeight="1" x14ac:dyDescent="0.15">
      <c r="A185" s="73">
        <v>178</v>
      </c>
      <c r="B185" s="64"/>
      <c r="C185" s="74" t="s">
        <v>972</v>
      </c>
      <c r="D185" s="367" t="s">
        <v>1776</v>
      </c>
      <c r="E185" s="48"/>
      <c r="F185" s="83" t="s">
        <v>8</v>
      </c>
      <c r="G185" s="125"/>
      <c r="H185" s="74"/>
      <c r="I185" s="75"/>
      <c r="J185" s="366" t="s">
        <v>1773</v>
      </c>
      <c r="K185" s="367"/>
    </row>
    <row r="186" spans="1:11" s="9" customFormat="1" ht="16.5" customHeight="1" x14ac:dyDescent="0.15">
      <c r="A186" s="73">
        <v>179</v>
      </c>
      <c r="B186" s="64"/>
      <c r="C186" s="74" t="s">
        <v>972</v>
      </c>
      <c r="D186" s="367" t="s">
        <v>1556</v>
      </c>
      <c r="E186" s="48"/>
      <c r="F186" s="83" t="s">
        <v>8</v>
      </c>
      <c r="G186" s="125"/>
      <c r="H186" s="74"/>
      <c r="I186" s="75"/>
      <c r="J186" s="366" t="s">
        <v>1774</v>
      </c>
      <c r="K186" s="367"/>
    </row>
    <row r="187" spans="1:11" s="8" customFormat="1" ht="16.5" customHeight="1" x14ac:dyDescent="0.15">
      <c r="A187" s="73">
        <v>180</v>
      </c>
      <c r="B187" s="64"/>
      <c r="C187" s="224" t="s">
        <v>893</v>
      </c>
      <c r="D187" s="47" t="s">
        <v>894</v>
      </c>
      <c r="E187" s="36" t="s">
        <v>48</v>
      </c>
      <c r="F187" s="83" t="s">
        <v>8</v>
      </c>
      <c r="G187" s="36"/>
      <c r="H187" s="36"/>
      <c r="I187" s="37"/>
      <c r="J187" s="39" t="s">
        <v>219</v>
      </c>
      <c r="K187" s="42"/>
    </row>
    <row r="188" spans="1:11" s="8" customFormat="1" ht="16.5" customHeight="1" x14ac:dyDescent="0.15">
      <c r="A188" s="73">
        <v>181</v>
      </c>
      <c r="B188" s="64"/>
      <c r="C188" s="224" t="s">
        <v>893</v>
      </c>
      <c r="D188" s="47" t="s">
        <v>895</v>
      </c>
      <c r="E188" s="36" t="s">
        <v>277</v>
      </c>
      <c r="F188" s="83" t="s">
        <v>8</v>
      </c>
      <c r="G188" s="36"/>
      <c r="H188" s="36"/>
      <c r="I188" s="37"/>
      <c r="J188" s="39" t="s">
        <v>220</v>
      </c>
      <c r="K188" s="42"/>
    </row>
    <row r="189" spans="1:11" s="8" customFormat="1" ht="16.5" customHeight="1" x14ac:dyDescent="0.15">
      <c r="A189" s="73">
        <v>182</v>
      </c>
      <c r="B189" s="64"/>
      <c r="C189" s="224" t="s">
        <v>896</v>
      </c>
      <c r="D189" s="47" t="s">
        <v>897</v>
      </c>
      <c r="E189" s="36"/>
      <c r="F189" s="83" t="s">
        <v>8</v>
      </c>
      <c r="G189" s="36"/>
      <c r="H189" s="36"/>
      <c r="I189" s="37"/>
      <c r="J189" s="65" t="s">
        <v>438</v>
      </c>
      <c r="K189" s="42"/>
    </row>
    <row r="190" spans="1:11" s="8" customFormat="1" ht="16.5" customHeight="1" x14ac:dyDescent="0.15">
      <c r="A190" s="73">
        <v>183</v>
      </c>
      <c r="B190" s="64"/>
      <c r="C190" s="224" t="s">
        <v>898</v>
      </c>
      <c r="D190" s="47" t="s">
        <v>900</v>
      </c>
      <c r="E190" s="36"/>
      <c r="F190" s="83" t="s">
        <v>8</v>
      </c>
      <c r="G190" s="36"/>
      <c r="H190" s="36"/>
      <c r="I190" s="37" t="s">
        <v>278</v>
      </c>
      <c r="J190" s="39"/>
      <c r="K190" s="42"/>
    </row>
  </sheetData>
  <mergeCells count="20">
    <mergeCell ref="J180:J184"/>
    <mergeCell ref="K164:K179"/>
    <mergeCell ref="H40:H41"/>
    <mergeCell ref="H42:H43"/>
    <mergeCell ref="H44:H45"/>
    <mergeCell ref="H46:H47"/>
    <mergeCell ref="H50:H51"/>
    <mergeCell ref="J163:J179"/>
    <mergeCell ref="K157:K159"/>
    <mergeCell ref="J125:J134"/>
    <mergeCell ref="J135:J141"/>
    <mergeCell ref="J142:J156"/>
    <mergeCell ref="D1:D8"/>
    <mergeCell ref="H38:H39"/>
    <mergeCell ref="E1:E8"/>
    <mergeCell ref="K24:K29"/>
    <mergeCell ref="K35:K37"/>
    <mergeCell ref="H36:H37"/>
    <mergeCell ref="J24:J29"/>
    <mergeCell ref="K10:K11"/>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V330"/>
  <sheetViews>
    <sheetView topLeftCell="A154" workbookViewId="0">
      <selection activeCell="J171" sqref="J171"/>
    </sheetView>
  </sheetViews>
  <sheetFormatPr baseColWidth="10" defaultColWidth="8.59765625" defaultRowHeight="16" x14ac:dyDescent="0.15"/>
  <cols>
    <col min="1" max="2" width="8.59765625" style="16" customWidth="1"/>
    <col min="3" max="3" width="14.19921875" style="16" customWidth="1"/>
    <col min="4" max="4" width="51.19921875" style="16" customWidth="1"/>
    <col min="5" max="5" width="26.59765625" style="17" customWidth="1"/>
    <col min="6" max="6" width="18" style="8" customWidth="1"/>
    <col min="7" max="7" width="19.59765625" style="17" customWidth="1"/>
    <col min="8" max="8" width="17.3984375" style="17" customWidth="1"/>
    <col min="9" max="9" width="38.796875" style="8" customWidth="1"/>
    <col min="10" max="10" width="79.59765625" style="25" customWidth="1"/>
    <col min="11" max="11" width="75.796875" style="23" customWidth="1"/>
    <col min="12" max="12" width="66" style="8" customWidth="1"/>
    <col min="13" max="16384" width="8.59765625" style="8"/>
  </cols>
  <sheetData>
    <row r="1" spans="1:12" ht="15.75" customHeight="1" x14ac:dyDescent="0.15">
      <c r="A1" s="12"/>
      <c r="B1" s="12"/>
      <c r="C1" s="12"/>
      <c r="D1" s="508" t="s">
        <v>966</v>
      </c>
      <c r="E1" s="509"/>
      <c r="F1" s="112"/>
      <c r="G1" s="58" t="s">
        <v>239</v>
      </c>
      <c r="H1" s="14"/>
      <c r="I1" s="13"/>
      <c r="J1" s="15"/>
    </row>
    <row r="2" spans="1:12" ht="15.75" customHeight="1" x14ac:dyDescent="0.15">
      <c r="A2" s="12"/>
      <c r="B2" s="12"/>
      <c r="C2" s="12"/>
      <c r="D2" s="509"/>
      <c r="E2" s="509"/>
      <c r="F2" s="77" t="s">
        <v>0</v>
      </c>
      <c r="G2" s="62">
        <f>COUNTIF(F10:F183,"Not POR")</f>
        <v>0</v>
      </c>
      <c r="H2" s="14"/>
      <c r="I2" s="13"/>
      <c r="J2" s="15"/>
    </row>
    <row r="3" spans="1:12" ht="15.75" customHeight="1" x14ac:dyDescent="0.15">
      <c r="A3" s="12"/>
      <c r="B3" s="12"/>
      <c r="C3" s="12"/>
      <c r="D3" s="509"/>
      <c r="E3" s="509"/>
      <c r="F3" s="79" t="s">
        <v>50</v>
      </c>
      <c r="G3" s="62">
        <f>COUNTIF(F10:F183,"CHN validation")</f>
        <v>0</v>
      </c>
      <c r="H3" s="14"/>
      <c r="I3" s="13"/>
      <c r="J3" s="15"/>
    </row>
    <row r="4" spans="1:12" ht="15.75" customHeight="1" x14ac:dyDescent="0.15">
      <c r="A4" s="12"/>
      <c r="B4" s="12"/>
      <c r="C4" s="12"/>
      <c r="D4" s="509"/>
      <c r="E4" s="509"/>
      <c r="F4" s="80" t="s">
        <v>178</v>
      </c>
      <c r="G4" s="62">
        <f>COUNTIF(F10:F183,"New Item")</f>
        <v>6</v>
      </c>
      <c r="H4" s="14"/>
      <c r="I4" s="13"/>
      <c r="J4" s="15"/>
    </row>
    <row r="5" spans="1:12" ht="19.5" customHeight="1" x14ac:dyDescent="0.15">
      <c r="D5" s="509"/>
      <c r="E5" s="509"/>
      <c r="F5" s="81" t="s">
        <v>52</v>
      </c>
      <c r="G5" s="62">
        <f>COUNTIF(F10:F183,"Pending update")</f>
        <v>0</v>
      </c>
      <c r="J5" s="8"/>
    </row>
    <row r="6" spans="1:12" ht="15.75" customHeight="1" x14ac:dyDescent="0.15">
      <c r="A6" s="12"/>
      <c r="B6" s="12"/>
      <c r="C6" s="12"/>
      <c r="D6" s="509"/>
      <c r="E6" s="509"/>
      <c r="F6" s="82" t="s">
        <v>1</v>
      </c>
      <c r="G6" s="62">
        <f t="array" ref="G6">COUNTIF(F10:F183,"Modified")</f>
        <v>0</v>
      </c>
      <c r="H6" s="14"/>
      <c r="I6" s="13"/>
      <c r="J6" s="15"/>
    </row>
    <row r="7" spans="1:12" ht="15.75" customHeight="1" x14ac:dyDescent="0.15">
      <c r="A7" s="12"/>
      <c r="B7" s="12"/>
      <c r="C7" s="12"/>
      <c r="D7" s="509"/>
      <c r="E7" s="509"/>
      <c r="F7" s="83" t="s">
        <v>179</v>
      </c>
      <c r="G7" s="62">
        <f>COUNTIF(F10:F183,"Ready")</f>
        <v>168</v>
      </c>
      <c r="H7" s="14"/>
      <c r="I7" s="13"/>
      <c r="J7" s="15"/>
    </row>
    <row r="8" spans="1:12" ht="15.75" customHeight="1" thickBot="1" x14ac:dyDescent="0.2">
      <c r="A8" s="12"/>
      <c r="B8" s="12"/>
      <c r="C8" s="12"/>
      <c r="D8" s="510"/>
      <c r="E8" s="510"/>
      <c r="F8" s="84" t="s">
        <v>2</v>
      </c>
      <c r="G8" s="62">
        <f>COUNTIF(F10:F183,"Not ready")</f>
        <v>0</v>
      </c>
      <c r="H8" s="14"/>
      <c r="I8" s="13"/>
      <c r="J8" s="15"/>
    </row>
    <row r="9" spans="1:12" ht="32" x14ac:dyDescent="0.15">
      <c r="A9" s="18" t="s">
        <v>54</v>
      </c>
      <c r="B9" s="262" t="s">
        <v>594</v>
      </c>
      <c r="C9" s="5" t="s">
        <v>674</v>
      </c>
      <c r="D9" s="5" t="s">
        <v>675</v>
      </c>
      <c r="E9" s="19" t="s">
        <v>1103</v>
      </c>
      <c r="F9" s="20" t="s">
        <v>4</v>
      </c>
      <c r="G9" s="63" t="s">
        <v>56</v>
      </c>
      <c r="H9" s="19" t="s">
        <v>5</v>
      </c>
      <c r="I9" s="19" t="s">
        <v>57</v>
      </c>
      <c r="J9" s="19" t="s">
        <v>6</v>
      </c>
      <c r="K9" s="19" t="s">
        <v>7</v>
      </c>
    </row>
    <row r="10" spans="1:12" ht="16.5" customHeight="1" x14ac:dyDescent="0.15">
      <c r="A10" s="64" t="s">
        <v>309</v>
      </c>
      <c r="B10" s="64"/>
      <c r="C10" s="74" t="s">
        <v>677</v>
      </c>
      <c r="D10" s="316" t="s">
        <v>685</v>
      </c>
      <c r="E10" s="317"/>
      <c r="F10" s="41" t="s">
        <v>8</v>
      </c>
      <c r="G10" s="36"/>
      <c r="H10" s="36"/>
      <c r="I10" s="39"/>
      <c r="J10" s="39"/>
      <c r="K10" s="496" t="s">
        <v>662</v>
      </c>
    </row>
    <row r="11" spans="1:12" ht="16.5" customHeight="1" x14ac:dyDescent="0.15">
      <c r="A11" s="64" t="s">
        <v>294</v>
      </c>
      <c r="B11" s="64"/>
      <c r="C11" s="74" t="s">
        <v>677</v>
      </c>
      <c r="D11" s="316" t="s">
        <v>686</v>
      </c>
      <c r="E11" s="317"/>
      <c r="F11" s="41" t="s">
        <v>8</v>
      </c>
      <c r="G11" s="36"/>
      <c r="H11" s="36"/>
      <c r="I11" s="39"/>
      <c r="J11" s="39"/>
      <c r="K11" s="497"/>
    </row>
    <row r="12" spans="1:12" ht="16.5" customHeight="1" x14ac:dyDescent="0.15">
      <c r="A12" s="64" t="s">
        <v>58</v>
      </c>
      <c r="B12" s="64"/>
      <c r="C12" s="101" t="s">
        <v>678</v>
      </c>
      <c r="D12" s="101" t="s">
        <v>687</v>
      </c>
      <c r="E12" s="317"/>
      <c r="F12" s="41" t="s">
        <v>8</v>
      </c>
      <c r="G12" s="36"/>
      <c r="H12" s="36"/>
      <c r="I12" s="65" t="s">
        <v>236</v>
      </c>
      <c r="J12" s="39"/>
      <c r="K12" s="42"/>
      <c r="L12" s="23"/>
    </row>
    <row r="13" spans="1:12" ht="16.5" customHeight="1" x14ac:dyDescent="0.15">
      <c r="A13" s="64" t="s">
        <v>59</v>
      </c>
      <c r="B13" s="263"/>
      <c r="C13" s="74" t="s">
        <v>677</v>
      </c>
      <c r="D13" s="101" t="s">
        <v>688</v>
      </c>
      <c r="E13" s="318"/>
      <c r="F13" s="21" t="s">
        <v>8</v>
      </c>
      <c r="G13" s="96"/>
      <c r="H13" s="96"/>
      <c r="J13" s="22" t="s">
        <v>240</v>
      </c>
      <c r="K13" s="42"/>
      <c r="L13" s="23"/>
    </row>
    <row r="14" spans="1:12" ht="16.5" customHeight="1" x14ac:dyDescent="0.15">
      <c r="A14" s="64" t="s">
        <v>60</v>
      </c>
      <c r="B14" s="64"/>
      <c r="C14" s="101" t="s">
        <v>712</v>
      </c>
      <c r="D14" s="101" t="s">
        <v>713</v>
      </c>
      <c r="E14" s="317"/>
      <c r="F14" s="41" t="s">
        <v>8</v>
      </c>
      <c r="G14" s="36"/>
      <c r="H14" s="36"/>
      <c r="I14" s="37"/>
      <c r="J14" s="22" t="s">
        <v>1437</v>
      </c>
      <c r="K14" s="42"/>
      <c r="L14" s="23"/>
    </row>
    <row r="15" spans="1:12" ht="16.5" customHeight="1" x14ac:dyDescent="0.15">
      <c r="A15" s="64" t="s">
        <v>61</v>
      </c>
      <c r="B15" s="64"/>
      <c r="C15" s="101" t="s">
        <v>712</v>
      </c>
      <c r="D15" s="101" t="s">
        <v>715</v>
      </c>
      <c r="E15" s="317"/>
      <c r="F15" s="21" t="s">
        <v>8</v>
      </c>
      <c r="G15" s="36"/>
      <c r="H15" s="66" t="s">
        <v>64</v>
      </c>
      <c r="I15" s="37"/>
      <c r="J15" s="65" t="s">
        <v>364</v>
      </c>
      <c r="K15" s="42"/>
      <c r="L15" s="23"/>
    </row>
    <row r="16" spans="1:12" ht="16.5" customHeight="1" x14ac:dyDescent="0.15">
      <c r="A16" s="64" t="s">
        <v>62</v>
      </c>
      <c r="B16" s="64"/>
      <c r="C16" s="101" t="s">
        <v>712</v>
      </c>
      <c r="D16" s="101" t="s">
        <v>716</v>
      </c>
      <c r="E16" s="317"/>
      <c r="F16" s="21" t="s">
        <v>8</v>
      </c>
      <c r="G16" s="36"/>
      <c r="H16" s="36"/>
      <c r="I16" s="45"/>
      <c r="J16" s="39"/>
      <c r="K16" s="42"/>
      <c r="L16" s="23"/>
    </row>
    <row r="17" spans="1:12" ht="16.5" customHeight="1" x14ac:dyDescent="0.15">
      <c r="A17" s="64" t="s">
        <v>63</v>
      </c>
      <c r="B17" s="64"/>
      <c r="C17" s="101" t="s">
        <v>717</v>
      </c>
      <c r="D17" s="101" t="s">
        <v>902</v>
      </c>
      <c r="E17" s="317" t="s">
        <v>48</v>
      </c>
      <c r="F17" s="21" t="s">
        <v>8</v>
      </c>
      <c r="G17" s="36"/>
      <c r="H17" s="36"/>
      <c r="I17" s="37"/>
      <c r="J17" s="39" t="s">
        <v>219</v>
      </c>
      <c r="K17" s="42"/>
      <c r="L17" s="23"/>
    </row>
    <row r="18" spans="1:12" ht="16.5" customHeight="1" x14ac:dyDescent="0.15">
      <c r="A18" s="64" t="s">
        <v>65</v>
      </c>
      <c r="B18" s="64"/>
      <c r="C18" s="101" t="s">
        <v>717</v>
      </c>
      <c r="D18" s="101" t="s">
        <v>903</v>
      </c>
      <c r="E18" s="317" t="s">
        <v>11</v>
      </c>
      <c r="F18" s="21" t="s">
        <v>8</v>
      </c>
      <c r="G18" s="36"/>
      <c r="H18" s="36"/>
      <c r="I18" s="37"/>
      <c r="J18" s="39" t="s">
        <v>220</v>
      </c>
      <c r="K18" s="42"/>
      <c r="L18" s="23"/>
    </row>
    <row r="19" spans="1:12" ht="16.5" customHeight="1" x14ac:dyDescent="0.15">
      <c r="A19" s="64" t="s">
        <v>66</v>
      </c>
      <c r="B19" s="64"/>
      <c r="C19" s="74" t="s">
        <v>717</v>
      </c>
      <c r="D19" s="74" t="s">
        <v>967</v>
      </c>
      <c r="E19" s="317"/>
      <c r="F19" s="21" t="s">
        <v>8</v>
      </c>
      <c r="G19" s="36"/>
      <c r="H19" s="36"/>
      <c r="I19" s="37"/>
      <c r="J19" s="264" t="s">
        <v>672</v>
      </c>
      <c r="K19" s="42"/>
      <c r="L19" s="23"/>
    </row>
    <row r="20" spans="1:12" ht="16.5" customHeight="1" x14ac:dyDescent="0.15">
      <c r="A20" s="64" t="s">
        <v>67</v>
      </c>
      <c r="B20" s="64"/>
      <c r="C20" s="101" t="s">
        <v>717</v>
      </c>
      <c r="D20" s="101" t="s">
        <v>904</v>
      </c>
      <c r="E20" s="317" t="s">
        <v>306</v>
      </c>
      <c r="F20" s="21" t="s">
        <v>8</v>
      </c>
      <c r="G20" s="36"/>
      <c r="H20" s="36"/>
      <c r="I20" s="37"/>
      <c r="J20" s="39" t="s">
        <v>2089</v>
      </c>
      <c r="K20" s="42" t="s">
        <v>1246</v>
      </c>
      <c r="L20" s="23"/>
    </row>
    <row r="21" spans="1:12" ht="16.5" customHeight="1" x14ac:dyDescent="0.15">
      <c r="A21" s="64" t="s">
        <v>68</v>
      </c>
      <c r="B21" s="64"/>
      <c r="C21" s="101" t="s">
        <v>905</v>
      </c>
      <c r="D21" s="101" t="s">
        <v>1622</v>
      </c>
      <c r="E21" s="317"/>
      <c r="F21" s="21" t="s">
        <v>8</v>
      </c>
      <c r="G21" s="36"/>
      <c r="H21" s="36"/>
      <c r="I21" s="37"/>
      <c r="J21" s="39" t="s">
        <v>1623</v>
      </c>
      <c r="K21" s="42"/>
      <c r="L21" s="23"/>
    </row>
    <row r="22" spans="1:12" ht="16.5" customHeight="1" x14ac:dyDescent="0.15">
      <c r="A22" s="64" t="s">
        <v>69</v>
      </c>
      <c r="B22" s="64"/>
      <c r="C22" s="101" t="s">
        <v>717</v>
      </c>
      <c r="D22" s="101" t="s">
        <v>906</v>
      </c>
      <c r="E22" s="319" t="s">
        <v>241</v>
      </c>
      <c r="F22" s="21" t="s">
        <v>8</v>
      </c>
      <c r="G22" s="36"/>
      <c r="H22" s="36"/>
      <c r="I22" s="37"/>
      <c r="J22" s="39" t="s">
        <v>363</v>
      </c>
      <c r="K22" s="42"/>
      <c r="L22" s="23"/>
    </row>
    <row r="23" spans="1:12" ht="16.5" customHeight="1" x14ac:dyDescent="0.15">
      <c r="A23" s="64" t="s">
        <v>70</v>
      </c>
      <c r="B23" s="64"/>
      <c r="C23" s="101" t="s">
        <v>717</v>
      </c>
      <c r="D23" s="101" t="s">
        <v>724</v>
      </c>
      <c r="E23" s="317"/>
      <c r="F23" s="21" t="s">
        <v>8</v>
      </c>
      <c r="G23" s="36"/>
      <c r="H23" s="36"/>
      <c r="I23" s="37"/>
      <c r="J23" s="39"/>
      <c r="K23" s="42"/>
      <c r="L23" s="23"/>
    </row>
    <row r="24" spans="1:12" ht="16.5" customHeight="1" x14ac:dyDescent="0.15">
      <c r="A24" s="64" t="s">
        <v>71</v>
      </c>
      <c r="B24" s="64"/>
      <c r="C24" s="101" t="s">
        <v>717</v>
      </c>
      <c r="D24" s="101" t="s">
        <v>725</v>
      </c>
      <c r="E24" s="317"/>
      <c r="F24" s="21" t="s">
        <v>8</v>
      </c>
      <c r="G24" s="36"/>
      <c r="H24" s="36"/>
      <c r="I24" s="37"/>
      <c r="J24" s="39"/>
      <c r="K24" s="42"/>
      <c r="L24" s="23"/>
    </row>
    <row r="25" spans="1:12" ht="16.5" customHeight="1" x14ac:dyDescent="0.15">
      <c r="A25" s="64" t="s">
        <v>72</v>
      </c>
      <c r="B25" s="64"/>
      <c r="C25" s="101" t="s">
        <v>717</v>
      </c>
      <c r="D25" s="101" t="s">
        <v>726</v>
      </c>
      <c r="E25" s="317"/>
      <c r="F25" s="21" t="s">
        <v>8</v>
      </c>
      <c r="G25" s="36"/>
      <c r="H25" s="36"/>
      <c r="I25" s="37"/>
      <c r="J25" s="39"/>
      <c r="K25" s="42"/>
      <c r="L25" s="23"/>
    </row>
    <row r="26" spans="1:12" ht="16.5" customHeight="1" x14ac:dyDescent="0.15">
      <c r="A26" s="64" t="s">
        <v>73</v>
      </c>
      <c r="B26" s="64"/>
      <c r="C26" s="101" t="s">
        <v>717</v>
      </c>
      <c r="D26" s="101" t="s">
        <v>727</v>
      </c>
      <c r="E26" s="317"/>
      <c r="F26" s="21" t="s">
        <v>8</v>
      </c>
      <c r="G26" s="36"/>
      <c r="H26" s="36"/>
      <c r="I26" s="37"/>
      <c r="J26" s="39"/>
      <c r="K26" s="42"/>
      <c r="L26" s="23"/>
    </row>
    <row r="27" spans="1:12" ht="16.5" customHeight="1" x14ac:dyDescent="0.15">
      <c r="A27" s="64" t="s">
        <v>74</v>
      </c>
      <c r="B27" s="64"/>
      <c r="C27" s="101" t="s">
        <v>717</v>
      </c>
      <c r="D27" s="101" t="s">
        <v>728</v>
      </c>
      <c r="E27" s="317"/>
      <c r="F27" s="21" t="s">
        <v>8</v>
      </c>
      <c r="G27" s="36"/>
      <c r="H27" s="36"/>
      <c r="I27" s="37"/>
      <c r="J27" s="39"/>
      <c r="K27" s="42"/>
      <c r="L27" s="23"/>
    </row>
    <row r="28" spans="1:12" ht="16.5" customHeight="1" x14ac:dyDescent="0.15">
      <c r="A28" s="64" t="s">
        <v>75</v>
      </c>
      <c r="B28" s="64"/>
      <c r="C28" s="101" t="s">
        <v>712</v>
      </c>
      <c r="D28" s="101" t="s">
        <v>907</v>
      </c>
      <c r="E28" s="317"/>
      <c r="F28" s="21" t="s">
        <v>8</v>
      </c>
      <c r="G28" s="36"/>
      <c r="H28" s="36" t="s">
        <v>78</v>
      </c>
      <c r="I28" s="37"/>
      <c r="J28" s="39"/>
      <c r="K28" s="42"/>
      <c r="L28" s="23"/>
    </row>
    <row r="29" spans="1:12" ht="16.5" customHeight="1" x14ac:dyDescent="0.15">
      <c r="A29" s="64" t="s">
        <v>76</v>
      </c>
      <c r="B29" s="64"/>
      <c r="C29" s="101" t="s">
        <v>712</v>
      </c>
      <c r="D29" s="101" t="s">
        <v>691</v>
      </c>
      <c r="E29" s="317"/>
      <c r="F29" s="21" t="s">
        <v>8</v>
      </c>
      <c r="G29" s="36"/>
      <c r="H29" s="36" t="s">
        <v>80</v>
      </c>
      <c r="I29" s="37"/>
      <c r="J29" s="39"/>
      <c r="K29" s="42"/>
      <c r="L29" s="23"/>
    </row>
    <row r="30" spans="1:12" ht="16.5" customHeight="1" x14ac:dyDescent="0.15">
      <c r="A30" s="64" t="s">
        <v>77</v>
      </c>
      <c r="B30" s="64"/>
      <c r="C30" s="101" t="s">
        <v>712</v>
      </c>
      <c r="D30" s="101" t="s">
        <v>692</v>
      </c>
      <c r="E30" s="317"/>
      <c r="F30" s="21" t="s">
        <v>8</v>
      </c>
      <c r="G30" s="36"/>
      <c r="H30" s="36" t="s">
        <v>82</v>
      </c>
      <c r="I30" s="37"/>
      <c r="J30" s="39"/>
      <c r="K30" s="42"/>
      <c r="L30" s="23"/>
    </row>
    <row r="31" spans="1:12" ht="16.5" customHeight="1" x14ac:dyDescent="0.15">
      <c r="A31" s="64" t="s">
        <v>79</v>
      </c>
      <c r="B31" s="64"/>
      <c r="C31" s="101" t="s">
        <v>712</v>
      </c>
      <c r="D31" s="101" t="s">
        <v>694</v>
      </c>
      <c r="E31" s="317"/>
      <c r="F31" s="21" t="s">
        <v>8</v>
      </c>
      <c r="G31" s="36"/>
      <c r="H31" s="36" t="s">
        <v>84</v>
      </c>
      <c r="I31" s="37"/>
      <c r="J31" s="39"/>
      <c r="K31" s="42"/>
      <c r="L31" s="23"/>
    </row>
    <row r="32" spans="1:12" ht="16.5" customHeight="1" x14ac:dyDescent="0.15">
      <c r="A32" s="64" t="s">
        <v>81</v>
      </c>
      <c r="B32" s="64"/>
      <c r="C32" s="101" t="s">
        <v>712</v>
      </c>
      <c r="D32" s="101" t="s">
        <v>693</v>
      </c>
      <c r="E32" s="317"/>
      <c r="F32" s="21" t="s">
        <v>8</v>
      </c>
      <c r="G32" s="36"/>
      <c r="H32" s="36" t="s">
        <v>86</v>
      </c>
      <c r="I32" s="37"/>
      <c r="J32" s="39"/>
      <c r="K32" s="42"/>
      <c r="L32" s="23"/>
    </row>
    <row r="33" spans="1:22" ht="16.5" customHeight="1" x14ac:dyDescent="0.15">
      <c r="A33" s="64" t="s">
        <v>83</v>
      </c>
      <c r="B33" s="64"/>
      <c r="C33" s="101" t="s">
        <v>712</v>
      </c>
      <c r="D33" s="101" t="s">
        <v>695</v>
      </c>
      <c r="E33" s="317"/>
      <c r="F33" s="21" t="s">
        <v>8</v>
      </c>
      <c r="G33" s="36"/>
      <c r="H33" s="36" t="s">
        <v>88</v>
      </c>
      <c r="I33" s="37"/>
      <c r="J33" s="39"/>
      <c r="K33" s="42"/>
      <c r="L33" s="23"/>
    </row>
    <row r="34" spans="1:22" ht="16.5" customHeight="1" x14ac:dyDescent="0.15">
      <c r="A34" s="64" t="s">
        <v>85</v>
      </c>
      <c r="B34" s="64"/>
      <c r="C34" s="101" t="s">
        <v>712</v>
      </c>
      <c r="D34" s="101" t="s">
        <v>697</v>
      </c>
      <c r="E34" s="317"/>
      <c r="F34" s="21" t="s">
        <v>8</v>
      </c>
      <c r="G34" s="36"/>
      <c r="H34" s="49" t="s">
        <v>90</v>
      </c>
      <c r="I34" s="37"/>
      <c r="J34" s="39"/>
      <c r="K34" s="42"/>
      <c r="L34" s="23"/>
    </row>
    <row r="35" spans="1:22" ht="16.5" customHeight="1" x14ac:dyDescent="0.15">
      <c r="A35" s="64" t="s">
        <v>87</v>
      </c>
      <c r="B35" s="64"/>
      <c r="C35" s="101" t="s">
        <v>712</v>
      </c>
      <c r="D35" s="101" t="s">
        <v>696</v>
      </c>
      <c r="E35" s="317"/>
      <c r="F35" s="21" t="s">
        <v>8</v>
      </c>
      <c r="G35" s="36"/>
      <c r="H35" s="36" t="s">
        <v>92</v>
      </c>
      <c r="I35" s="37"/>
      <c r="J35" s="39"/>
      <c r="K35" s="42"/>
      <c r="L35" s="23"/>
    </row>
    <row r="36" spans="1:22" ht="17" customHeight="1" x14ac:dyDescent="0.15">
      <c r="A36" s="64" t="s">
        <v>89</v>
      </c>
      <c r="B36" s="64"/>
      <c r="C36" s="101" t="s">
        <v>712</v>
      </c>
      <c r="D36" s="101" t="s">
        <v>908</v>
      </c>
      <c r="E36" s="317"/>
      <c r="F36" s="21" t="s">
        <v>8</v>
      </c>
      <c r="G36" s="36"/>
      <c r="H36" s="36"/>
      <c r="I36" s="37"/>
      <c r="J36" s="65" t="s">
        <v>1529</v>
      </c>
      <c r="K36" s="42"/>
      <c r="L36" s="23"/>
    </row>
    <row r="37" spans="1:22" ht="18.5" customHeight="1" x14ac:dyDescent="0.15">
      <c r="A37" s="64" t="s">
        <v>91</v>
      </c>
      <c r="B37" s="64"/>
      <c r="C37" s="101" t="s">
        <v>712</v>
      </c>
      <c r="D37" s="101" t="s">
        <v>909</v>
      </c>
      <c r="E37" s="317"/>
      <c r="F37" s="21" t="s">
        <v>8</v>
      </c>
      <c r="G37" s="36"/>
      <c r="H37" s="36" t="s">
        <v>95</v>
      </c>
      <c r="I37" s="37"/>
      <c r="J37" s="39"/>
      <c r="K37" s="42"/>
      <c r="L37" s="23"/>
    </row>
    <row r="38" spans="1:22" ht="16.5" customHeight="1" x14ac:dyDescent="0.15">
      <c r="A38" s="64" t="s">
        <v>93</v>
      </c>
      <c r="B38" s="64"/>
      <c r="C38" s="101" t="s">
        <v>712</v>
      </c>
      <c r="D38" s="101" t="s">
        <v>910</v>
      </c>
      <c r="E38" s="317"/>
      <c r="F38" s="21" t="s">
        <v>8</v>
      </c>
      <c r="G38" s="67" t="s">
        <v>97</v>
      </c>
      <c r="H38" s="36"/>
      <c r="I38" s="37" t="s">
        <v>1383</v>
      </c>
      <c r="J38" s="39" t="s">
        <v>1382</v>
      </c>
      <c r="K38" s="42"/>
      <c r="L38" s="23"/>
    </row>
    <row r="39" spans="1:22" ht="16.5" customHeight="1" x14ac:dyDescent="0.15">
      <c r="A39" s="64" t="s">
        <v>94</v>
      </c>
      <c r="B39" s="64"/>
      <c r="C39" s="101" t="s">
        <v>712</v>
      </c>
      <c r="D39" s="101" t="s">
        <v>911</v>
      </c>
      <c r="E39" s="317"/>
      <c r="F39" s="21" t="s">
        <v>8</v>
      </c>
      <c r="G39" s="68" t="s">
        <v>97</v>
      </c>
      <c r="H39" s="36"/>
      <c r="I39" s="37"/>
      <c r="J39" s="39" t="s">
        <v>242</v>
      </c>
      <c r="K39" s="42"/>
      <c r="L39" s="23"/>
    </row>
    <row r="40" spans="1:22" ht="16.5" customHeight="1" x14ac:dyDescent="0.15">
      <c r="A40" s="64" t="s">
        <v>96</v>
      </c>
      <c r="B40" s="64"/>
      <c r="C40" s="101" t="s">
        <v>712</v>
      </c>
      <c r="D40" s="101" t="s">
        <v>912</v>
      </c>
      <c r="E40" s="317"/>
      <c r="F40" s="21" t="s">
        <v>8</v>
      </c>
      <c r="G40" s="67" t="s">
        <v>100</v>
      </c>
      <c r="H40" s="36" t="s">
        <v>243</v>
      </c>
      <c r="I40" s="45"/>
      <c r="J40" s="39" t="s">
        <v>244</v>
      </c>
      <c r="K40" s="42"/>
      <c r="L40" s="23"/>
    </row>
    <row r="41" spans="1:22" ht="16.5" customHeight="1" x14ac:dyDescent="0.15">
      <c r="A41" s="64" t="s">
        <v>98</v>
      </c>
      <c r="B41" s="64"/>
      <c r="C41" s="101" t="s">
        <v>712</v>
      </c>
      <c r="D41" s="101" t="s">
        <v>913</v>
      </c>
      <c r="E41" s="317"/>
      <c r="F41" s="21" t="s">
        <v>8</v>
      </c>
      <c r="G41" s="68" t="s">
        <v>102</v>
      </c>
      <c r="H41" s="36"/>
      <c r="I41" s="37"/>
      <c r="J41" s="39" t="s">
        <v>245</v>
      </c>
      <c r="K41" s="42"/>
      <c r="L41" s="23"/>
    </row>
    <row r="42" spans="1:22" s="361" customFormat="1" ht="16.5" customHeight="1" x14ac:dyDescent="0.15">
      <c r="A42" s="64" t="s">
        <v>99</v>
      </c>
      <c r="B42" s="64"/>
      <c r="C42" s="101" t="s">
        <v>1106</v>
      </c>
      <c r="D42" s="101" t="s">
        <v>1660</v>
      </c>
      <c r="E42" s="320"/>
      <c r="F42" s="21" t="s">
        <v>8</v>
      </c>
      <c r="G42" s="358"/>
      <c r="H42" s="358"/>
      <c r="I42" s="359"/>
      <c r="J42" s="360" t="s">
        <v>1661</v>
      </c>
      <c r="K42" s="42" t="s">
        <v>1662</v>
      </c>
      <c r="L42" s="23"/>
      <c r="M42" s="8"/>
      <c r="N42" s="8"/>
      <c r="O42" s="8"/>
      <c r="P42" s="8"/>
      <c r="Q42" s="8"/>
      <c r="R42" s="8"/>
      <c r="S42" s="8"/>
      <c r="T42" s="8"/>
      <c r="U42" s="8"/>
      <c r="V42" s="8"/>
    </row>
    <row r="43" spans="1:22" ht="16.5" customHeight="1" x14ac:dyDescent="0.15">
      <c r="A43" s="64" t="s">
        <v>101</v>
      </c>
      <c r="B43" s="64"/>
      <c r="C43" s="101" t="s">
        <v>712</v>
      </c>
      <c r="D43" s="101" t="s">
        <v>914</v>
      </c>
      <c r="E43" s="317" t="s">
        <v>105</v>
      </c>
      <c r="F43" s="21" t="s">
        <v>8</v>
      </c>
      <c r="G43" s="68"/>
      <c r="H43" s="36"/>
      <c r="I43" s="37"/>
      <c r="J43" s="39" t="s">
        <v>638</v>
      </c>
      <c r="K43" s="42"/>
      <c r="L43" s="23"/>
    </row>
    <row r="44" spans="1:22" ht="16.5" customHeight="1" x14ac:dyDescent="0.15">
      <c r="A44" s="64" t="s">
        <v>103</v>
      </c>
      <c r="B44" s="64"/>
      <c r="C44" s="101" t="s">
        <v>915</v>
      </c>
      <c r="D44" s="101" t="s">
        <v>916</v>
      </c>
      <c r="E44" s="317"/>
      <c r="F44" s="21" t="s">
        <v>8</v>
      </c>
      <c r="G44" s="68"/>
      <c r="H44" s="36"/>
      <c r="I44" s="37"/>
      <c r="J44" s="43" t="s">
        <v>609</v>
      </c>
      <c r="K44" s="42"/>
      <c r="L44" s="23"/>
    </row>
    <row r="45" spans="1:22" ht="16.5" customHeight="1" x14ac:dyDescent="0.15">
      <c r="A45" s="64" t="s">
        <v>104</v>
      </c>
      <c r="B45" s="64"/>
      <c r="C45" s="101" t="s">
        <v>917</v>
      </c>
      <c r="D45" s="101" t="s">
        <v>918</v>
      </c>
      <c r="E45" s="317" t="s">
        <v>108</v>
      </c>
      <c r="F45" s="21" t="s">
        <v>8</v>
      </c>
      <c r="G45" s="36"/>
      <c r="H45" s="36"/>
      <c r="I45" s="37"/>
      <c r="J45" s="39"/>
      <c r="K45" s="42"/>
      <c r="L45" s="23"/>
    </row>
    <row r="46" spans="1:22" ht="16.5" customHeight="1" x14ac:dyDescent="0.15">
      <c r="A46" s="64" t="s">
        <v>106</v>
      </c>
      <c r="B46" s="64"/>
      <c r="C46" s="101" t="s">
        <v>917</v>
      </c>
      <c r="D46" s="101" t="s">
        <v>919</v>
      </c>
      <c r="E46" s="317" t="s">
        <v>108</v>
      </c>
      <c r="F46" s="21" t="s">
        <v>8</v>
      </c>
      <c r="G46" s="36"/>
      <c r="H46" s="36"/>
      <c r="I46" s="37"/>
      <c r="J46" s="39"/>
      <c r="K46" s="42"/>
      <c r="L46" s="23"/>
    </row>
    <row r="47" spans="1:22" ht="16.5" customHeight="1" x14ac:dyDescent="0.15">
      <c r="A47" s="64" t="s">
        <v>107</v>
      </c>
      <c r="B47" s="64"/>
      <c r="C47" s="101" t="s">
        <v>917</v>
      </c>
      <c r="D47" s="101" t="s">
        <v>920</v>
      </c>
      <c r="E47" s="317" t="s">
        <v>111</v>
      </c>
      <c r="F47" s="21" t="s">
        <v>8</v>
      </c>
      <c r="G47" s="36"/>
      <c r="H47" s="36"/>
      <c r="I47" s="37"/>
      <c r="J47" s="39"/>
      <c r="K47" s="42"/>
      <c r="L47" s="23"/>
    </row>
    <row r="48" spans="1:22" ht="16.5" customHeight="1" x14ac:dyDescent="0.15">
      <c r="A48" s="64" t="s">
        <v>109</v>
      </c>
      <c r="B48" s="64"/>
      <c r="C48" s="101" t="s">
        <v>917</v>
      </c>
      <c r="D48" s="101" t="s">
        <v>921</v>
      </c>
      <c r="E48" s="317" t="s">
        <v>113</v>
      </c>
      <c r="F48" s="21" t="s">
        <v>8</v>
      </c>
      <c r="G48" s="36"/>
      <c r="H48" s="36"/>
      <c r="I48" s="37"/>
      <c r="J48" s="39"/>
      <c r="K48" s="42"/>
      <c r="L48" s="23"/>
    </row>
    <row r="49" spans="1:12" ht="16.5" customHeight="1" x14ac:dyDescent="0.15">
      <c r="A49" s="64" t="s">
        <v>110</v>
      </c>
      <c r="B49" s="64"/>
      <c r="C49" s="101" t="s">
        <v>917</v>
      </c>
      <c r="D49" s="101" t="s">
        <v>922</v>
      </c>
      <c r="E49" s="317" t="s">
        <v>113</v>
      </c>
      <c r="F49" s="21" t="s">
        <v>8</v>
      </c>
      <c r="G49" s="36"/>
      <c r="H49" s="36"/>
      <c r="I49" s="37"/>
      <c r="J49" s="39"/>
      <c r="K49" s="42"/>
      <c r="L49" s="23"/>
    </row>
    <row r="50" spans="1:12" ht="16.5" customHeight="1" x14ac:dyDescent="0.15">
      <c r="A50" s="64" t="s">
        <v>112</v>
      </c>
      <c r="B50" s="64"/>
      <c r="C50" s="101" t="s">
        <v>917</v>
      </c>
      <c r="D50" s="101" t="s">
        <v>923</v>
      </c>
      <c r="E50" s="317" t="s">
        <v>113</v>
      </c>
      <c r="F50" s="21" t="s">
        <v>8</v>
      </c>
      <c r="G50" s="36"/>
      <c r="H50" s="36"/>
      <c r="I50" s="37"/>
      <c r="J50" s="39"/>
      <c r="K50" s="42"/>
      <c r="L50" s="23"/>
    </row>
    <row r="51" spans="1:12" ht="16.5" customHeight="1" x14ac:dyDescent="0.15">
      <c r="A51" s="64" t="s">
        <v>114</v>
      </c>
      <c r="B51" s="64"/>
      <c r="C51" s="101" t="s">
        <v>924</v>
      </c>
      <c r="D51" s="101" t="s">
        <v>925</v>
      </c>
      <c r="E51" s="317" t="s">
        <v>117</v>
      </c>
      <c r="F51" s="21" t="s">
        <v>8</v>
      </c>
      <c r="G51" s="36"/>
      <c r="H51" s="36"/>
      <c r="I51" s="37"/>
      <c r="J51" s="39"/>
      <c r="K51" s="42"/>
      <c r="L51" s="23"/>
    </row>
    <row r="52" spans="1:12" ht="16.5" customHeight="1" x14ac:dyDescent="0.15">
      <c r="A52" s="64" t="s">
        <v>115</v>
      </c>
      <c r="B52" s="64"/>
      <c r="C52" s="101" t="s">
        <v>924</v>
      </c>
      <c r="D52" s="101" t="s">
        <v>926</v>
      </c>
      <c r="E52" s="317" t="s">
        <v>119</v>
      </c>
      <c r="F52" s="21" t="s">
        <v>8</v>
      </c>
      <c r="G52" s="36"/>
      <c r="H52" s="36"/>
      <c r="I52" s="37"/>
      <c r="J52" s="39"/>
      <c r="K52" s="42"/>
      <c r="L52" s="23"/>
    </row>
    <row r="53" spans="1:12" ht="16.5" customHeight="1" x14ac:dyDescent="0.15">
      <c r="A53" s="64" t="s">
        <v>116</v>
      </c>
      <c r="B53" s="64"/>
      <c r="C53" s="101" t="s">
        <v>924</v>
      </c>
      <c r="D53" s="101" t="s">
        <v>927</v>
      </c>
      <c r="E53" s="317" t="s">
        <v>119</v>
      </c>
      <c r="F53" s="21" t="s">
        <v>8</v>
      </c>
      <c r="G53" s="36"/>
      <c r="H53" s="36"/>
      <c r="I53" s="37"/>
      <c r="J53" s="39"/>
      <c r="K53" s="42"/>
      <c r="L53" s="23"/>
    </row>
    <row r="54" spans="1:12" ht="16.5" customHeight="1" x14ac:dyDescent="0.15">
      <c r="A54" s="64" t="s">
        <v>118</v>
      </c>
      <c r="B54" s="64"/>
      <c r="C54" s="101" t="s">
        <v>924</v>
      </c>
      <c r="D54" s="101" t="s">
        <v>928</v>
      </c>
      <c r="E54" s="317" t="s">
        <v>119</v>
      </c>
      <c r="F54" s="21" t="s">
        <v>8</v>
      </c>
      <c r="G54" s="36"/>
      <c r="H54" s="36"/>
      <c r="I54" s="37"/>
      <c r="J54" s="39"/>
      <c r="K54" s="42"/>
      <c r="L54" s="23"/>
    </row>
    <row r="55" spans="1:12" ht="16.5" customHeight="1" x14ac:dyDescent="0.15">
      <c r="A55" s="64" t="s">
        <v>120</v>
      </c>
      <c r="B55" s="64"/>
      <c r="C55" s="101" t="s">
        <v>924</v>
      </c>
      <c r="D55" s="101" t="s">
        <v>929</v>
      </c>
      <c r="E55" s="317" t="s">
        <v>123</v>
      </c>
      <c r="F55" s="21" t="s">
        <v>8</v>
      </c>
      <c r="G55" s="36"/>
      <c r="H55" s="36"/>
      <c r="I55" s="37"/>
      <c r="J55" s="39"/>
      <c r="K55" s="42"/>
      <c r="L55" s="23"/>
    </row>
    <row r="56" spans="1:12" ht="16.5" customHeight="1" x14ac:dyDescent="0.15">
      <c r="A56" s="64" t="s">
        <v>121</v>
      </c>
      <c r="B56" s="64"/>
      <c r="C56" s="101" t="s">
        <v>924</v>
      </c>
      <c r="D56" s="101" t="s">
        <v>930</v>
      </c>
      <c r="E56" s="317" t="s">
        <v>123</v>
      </c>
      <c r="F56" s="21" t="s">
        <v>8</v>
      </c>
      <c r="G56" s="36"/>
      <c r="H56" s="36"/>
      <c r="I56" s="37"/>
      <c r="J56" s="39"/>
      <c r="K56" s="42"/>
      <c r="L56" s="23"/>
    </row>
    <row r="57" spans="1:12" ht="16.5" customHeight="1" x14ac:dyDescent="0.15">
      <c r="A57" s="64" t="s">
        <v>122</v>
      </c>
      <c r="B57" s="64"/>
      <c r="C57" s="101" t="s">
        <v>924</v>
      </c>
      <c r="D57" s="101" t="s">
        <v>923</v>
      </c>
      <c r="E57" s="317" t="s">
        <v>123</v>
      </c>
      <c r="F57" s="21" t="s">
        <v>8</v>
      </c>
      <c r="G57" s="36"/>
      <c r="H57" s="36"/>
      <c r="I57" s="37"/>
      <c r="J57" s="39"/>
      <c r="K57" s="42"/>
      <c r="L57" s="23"/>
    </row>
    <row r="58" spans="1:12" ht="16.5" customHeight="1" x14ac:dyDescent="0.15">
      <c r="A58" s="64" t="s">
        <v>124</v>
      </c>
      <c r="B58" s="64"/>
      <c r="C58" s="101" t="s">
        <v>917</v>
      </c>
      <c r="D58" s="101" t="s">
        <v>931</v>
      </c>
      <c r="E58" s="317"/>
      <c r="F58" s="21" t="s">
        <v>8</v>
      </c>
      <c r="G58" s="68"/>
      <c r="H58" s="36"/>
      <c r="I58" s="37"/>
      <c r="J58" s="43" t="s">
        <v>246</v>
      </c>
      <c r="K58" s="42"/>
      <c r="L58" s="23"/>
    </row>
    <row r="59" spans="1:12" ht="16.5" customHeight="1" x14ac:dyDescent="0.15">
      <c r="A59" s="64" t="s">
        <v>125</v>
      </c>
      <c r="B59" s="64"/>
      <c r="C59" s="101" t="s">
        <v>924</v>
      </c>
      <c r="D59" s="101" t="s">
        <v>931</v>
      </c>
      <c r="E59" s="317"/>
      <c r="F59" s="21" t="s">
        <v>8</v>
      </c>
      <c r="G59" s="68"/>
      <c r="H59" s="36"/>
      <c r="I59" s="37"/>
      <c r="J59" s="43" t="s">
        <v>384</v>
      </c>
      <c r="K59" s="42"/>
      <c r="L59" s="23"/>
    </row>
    <row r="60" spans="1:12" ht="18" customHeight="1" x14ac:dyDescent="0.15">
      <c r="A60" s="64" t="s">
        <v>126</v>
      </c>
      <c r="B60" s="64"/>
      <c r="C60" s="101" t="s">
        <v>932</v>
      </c>
      <c r="D60" s="101" t="s">
        <v>933</v>
      </c>
      <c r="E60" s="317"/>
      <c r="F60" s="21" t="s">
        <v>8</v>
      </c>
      <c r="G60" s="50"/>
      <c r="H60" s="50"/>
      <c r="I60" s="39"/>
      <c r="J60" s="39" t="s">
        <v>247</v>
      </c>
      <c r="K60" s="42"/>
      <c r="L60" s="23"/>
    </row>
    <row r="61" spans="1:12" ht="18" customHeight="1" x14ac:dyDescent="0.15">
      <c r="A61" s="64" t="s">
        <v>127</v>
      </c>
      <c r="B61" s="64"/>
      <c r="C61" s="101" t="s">
        <v>932</v>
      </c>
      <c r="D61" s="101" t="s">
        <v>934</v>
      </c>
      <c r="E61" s="317"/>
      <c r="F61" s="21" t="s">
        <v>8</v>
      </c>
      <c r="G61" s="50"/>
      <c r="H61" s="50"/>
      <c r="I61" s="39"/>
      <c r="J61" s="39" t="s">
        <v>248</v>
      </c>
      <c r="K61" s="42"/>
      <c r="L61" s="23"/>
    </row>
    <row r="62" spans="1:12" ht="18" customHeight="1" x14ac:dyDescent="0.15">
      <c r="A62" s="64" t="s">
        <v>128</v>
      </c>
      <c r="B62" s="64"/>
      <c r="C62" s="101" t="s">
        <v>932</v>
      </c>
      <c r="D62" s="101" t="s">
        <v>931</v>
      </c>
      <c r="E62" s="317"/>
      <c r="F62" s="21" t="s">
        <v>8</v>
      </c>
      <c r="G62" s="50"/>
      <c r="H62" s="50"/>
      <c r="I62" s="39"/>
      <c r="J62" s="39" t="s">
        <v>558</v>
      </c>
      <c r="K62" s="42"/>
      <c r="L62" s="23"/>
    </row>
    <row r="63" spans="1:12" ht="18" customHeight="1" x14ac:dyDescent="0.15">
      <c r="A63" s="64" t="s">
        <v>129</v>
      </c>
      <c r="B63" s="64"/>
      <c r="C63" s="101" t="s">
        <v>932</v>
      </c>
      <c r="D63" s="101" t="s">
        <v>935</v>
      </c>
      <c r="E63" s="317" t="s">
        <v>498</v>
      </c>
      <c r="F63" s="21" t="s">
        <v>8</v>
      </c>
      <c r="G63" s="50"/>
      <c r="H63" s="66" t="s">
        <v>249</v>
      </c>
      <c r="I63" s="39"/>
      <c r="J63" s="39" t="s">
        <v>250</v>
      </c>
      <c r="K63" s="42"/>
      <c r="L63" s="23"/>
    </row>
    <row r="64" spans="1:12" ht="18" customHeight="1" x14ac:dyDescent="0.15">
      <c r="A64" s="64" t="s">
        <v>130</v>
      </c>
      <c r="B64" s="64"/>
      <c r="C64" s="101" t="s">
        <v>932</v>
      </c>
      <c r="D64" s="101" t="s">
        <v>936</v>
      </c>
      <c r="E64" s="317" t="s">
        <v>1261</v>
      </c>
      <c r="F64" s="21" t="s">
        <v>8</v>
      </c>
      <c r="G64" s="49" t="s">
        <v>251</v>
      </c>
      <c r="H64" s="50"/>
      <c r="I64" s="39"/>
      <c r="J64" s="37" t="s">
        <v>1257</v>
      </c>
      <c r="K64" s="42"/>
      <c r="L64" s="23"/>
    </row>
    <row r="65" spans="1:12" ht="18" customHeight="1" x14ac:dyDescent="0.15">
      <c r="A65" s="64" t="s">
        <v>131</v>
      </c>
      <c r="B65" s="64"/>
      <c r="C65" s="101" t="s">
        <v>932</v>
      </c>
      <c r="D65" s="101" t="s">
        <v>937</v>
      </c>
      <c r="E65" s="320" t="s">
        <v>1260</v>
      </c>
      <c r="F65" s="21" t="s">
        <v>8</v>
      </c>
      <c r="G65" s="50"/>
      <c r="H65" s="50"/>
      <c r="I65" s="39"/>
      <c r="J65" s="65" t="s">
        <v>1262</v>
      </c>
      <c r="K65" s="42"/>
      <c r="L65" s="23"/>
    </row>
    <row r="66" spans="1:12" ht="18" customHeight="1" x14ac:dyDescent="0.15">
      <c r="A66" s="64" t="s">
        <v>132</v>
      </c>
      <c r="B66" s="64"/>
      <c r="C66" s="101" t="s">
        <v>932</v>
      </c>
      <c r="D66" s="101" t="s">
        <v>938</v>
      </c>
      <c r="E66" s="321" t="s">
        <v>253</v>
      </c>
      <c r="F66" s="21" t="s">
        <v>8</v>
      </c>
      <c r="G66" s="50"/>
      <c r="H66" s="50"/>
      <c r="I66" s="39"/>
      <c r="J66" s="43" t="s">
        <v>500</v>
      </c>
      <c r="K66" s="42"/>
      <c r="L66" s="23"/>
    </row>
    <row r="67" spans="1:12" ht="16.5" customHeight="1" x14ac:dyDescent="0.15">
      <c r="A67" s="64" t="s">
        <v>133</v>
      </c>
      <c r="B67" s="64"/>
      <c r="C67" s="101" t="s">
        <v>932</v>
      </c>
      <c r="D67" s="101" t="s">
        <v>939</v>
      </c>
      <c r="E67" s="317" t="s">
        <v>136</v>
      </c>
      <c r="F67" s="21" t="s">
        <v>8</v>
      </c>
      <c r="G67" s="36"/>
      <c r="H67" s="36"/>
      <c r="I67" s="37"/>
      <c r="J67" s="511"/>
      <c r="K67" s="42"/>
      <c r="L67" s="23"/>
    </row>
    <row r="68" spans="1:12" ht="16.5" customHeight="1" x14ac:dyDescent="0.15">
      <c r="A68" s="64" t="s">
        <v>134</v>
      </c>
      <c r="B68" s="64"/>
      <c r="C68" s="101" t="s">
        <v>932</v>
      </c>
      <c r="D68" s="101" t="s">
        <v>940</v>
      </c>
      <c r="E68" s="317" t="s">
        <v>136</v>
      </c>
      <c r="F68" s="21" t="s">
        <v>8</v>
      </c>
      <c r="G68" s="36"/>
      <c r="H68" s="36"/>
      <c r="I68" s="37"/>
      <c r="J68" s="511"/>
      <c r="K68" s="42"/>
      <c r="L68" s="23"/>
    </row>
    <row r="69" spans="1:12" ht="16.5" customHeight="1" x14ac:dyDescent="0.15">
      <c r="A69" s="64" t="s">
        <v>135</v>
      </c>
      <c r="B69" s="64"/>
      <c r="C69" s="101" t="s">
        <v>932</v>
      </c>
      <c r="D69" s="101" t="s">
        <v>941</v>
      </c>
      <c r="E69" s="317" t="s">
        <v>136</v>
      </c>
      <c r="F69" s="21" t="s">
        <v>8</v>
      </c>
      <c r="G69" s="36"/>
      <c r="H69" s="36"/>
      <c r="I69" s="37"/>
      <c r="J69" s="511"/>
      <c r="K69" s="42"/>
      <c r="L69" s="23"/>
    </row>
    <row r="70" spans="1:12" ht="16.5" customHeight="1" x14ac:dyDescent="0.15">
      <c r="A70" s="64" t="s">
        <v>137</v>
      </c>
      <c r="B70" s="64"/>
      <c r="C70" s="101" t="s">
        <v>932</v>
      </c>
      <c r="D70" s="101" t="s">
        <v>942</v>
      </c>
      <c r="E70" s="317" t="s">
        <v>140</v>
      </c>
      <c r="F70" s="21" t="s">
        <v>8</v>
      </c>
      <c r="G70" s="36"/>
      <c r="H70" s="36"/>
      <c r="I70" s="37"/>
      <c r="J70" s="511"/>
      <c r="K70" s="42"/>
      <c r="L70" s="23"/>
    </row>
    <row r="71" spans="1:12" ht="16.5" customHeight="1" x14ac:dyDescent="0.15">
      <c r="A71" s="64" t="s">
        <v>138</v>
      </c>
      <c r="B71" s="64"/>
      <c r="C71" s="101" t="s">
        <v>932</v>
      </c>
      <c r="D71" s="101" t="s">
        <v>943</v>
      </c>
      <c r="E71" s="317" t="s">
        <v>140</v>
      </c>
      <c r="F71" s="21" t="s">
        <v>8</v>
      </c>
      <c r="G71" s="36"/>
      <c r="H71" s="36"/>
      <c r="I71" s="37"/>
      <c r="J71" s="511"/>
      <c r="K71" s="42"/>
      <c r="L71" s="23"/>
    </row>
    <row r="72" spans="1:12" ht="16.5" customHeight="1" x14ac:dyDescent="0.15">
      <c r="A72" s="64" t="s">
        <v>139</v>
      </c>
      <c r="B72" s="64"/>
      <c r="C72" s="101" t="s">
        <v>932</v>
      </c>
      <c r="D72" s="101" t="s">
        <v>944</v>
      </c>
      <c r="E72" s="317" t="s">
        <v>140</v>
      </c>
      <c r="F72" s="21" t="s">
        <v>8</v>
      </c>
      <c r="G72" s="36"/>
      <c r="H72" s="36"/>
      <c r="I72" s="37"/>
      <c r="J72" s="511"/>
      <c r="K72" s="42"/>
      <c r="L72" s="23"/>
    </row>
    <row r="73" spans="1:12" ht="16.5" customHeight="1" x14ac:dyDescent="0.15">
      <c r="A73" s="64" t="s">
        <v>141</v>
      </c>
      <c r="B73" s="64"/>
      <c r="C73" s="101" t="s">
        <v>932</v>
      </c>
      <c r="D73" s="101" t="s">
        <v>945</v>
      </c>
      <c r="E73" s="317" t="s">
        <v>144</v>
      </c>
      <c r="F73" s="21" t="s">
        <v>8</v>
      </c>
      <c r="G73" s="36"/>
      <c r="H73" s="36"/>
      <c r="I73" s="37"/>
      <c r="J73" s="511"/>
      <c r="K73" s="42"/>
      <c r="L73" s="23"/>
    </row>
    <row r="74" spans="1:12" ht="16.5" customHeight="1" x14ac:dyDescent="0.15">
      <c r="A74" s="64" t="s">
        <v>142</v>
      </c>
      <c r="B74" s="64"/>
      <c r="C74" s="101" t="s">
        <v>946</v>
      </c>
      <c r="D74" s="101" t="s">
        <v>1620</v>
      </c>
      <c r="E74" s="317"/>
      <c r="F74" s="21" t="s">
        <v>8</v>
      </c>
      <c r="G74" s="36"/>
      <c r="H74" s="36"/>
      <c r="I74" s="37"/>
      <c r="J74" s="43" t="s">
        <v>2088</v>
      </c>
      <c r="K74" s="42"/>
      <c r="L74" s="23"/>
    </row>
    <row r="75" spans="1:12" ht="16.5" customHeight="1" x14ac:dyDescent="0.15">
      <c r="A75" s="64" t="s">
        <v>143</v>
      </c>
      <c r="B75" s="64"/>
      <c r="C75" s="74" t="s">
        <v>774</v>
      </c>
      <c r="D75" s="74" t="s">
        <v>776</v>
      </c>
      <c r="E75" s="322" t="s">
        <v>254</v>
      </c>
      <c r="F75" s="21" t="s">
        <v>8</v>
      </c>
      <c r="G75" s="69"/>
      <c r="H75" s="70"/>
      <c r="I75" s="65" t="s">
        <v>370</v>
      </c>
      <c r="J75" s="332" t="s">
        <v>371</v>
      </c>
      <c r="K75" s="42"/>
      <c r="L75" s="23"/>
    </row>
    <row r="76" spans="1:12" ht="16.5" customHeight="1" x14ac:dyDescent="0.15">
      <c r="A76" s="64" t="s">
        <v>295</v>
      </c>
      <c r="B76" s="64"/>
      <c r="C76" s="74" t="s">
        <v>774</v>
      </c>
      <c r="D76" s="74" t="s">
        <v>778</v>
      </c>
      <c r="E76" s="322" t="s">
        <v>254</v>
      </c>
      <c r="F76" s="21" t="s">
        <v>8</v>
      </c>
      <c r="G76" s="69"/>
      <c r="H76" s="70"/>
      <c r="I76" s="43" t="s">
        <v>372</v>
      </c>
      <c r="J76" s="332" t="s">
        <v>373</v>
      </c>
      <c r="K76" s="42"/>
      <c r="L76" s="23"/>
    </row>
    <row r="77" spans="1:12" ht="16.5" customHeight="1" x14ac:dyDescent="0.15">
      <c r="A77" s="64" t="s">
        <v>296</v>
      </c>
      <c r="B77" s="64"/>
      <c r="C77" s="74" t="s">
        <v>774</v>
      </c>
      <c r="D77" s="74" t="s">
        <v>780</v>
      </c>
      <c r="E77" s="322" t="s">
        <v>254</v>
      </c>
      <c r="F77" s="21" t="s">
        <v>8</v>
      </c>
      <c r="G77" s="69"/>
      <c r="H77" s="70"/>
      <c r="I77" s="43" t="s">
        <v>255</v>
      </c>
      <c r="J77" s="46" t="s">
        <v>385</v>
      </c>
      <c r="K77" s="42"/>
      <c r="L77" s="23"/>
    </row>
    <row r="78" spans="1:12" ht="16.5" customHeight="1" x14ac:dyDescent="0.15">
      <c r="A78" s="64" t="s">
        <v>297</v>
      </c>
      <c r="B78" s="64"/>
      <c r="C78" s="74" t="s">
        <v>774</v>
      </c>
      <c r="D78" s="74" t="s">
        <v>782</v>
      </c>
      <c r="E78" s="322"/>
      <c r="F78" s="21" t="s">
        <v>8</v>
      </c>
      <c r="G78" s="69"/>
      <c r="H78" s="70"/>
      <c r="I78" s="43" t="s">
        <v>602</v>
      </c>
      <c r="J78" s="44"/>
      <c r="K78" s="42"/>
      <c r="L78" s="23"/>
    </row>
    <row r="79" spans="1:12" ht="16.5" customHeight="1" x14ac:dyDescent="0.15">
      <c r="A79" s="64" t="s">
        <v>298</v>
      </c>
      <c r="B79" s="64"/>
      <c r="C79" s="74" t="s">
        <v>774</v>
      </c>
      <c r="D79" s="74" t="s">
        <v>784</v>
      </c>
      <c r="E79" s="322"/>
      <c r="F79" s="21" t="s">
        <v>8</v>
      </c>
      <c r="G79" s="69"/>
      <c r="H79" s="70"/>
      <c r="I79" s="330"/>
      <c r="J79" s="46" t="s">
        <v>1214</v>
      </c>
      <c r="K79" s="42"/>
      <c r="L79" s="24"/>
    </row>
    <row r="80" spans="1:12" ht="16.5" customHeight="1" x14ac:dyDescent="0.15">
      <c r="A80" s="64" t="s">
        <v>299</v>
      </c>
      <c r="B80" s="64"/>
      <c r="C80" s="74" t="s">
        <v>774</v>
      </c>
      <c r="D80" s="74" t="s">
        <v>786</v>
      </c>
      <c r="E80" s="322"/>
      <c r="F80" s="21" t="s">
        <v>8</v>
      </c>
      <c r="G80" s="69"/>
      <c r="H80" s="70"/>
      <c r="I80" s="43" t="s">
        <v>603</v>
      </c>
      <c r="J80" s="46" t="s">
        <v>2078</v>
      </c>
      <c r="K80" s="42"/>
      <c r="L80" s="23"/>
    </row>
    <row r="81" spans="1:12" ht="16.5" customHeight="1" x14ac:dyDescent="0.15">
      <c r="A81" s="64" t="s">
        <v>300</v>
      </c>
      <c r="B81" s="64"/>
      <c r="C81" s="101" t="s">
        <v>774</v>
      </c>
      <c r="D81" s="101" t="s">
        <v>788</v>
      </c>
      <c r="E81" s="322" t="s">
        <v>256</v>
      </c>
      <c r="F81" s="21" t="s">
        <v>8</v>
      </c>
      <c r="G81" s="69"/>
      <c r="H81" s="70"/>
      <c r="I81" s="43" t="s">
        <v>601</v>
      </c>
      <c r="J81" s="46"/>
      <c r="K81" s="42"/>
      <c r="L81" s="24"/>
    </row>
    <row r="82" spans="1:12" ht="16.5" customHeight="1" x14ac:dyDescent="0.15">
      <c r="A82" s="64" t="s">
        <v>301</v>
      </c>
      <c r="B82" s="64"/>
      <c r="C82" s="74" t="s">
        <v>774</v>
      </c>
      <c r="D82" s="74" t="s">
        <v>790</v>
      </c>
      <c r="E82" s="322" t="s">
        <v>39</v>
      </c>
      <c r="F82" s="21" t="s">
        <v>8</v>
      </c>
      <c r="G82" s="69"/>
      <c r="H82" s="70"/>
      <c r="I82" s="43" t="s">
        <v>386</v>
      </c>
      <c r="J82" s="46"/>
      <c r="K82" s="42"/>
      <c r="L82" s="23"/>
    </row>
    <row r="83" spans="1:12" ht="16.5" customHeight="1" x14ac:dyDescent="0.15">
      <c r="A83" s="64" t="s">
        <v>302</v>
      </c>
      <c r="B83" s="64"/>
      <c r="C83" s="74" t="s">
        <v>774</v>
      </c>
      <c r="D83" s="74" t="s">
        <v>792</v>
      </c>
      <c r="E83" s="322" t="s">
        <v>258</v>
      </c>
      <c r="F83" s="21" t="s">
        <v>8</v>
      </c>
      <c r="G83" s="69"/>
      <c r="H83" s="70"/>
      <c r="I83" s="43" t="s">
        <v>257</v>
      </c>
      <c r="J83" s="46"/>
      <c r="K83" s="42"/>
      <c r="L83" s="23"/>
    </row>
    <row r="84" spans="1:12" ht="16.5" customHeight="1" x14ac:dyDescent="0.15">
      <c r="A84" s="64" t="s">
        <v>303</v>
      </c>
      <c r="B84" s="64"/>
      <c r="C84" s="101" t="s">
        <v>774</v>
      </c>
      <c r="D84" s="101" t="s">
        <v>794</v>
      </c>
      <c r="E84" s="322" t="s">
        <v>256</v>
      </c>
      <c r="F84" s="21" t="s">
        <v>8</v>
      </c>
      <c r="G84" s="69"/>
      <c r="H84" s="70"/>
      <c r="I84" s="43" t="s">
        <v>387</v>
      </c>
      <c r="J84" s="46"/>
      <c r="K84" s="42"/>
      <c r="L84" s="23"/>
    </row>
    <row r="85" spans="1:12" ht="16.5" customHeight="1" x14ac:dyDescent="0.15">
      <c r="A85" s="64" t="s">
        <v>304</v>
      </c>
      <c r="B85" s="64"/>
      <c r="C85" s="74" t="s">
        <v>774</v>
      </c>
      <c r="D85" s="74" t="s">
        <v>796</v>
      </c>
      <c r="E85" s="322" t="s">
        <v>40</v>
      </c>
      <c r="F85" s="21" t="s">
        <v>8</v>
      </c>
      <c r="G85" s="69"/>
      <c r="H85" s="70"/>
      <c r="I85" s="43" t="s">
        <v>388</v>
      </c>
      <c r="J85" s="46"/>
      <c r="K85" s="42"/>
      <c r="L85" s="23"/>
    </row>
    <row r="86" spans="1:12" ht="16.5" customHeight="1" x14ac:dyDescent="0.15">
      <c r="A86" s="64" t="s">
        <v>305</v>
      </c>
      <c r="B86" s="64"/>
      <c r="C86" s="74" t="s">
        <v>774</v>
      </c>
      <c r="D86" s="74" t="s">
        <v>798</v>
      </c>
      <c r="E86" s="322" t="s">
        <v>259</v>
      </c>
      <c r="F86" s="21" t="s">
        <v>8</v>
      </c>
      <c r="G86" s="69"/>
      <c r="H86" s="70"/>
      <c r="I86" s="43" t="s">
        <v>257</v>
      </c>
      <c r="J86" s="46"/>
      <c r="K86" s="42"/>
      <c r="L86" s="23"/>
    </row>
    <row r="87" spans="1:12" ht="16.5" customHeight="1" x14ac:dyDescent="0.15">
      <c r="A87" s="64" t="s">
        <v>145</v>
      </c>
      <c r="B87" s="64"/>
      <c r="C87" s="74" t="s">
        <v>774</v>
      </c>
      <c r="D87" s="74" t="s">
        <v>800</v>
      </c>
      <c r="E87" s="322" t="s">
        <v>260</v>
      </c>
      <c r="F87" s="21" t="s">
        <v>8</v>
      </c>
      <c r="G87" s="69"/>
      <c r="H87" s="70"/>
      <c r="I87" s="330" t="s">
        <v>261</v>
      </c>
      <c r="J87" s="46"/>
      <c r="K87" s="42"/>
      <c r="L87" s="23"/>
    </row>
    <row r="88" spans="1:12" ht="16.5" customHeight="1" x14ac:dyDescent="0.15">
      <c r="A88" s="64" t="s">
        <v>146</v>
      </c>
      <c r="B88" s="64"/>
      <c r="C88" s="74" t="s">
        <v>774</v>
      </c>
      <c r="D88" s="74" t="s">
        <v>802</v>
      </c>
      <c r="E88" s="322" t="s">
        <v>262</v>
      </c>
      <c r="F88" s="21" t="s">
        <v>8</v>
      </c>
      <c r="G88" s="69"/>
      <c r="H88" s="70"/>
      <c r="I88" s="39" t="s">
        <v>263</v>
      </c>
      <c r="J88" s="46"/>
      <c r="K88" s="42"/>
      <c r="L88" s="23"/>
    </row>
    <row r="89" spans="1:12" ht="16.5" customHeight="1" x14ac:dyDescent="0.15">
      <c r="A89" s="64" t="s">
        <v>147</v>
      </c>
      <c r="B89" s="64"/>
      <c r="C89" s="74" t="s">
        <v>774</v>
      </c>
      <c r="D89" s="74" t="s">
        <v>804</v>
      </c>
      <c r="E89" s="317"/>
      <c r="F89" s="21" t="s">
        <v>8</v>
      </c>
      <c r="G89" s="69"/>
      <c r="H89" s="70"/>
      <c r="I89" s="38"/>
      <c r="J89" s="46" t="s">
        <v>389</v>
      </c>
      <c r="K89" s="42"/>
      <c r="L89" s="23"/>
    </row>
    <row r="90" spans="1:12" ht="16.5" customHeight="1" x14ac:dyDescent="0.15">
      <c r="A90" s="64" t="s">
        <v>148</v>
      </c>
      <c r="B90" s="64"/>
      <c r="C90" s="74" t="s">
        <v>774</v>
      </c>
      <c r="D90" s="74" t="s">
        <v>806</v>
      </c>
      <c r="E90" s="317"/>
      <c r="F90" s="21" t="s">
        <v>8</v>
      </c>
      <c r="G90" s="69"/>
      <c r="H90" s="70"/>
      <c r="I90" s="39"/>
      <c r="J90" s="46" t="s">
        <v>390</v>
      </c>
      <c r="K90" s="42"/>
      <c r="L90" s="23"/>
    </row>
    <row r="91" spans="1:12" ht="16.5" customHeight="1" x14ac:dyDescent="0.15">
      <c r="A91" s="64" t="s">
        <v>149</v>
      </c>
      <c r="B91" s="64"/>
      <c r="C91" s="74" t="s">
        <v>774</v>
      </c>
      <c r="D91" s="74" t="s">
        <v>808</v>
      </c>
      <c r="E91" s="317"/>
      <c r="F91" s="21" t="s">
        <v>8</v>
      </c>
      <c r="G91" s="69"/>
      <c r="H91" s="70"/>
      <c r="I91" s="38"/>
      <c r="J91" s="46" t="s">
        <v>1215</v>
      </c>
      <c r="K91" s="42"/>
      <c r="L91" s="23"/>
    </row>
    <row r="92" spans="1:12" ht="16.5" customHeight="1" x14ac:dyDescent="0.15">
      <c r="A92" s="64" t="s">
        <v>150</v>
      </c>
      <c r="B92" s="64"/>
      <c r="C92" s="74" t="s">
        <v>774</v>
      </c>
      <c r="D92" s="74" t="s">
        <v>810</v>
      </c>
      <c r="E92" s="317"/>
      <c r="F92" s="21" t="s">
        <v>8</v>
      </c>
      <c r="G92" s="69"/>
      <c r="H92" s="70"/>
      <c r="I92" s="72" t="s">
        <v>264</v>
      </c>
      <c r="J92" s="114" t="s">
        <v>1241</v>
      </c>
      <c r="K92" s="104"/>
      <c r="L92" s="23"/>
    </row>
    <row r="93" spans="1:12" ht="16.5" customHeight="1" x14ac:dyDescent="0.15">
      <c r="A93" s="64" t="s">
        <v>151</v>
      </c>
      <c r="B93" s="64"/>
      <c r="C93" s="74" t="s">
        <v>774</v>
      </c>
      <c r="D93" s="74" t="s">
        <v>812</v>
      </c>
      <c r="E93" s="317"/>
      <c r="F93" s="21" t="s">
        <v>8</v>
      </c>
      <c r="G93" s="69"/>
      <c r="H93" s="70"/>
      <c r="I93" s="72" t="s">
        <v>391</v>
      </c>
      <c r="J93" s="46" t="s">
        <v>376</v>
      </c>
      <c r="K93" s="74"/>
      <c r="L93" s="23"/>
    </row>
    <row r="94" spans="1:12" ht="16.5" customHeight="1" x14ac:dyDescent="0.15">
      <c r="A94" s="64" t="s">
        <v>152</v>
      </c>
      <c r="B94" s="64"/>
      <c r="C94" s="74" t="s">
        <v>774</v>
      </c>
      <c r="D94" s="74" t="s">
        <v>814</v>
      </c>
      <c r="E94" s="317"/>
      <c r="F94" s="21" t="s">
        <v>8</v>
      </c>
      <c r="G94" s="69"/>
      <c r="H94" s="70"/>
      <c r="I94" s="72" t="s">
        <v>265</v>
      </c>
      <c r="J94" s="46" t="s">
        <v>1216</v>
      </c>
      <c r="K94" s="74"/>
      <c r="L94" s="23"/>
    </row>
    <row r="95" spans="1:12" ht="16.5" customHeight="1" x14ac:dyDescent="0.15">
      <c r="A95" s="64" t="s">
        <v>153</v>
      </c>
      <c r="B95" s="64"/>
      <c r="C95" s="74" t="s">
        <v>774</v>
      </c>
      <c r="D95" s="74" t="s">
        <v>816</v>
      </c>
      <c r="E95" s="317"/>
      <c r="F95" s="21" t="s">
        <v>8</v>
      </c>
      <c r="G95" s="69"/>
      <c r="H95" s="70"/>
      <c r="I95" s="72" t="s">
        <v>264</v>
      </c>
      <c r="J95" s="114" t="s">
        <v>1242</v>
      </c>
      <c r="K95" s="104"/>
      <c r="L95" s="23"/>
    </row>
    <row r="96" spans="1:12" ht="16.5" customHeight="1" x14ac:dyDescent="0.15">
      <c r="A96" s="64" t="s">
        <v>154</v>
      </c>
      <c r="B96" s="64"/>
      <c r="C96" s="74" t="s">
        <v>774</v>
      </c>
      <c r="D96" s="74" t="s">
        <v>818</v>
      </c>
      <c r="E96" s="317"/>
      <c r="F96" s="21" t="s">
        <v>8</v>
      </c>
      <c r="G96" s="69"/>
      <c r="H96" s="70"/>
      <c r="I96" s="39" t="s">
        <v>391</v>
      </c>
      <c r="J96" s="46" t="s">
        <v>376</v>
      </c>
      <c r="K96" s="104"/>
      <c r="L96" s="23"/>
    </row>
    <row r="97" spans="1:12" ht="16.5" customHeight="1" x14ac:dyDescent="0.15">
      <c r="A97" s="64" t="s">
        <v>155</v>
      </c>
      <c r="B97" s="64"/>
      <c r="C97" s="74" t="s">
        <v>774</v>
      </c>
      <c r="D97" s="74" t="s">
        <v>820</v>
      </c>
      <c r="E97" s="317"/>
      <c r="F97" s="21" t="s">
        <v>8</v>
      </c>
      <c r="G97" s="69"/>
      <c r="H97" s="70"/>
      <c r="I97" s="39" t="s">
        <v>266</v>
      </c>
      <c r="J97" s="46"/>
      <c r="K97" s="74"/>
      <c r="L97" s="23"/>
    </row>
    <row r="98" spans="1:12" ht="16.5" customHeight="1" x14ac:dyDescent="0.15">
      <c r="A98" s="64" t="s">
        <v>156</v>
      </c>
      <c r="B98" s="64"/>
      <c r="C98" s="74" t="s">
        <v>774</v>
      </c>
      <c r="D98" s="74" t="s">
        <v>822</v>
      </c>
      <c r="E98" s="317"/>
      <c r="F98" s="21" t="s">
        <v>8</v>
      </c>
      <c r="G98" s="69"/>
      <c r="H98" s="70"/>
      <c r="I98" s="39"/>
      <c r="J98" s="46" t="s">
        <v>1215</v>
      </c>
      <c r="K98" s="74"/>
      <c r="L98" s="23"/>
    </row>
    <row r="99" spans="1:12" ht="16.5" customHeight="1" x14ac:dyDescent="0.15">
      <c r="A99" s="64" t="s">
        <v>157</v>
      </c>
      <c r="B99" s="64"/>
      <c r="C99" s="74" t="s">
        <v>774</v>
      </c>
      <c r="D99" s="74" t="s">
        <v>824</v>
      </c>
      <c r="E99" s="317" t="s">
        <v>41</v>
      </c>
      <c r="F99" s="21" t="s">
        <v>8</v>
      </c>
      <c r="G99" s="69"/>
      <c r="H99" s="70"/>
      <c r="I99" s="39" t="s">
        <v>374</v>
      </c>
      <c r="J99" s="46" t="s">
        <v>375</v>
      </c>
      <c r="K99" s="74"/>
      <c r="L99" s="23"/>
    </row>
    <row r="100" spans="1:12" ht="16.5" customHeight="1" x14ac:dyDescent="0.15">
      <c r="A100" s="64" t="s">
        <v>158</v>
      </c>
      <c r="B100" s="64"/>
      <c r="C100" s="74" t="s">
        <v>774</v>
      </c>
      <c r="D100" s="74" t="s">
        <v>826</v>
      </c>
      <c r="E100" s="317"/>
      <c r="F100" s="21" t="s">
        <v>8</v>
      </c>
      <c r="G100" s="69"/>
      <c r="H100" s="70"/>
      <c r="I100" s="38"/>
      <c r="J100" s="46" t="s">
        <v>376</v>
      </c>
      <c r="K100" s="104"/>
      <c r="L100" s="23"/>
    </row>
    <row r="101" spans="1:12" ht="16.5" customHeight="1" x14ac:dyDescent="0.15">
      <c r="A101" s="64" t="s">
        <v>159</v>
      </c>
      <c r="B101" s="64"/>
      <c r="C101" s="74" t="s">
        <v>774</v>
      </c>
      <c r="D101" s="74" t="s">
        <v>828</v>
      </c>
      <c r="E101" s="317" t="s">
        <v>42</v>
      </c>
      <c r="F101" s="21" t="s">
        <v>8</v>
      </c>
      <c r="G101" s="69"/>
      <c r="H101" s="70"/>
      <c r="I101" s="39" t="s">
        <v>267</v>
      </c>
      <c r="J101" s="46" t="s">
        <v>629</v>
      </c>
      <c r="K101" s="74"/>
      <c r="L101" s="23"/>
    </row>
    <row r="102" spans="1:12" ht="16.5" customHeight="1" x14ac:dyDescent="0.15">
      <c r="A102" s="64" t="s">
        <v>160</v>
      </c>
      <c r="B102" s="64"/>
      <c r="C102" s="74" t="s">
        <v>774</v>
      </c>
      <c r="D102" s="74" t="s">
        <v>830</v>
      </c>
      <c r="E102" s="317" t="s">
        <v>43</v>
      </c>
      <c r="F102" s="21" t="s">
        <v>8</v>
      </c>
      <c r="G102" s="69"/>
      <c r="H102" s="70"/>
      <c r="I102" s="39" t="s">
        <v>268</v>
      </c>
      <c r="J102" s="46" t="s">
        <v>630</v>
      </c>
      <c r="K102" s="74"/>
      <c r="L102" s="23"/>
    </row>
    <row r="103" spans="1:12" ht="16.5" customHeight="1" x14ac:dyDescent="0.15">
      <c r="A103" s="64" t="s">
        <v>161</v>
      </c>
      <c r="B103" s="64"/>
      <c r="C103" s="74" t="s">
        <v>832</v>
      </c>
      <c r="D103" s="74" t="s">
        <v>948</v>
      </c>
      <c r="E103" s="317" t="s">
        <v>42</v>
      </c>
      <c r="F103" s="21" t="s">
        <v>8</v>
      </c>
      <c r="G103" s="69"/>
      <c r="H103" s="70"/>
      <c r="I103" s="43" t="s">
        <v>267</v>
      </c>
      <c r="J103" s="46" t="s">
        <v>631</v>
      </c>
      <c r="K103" s="74"/>
      <c r="L103" s="23"/>
    </row>
    <row r="104" spans="1:12" ht="16.5" customHeight="1" x14ac:dyDescent="0.15">
      <c r="A104" s="64" t="s">
        <v>162</v>
      </c>
      <c r="B104" s="64"/>
      <c r="C104" s="74" t="s">
        <v>774</v>
      </c>
      <c r="D104" s="74" t="s">
        <v>835</v>
      </c>
      <c r="E104" s="317"/>
      <c r="F104" s="21" t="s">
        <v>8</v>
      </c>
      <c r="G104" s="69"/>
      <c r="H104" s="70"/>
      <c r="I104" s="43"/>
      <c r="J104" s="46" t="s">
        <v>269</v>
      </c>
      <c r="K104" s="74"/>
      <c r="L104" s="23"/>
    </row>
    <row r="105" spans="1:12" ht="16.5" customHeight="1" x14ac:dyDescent="0.15">
      <c r="A105" s="64" t="s">
        <v>163</v>
      </c>
      <c r="B105" s="64"/>
      <c r="C105" s="74" t="s">
        <v>774</v>
      </c>
      <c r="D105" s="74" t="s">
        <v>949</v>
      </c>
      <c r="E105" s="317"/>
      <c r="F105" s="21" t="s">
        <v>8</v>
      </c>
      <c r="G105" s="69"/>
      <c r="H105" s="70"/>
      <c r="I105" s="43"/>
      <c r="J105" s="46" t="s">
        <v>392</v>
      </c>
      <c r="K105" s="74"/>
      <c r="L105" s="23"/>
    </row>
    <row r="106" spans="1:12" ht="16.5" customHeight="1" x14ac:dyDescent="0.15">
      <c r="A106" s="64" t="s">
        <v>164</v>
      </c>
      <c r="B106" s="64"/>
      <c r="C106" s="74" t="s">
        <v>774</v>
      </c>
      <c r="D106" s="74" t="s">
        <v>838</v>
      </c>
      <c r="E106" s="317"/>
      <c r="F106" s="21" t="s">
        <v>8</v>
      </c>
      <c r="G106" s="69"/>
      <c r="H106" s="70"/>
      <c r="I106" s="43"/>
      <c r="J106" s="46" t="s">
        <v>1217</v>
      </c>
      <c r="K106" s="74"/>
      <c r="L106" s="23"/>
    </row>
    <row r="107" spans="1:12" ht="16.5" customHeight="1" x14ac:dyDescent="0.15">
      <c r="A107" s="64" t="s">
        <v>165</v>
      </c>
      <c r="B107" s="64"/>
      <c r="C107" s="74" t="s">
        <v>774</v>
      </c>
      <c r="D107" s="74" t="s">
        <v>840</v>
      </c>
      <c r="E107" s="317"/>
      <c r="F107" s="21" t="s">
        <v>8</v>
      </c>
      <c r="G107" s="69"/>
      <c r="H107" s="70"/>
      <c r="I107" s="72" t="s">
        <v>264</v>
      </c>
      <c r="J107" s="114" t="s">
        <v>1243</v>
      </c>
      <c r="K107" s="104"/>
      <c r="L107" s="23"/>
    </row>
    <row r="108" spans="1:12" ht="16.5" customHeight="1" x14ac:dyDescent="0.15">
      <c r="A108" s="64" t="s">
        <v>166</v>
      </c>
      <c r="B108" s="64"/>
      <c r="C108" s="74" t="s">
        <v>774</v>
      </c>
      <c r="D108" s="74" t="s">
        <v>842</v>
      </c>
      <c r="E108" s="317"/>
      <c r="F108" s="21" t="s">
        <v>8</v>
      </c>
      <c r="G108" s="69"/>
      <c r="H108" s="70"/>
      <c r="I108" s="72" t="s">
        <v>391</v>
      </c>
      <c r="J108" s="46" t="s">
        <v>1215</v>
      </c>
      <c r="K108" s="74"/>
      <c r="L108" s="23"/>
    </row>
    <row r="109" spans="1:12" ht="16.5" customHeight="1" x14ac:dyDescent="0.15">
      <c r="A109" s="64" t="s">
        <v>167</v>
      </c>
      <c r="B109" s="64"/>
      <c r="C109" s="74" t="s">
        <v>774</v>
      </c>
      <c r="D109" s="74" t="s">
        <v>844</v>
      </c>
      <c r="E109" s="317"/>
      <c r="F109" s="21" t="s">
        <v>8</v>
      </c>
      <c r="G109" s="69"/>
      <c r="H109" s="70"/>
      <c r="I109" s="72" t="s">
        <v>265</v>
      </c>
      <c r="J109" s="46" t="s">
        <v>1218</v>
      </c>
      <c r="K109" s="74"/>
      <c r="L109" s="23"/>
    </row>
    <row r="110" spans="1:12" ht="16.5" customHeight="1" x14ac:dyDescent="0.15">
      <c r="A110" s="64" t="s">
        <v>168</v>
      </c>
      <c r="B110" s="64"/>
      <c r="C110" s="74" t="s">
        <v>774</v>
      </c>
      <c r="D110" s="74" t="s">
        <v>846</v>
      </c>
      <c r="E110" s="317"/>
      <c r="F110" s="21" t="s">
        <v>8</v>
      </c>
      <c r="G110" s="69"/>
      <c r="H110" s="70"/>
      <c r="I110" s="72" t="s">
        <v>264</v>
      </c>
      <c r="J110" s="114" t="s">
        <v>1242</v>
      </c>
      <c r="K110" s="104"/>
      <c r="L110" s="23"/>
    </row>
    <row r="111" spans="1:12" ht="16.5" customHeight="1" x14ac:dyDescent="0.15">
      <c r="A111" s="64" t="s">
        <v>169</v>
      </c>
      <c r="B111" s="64"/>
      <c r="C111" s="74" t="s">
        <v>774</v>
      </c>
      <c r="D111" s="74" t="s">
        <v>848</v>
      </c>
      <c r="E111" s="317"/>
      <c r="F111" s="21" t="s">
        <v>8</v>
      </c>
      <c r="G111" s="69"/>
      <c r="H111" s="70"/>
      <c r="I111" s="43" t="s">
        <v>270</v>
      </c>
      <c r="J111" s="46" t="s">
        <v>271</v>
      </c>
      <c r="K111" s="42"/>
      <c r="L111" s="23"/>
    </row>
    <row r="112" spans="1:12" ht="16.5" customHeight="1" x14ac:dyDescent="0.15">
      <c r="A112" s="64" t="s">
        <v>170</v>
      </c>
      <c r="B112" s="64"/>
      <c r="C112" s="74" t="s">
        <v>774</v>
      </c>
      <c r="D112" s="74" t="s">
        <v>850</v>
      </c>
      <c r="E112" s="317"/>
      <c r="F112" s="21" t="s">
        <v>8</v>
      </c>
      <c r="G112" s="69"/>
      <c r="H112" s="70"/>
      <c r="I112" s="43" t="s">
        <v>272</v>
      </c>
      <c r="J112" s="46"/>
      <c r="K112" s="42"/>
      <c r="L112" s="23"/>
    </row>
    <row r="113" spans="1:12" ht="16.5" customHeight="1" x14ac:dyDescent="0.15">
      <c r="A113" s="64" t="s">
        <v>171</v>
      </c>
      <c r="B113" s="64"/>
      <c r="C113" s="101" t="s">
        <v>773</v>
      </c>
      <c r="D113" s="101" t="s">
        <v>1331</v>
      </c>
      <c r="E113" s="317" t="s">
        <v>174</v>
      </c>
      <c r="F113" s="21" t="s">
        <v>8</v>
      </c>
      <c r="G113" s="36"/>
      <c r="H113" s="36"/>
      <c r="I113" s="42"/>
      <c r="J113" s="43" t="s">
        <v>1508</v>
      </c>
      <c r="K113" s="42"/>
      <c r="L113" s="23"/>
    </row>
    <row r="114" spans="1:12" ht="16.5" customHeight="1" x14ac:dyDescent="0.15">
      <c r="A114" s="64" t="s">
        <v>172</v>
      </c>
      <c r="B114" s="64"/>
      <c r="C114" s="101" t="s">
        <v>773</v>
      </c>
      <c r="D114" s="101" t="s">
        <v>1332</v>
      </c>
      <c r="E114" s="317" t="s">
        <v>175</v>
      </c>
      <c r="F114" s="21" t="s">
        <v>8</v>
      </c>
      <c r="G114" s="36"/>
      <c r="H114" s="36"/>
      <c r="I114" s="42"/>
      <c r="J114" s="43" t="s">
        <v>1369</v>
      </c>
      <c r="K114" s="42"/>
      <c r="L114" s="23"/>
    </row>
    <row r="115" spans="1:12" ht="16.5" customHeight="1" x14ac:dyDescent="0.15">
      <c r="A115" s="64" t="s">
        <v>173</v>
      </c>
      <c r="B115" s="64"/>
      <c r="C115" s="101" t="s">
        <v>773</v>
      </c>
      <c r="D115" s="101" t="s">
        <v>1333</v>
      </c>
      <c r="E115" s="317" t="s">
        <v>273</v>
      </c>
      <c r="F115" s="21" t="s">
        <v>8</v>
      </c>
      <c r="G115" s="36"/>
      <c r="H115" s="36"/>
      <c r="I115" s="42"/>
      <c r="J115" s="43" t="s">
        <v>1319</v>
      </c>
      <c r="K115" s="42" t="s">
        <v>1245</v>
      </c>
      <c r="L115" s="23"/>
    </row>
    <row r="116" spans="1:12" ht="16.5" customHeight="1" x14ac:dyDescent="0.15">
      <c r="A116" s="64" t="s">
        <v>323</v>
      </c>
      <c r="B116" s="64"/>
      <c r="C116" s="101" t="s">
        <v>773</v>
      </c>
      <c r="D116" s="101" t="s">
        <v>1334</v>
      </c>
      <c r="E116" s="317"/>
      <c r="F116" s="21" t="s">
        <v>8</v>
      </c>
      <c r="G116" s="36"/>
      <c r="H116" s="36"/>
      <c r="I116" s="42"/>
      <c r="J116" s="43" t="s">
        <v>1320</v>
      </c>
      <c r="K116" s="42"/>
      <c r="L116" s="23"/>
    </row>
    <row r="117" spans="1:12" ht="16.5" customHeight="1" x14ac:dyDescent="0.15">
      <c r="A117" s="64" t="s">
        <v>324</v>
      </c>
      <c r="B117" s="64"/>
      <c r="C117" s="101" t="s">
        <v>773</v>
      </c>
      <c r="D117" s="101" t="s">
        <v>1335</v>
      </c>
      <c r="E117" s="317" t="s">
        <v>176</v>
      </c>
      <c r="F117" s="21" t="s">
        <v>8</v>
      </c>
      <c r="G117" s="36"/>
      <c r="H117" s="36"/>
      <c r="I117" s="43" t="s">
        <v>1551</v>
      </c>
      <c r="J117" s="512" t="s">
        <v>1513</v>
      </c>
      <c r="K117" s="42"/>
      <c r="L117" s="23"/>
    </row>
    <row r="118" spans="1:12" ht="16.5" customHeight="1" x14ac:dyDescent="0.15">
      <c r="A118" s="64" t="s">
        <v>325</v>
      </c>
      <c r="B118" s="64"/>
      <c r="C118" s="101" t="s">
        <v>773</v>
      </c>
      <c r="D118" s="101" t="s">
        <v>1336</v>
      </c>
      <c r="E118" s="317" t="s">
        <v>176</v>
      </c>
      <c r="F118" s="21" t="s">
        <v>8</v>
      </c>
      <c r="G118" s="36"/>
      <c r="H118" s="36"/>
      <c r="I118" s="330"/>
      <c r="J118" s="512"/>
      <c r="K118" s="42"/>
      <c r="L118" s="23"/>
    </row>
    <row r="119" spans="1:12" ht="16.5" customHeight="1" x14ac:dyDescent="0.15">
      <c r="A119" s="64" t="s">
        <v>326</v>
      </c>
      <c r="B119" s="64"/>
      <c r="C119" s="101" t="s">
        <v>773</v>
      </c>
      <c r="D119" s="101" t="s">
        <v>1337</v>
      </c>
      <c r="E119" s="317" t="s">
        <v>176</v>
      </c>
      <c r="F119" s="21" t="s">
        <v>8</v>
      </c>
      <c r="G119" s="36"/>
      <c r="H119" s="36"/>
      <c r="I119" s="330"/>
      <c r="J119" s="512"/>
      <c r="K119" s="42"/>
      <c r="L119" s="23"/>
    </row>
    <row r="120" spans="1:12" ht="16.5" customHeight="1" x14ac:dyDescent="0.15">
      <c r="A120" s="64" t="s">
        <v>327</v>
      </c>
      <c r="B120" s="64"/>
      <c r="C120" s="101" t="s">
        <v>773</v>
      </c>
      <c r="D120" s="101" t="s">
        <v>1338</v>
      </c>
      <c r="E120" s="317" t="s">
        <v>176</v>
      </c>
      <c r="F120" s="21" t="s">
        <v>8</v>
      </c>
      <c r="G120" s="36"/>
      <c r="H120" s="36"/>
      <c r="I120" s="330"/>
      <c r="J120" s="512"/>
      <c r="K120" s="42"/>
      <c r="L120" s="23"/>
    </row>
    <row r="121" spans="1:12" ht="16.5" customHeight="1" x14ac:dyDescent="0.15">
      <c r="A121" s="64" t="s">
        <v>328</v>
      </c>
      <c r="B121" s="64"/>
      <c r="C121" s="101" t="s">
        <v>773</v>
      </c>
      <c r="D121" s="101" t="s">
        <v>1339</v>
      </c>
      <c r="E121" s="317" t="s">
        <v>174</v>
      </c>
      <c r="F121" s="21" t="s">
        <v>8</v>
      </c>
      <c r="G121" s="36"/>
      <c r="H121" s="36"/>
      <c r="I121" s="330"/>
      <c r="J121" s="65" t="s">
        <v>1511</v>
      </c>
      <c r="K121" s="42"/>
      <c r="L121" s="23"/>
    </row>
    <row r="122" spans="1:12" ht="16.5" customHeight="1" x14ac:dyDescent="0.15">
      <c r="A122" s="64" t="s">
        <v>329</v>
      </c>
      <c r="B122" s="64"/>
      <c r="C122" s="101" t="s">
        <v>773</v>
      </c>
      <c r="D122" s="101" t="s">
        <v>1340</v>
      </c>
      <c r="E122" s="317" t="s">
        <v>175</v>
      </c>
      <c r="F122" s="21" t="s">
        <v>8</v>
      </c>
      <c r="G122" s="36"/>
      <c r="H122" s="36"/>
      <c r="I122" s="330"/>
      <c r="J122" s="65" t="s">
        <v>1316</v>
      </c>
      <c r="K122" s="42"/>
      <c r="L122" s="23"/>
    </row>
    <row r="123" spans="1:12" ht="16.5" customHeight="1" x14ac:dyDescent="0.15">
      <c r="A123" s="64" t="s">
        <v>330</v>
      </c>
      <c r="B123" s="64"/>
      <c r="C123" s="101" t="s">
        <v>773</v>
      </c>
      <c r="D123" s="101" t="s">
        <v>1341</v>
      </c>
      <c r="E123" s="317" t="s">
        <v>273</v>
      </c>
      <c r="F123" s="21" t="s">
        <v>8</v>
      </c>
      <c r="G123" s="36"/>
      <c r="H123" s="36"/>
      <c r="I123" s="330"/>
      <c r="J123" s="65" t="s">
        <v>1370</v>
      </c>
      <c r="K123" s="42" t="s">
        <v>307</v>
      </c>
      <c r="L123" s="23"/>
    </row>
    <row r="124" spans="1:12" ht="16.5" customHeight="1" x14ac:dyDescent="0.15">
      <c r="A124" s="64" t="s">
        <v>331</v>
      </c>
      <c r="B124" s="64"/>
      <c r="C124" s="101" t="s">
        <v>773</v>
      </c>
      <c r="D124" s="101" t="s">
        <v>1342</v>
      </c>
      <c r="E124" s="317"/>
      <c r="F124" s="21" t="s">
        <v>8</v>
      </c>
      <c r="G124" s="36"/>
      <c r="H124" s="36"/>
      <c r="I124" s="330"/>
      <c r="J124" s="65" t="s">
        <v>1371</v>
      </c>
      <c r="K124" s="42"/>
      <c r="L124" s="23"/>
    </row>
    <row r="125" spans="1:12" ht="16.5" customHeight="1" x14ac:dyDescent="0.15">
      <c r="A125" s="64" t="s">
        <v>332</v>
      </c>
      <c r="B125" s="64"/>
      <c r="C125" s="101" t="s">
        <v>773</v>
      </c>
      <c r="D125" s="101" t="s">
        <v>1520</v>
      </c>
      <c r="E125" s="317" t="s">
        <v>176</v>
      </c>
      <c r="F125" s="21" t="s">
        <v>8</v>
      </c>
      <c r="G125" s="36"/>
      <c r="H125" s="36"/>
      <c r="I125" s="330"/>
      <c r="J125" s="512" t="s">
        <v>1512</v>
      </c>
      <c r="K125" s="42"/>
      <c r="L125" s="23"/>
    </row>
    <row r="126" spans="1:12" ht="16.5" customHeight="1" x14ac:dyDescent="0.15">
      <c r="A126" s="64" t="s">
        <v>333</v>
      </c>
      <c r="B126" s="64"/>
      <c r="C126" s="101" t="s">
        <v>773</v>
      </c>
      <c r="D126" s="101" t="s">
        <v>1344</v>
      </c>
      <c r="E126" s="317" t="s">
        <v>176</v>
      </c>
      <c r="F126" s="21" t="s">
        <v>8</v>
      </c>
      <c r="G126" s="36"/>
      <c r="H126" s="36"/>
      <c r="I126" s="330"/>
      <c r="J126" s="512"/>
      <c r="K126" s="42"/>
      <c r="L126" s="23"/>
    </row>
    <row r="127" spans="1:12" ht="16.5" customHeight="1" x14ac:dyDescent="0.15">
      <c r="A127" s="64" t="s">
        <v>334</v>
      </c>
      <c r="B127" s="64"/>
      <c r="C127" s="101" t="s">
        <v>773</v>
      </c>
      <c r="D127" s="101" t="s">
        <v>1345</v>
      </c>
      <c r="E127" s="317" t="s">
        <v>176</v>
      </c>
      <c r="F127" s="21" t="s">
        <v>8</v>
      </c>
      <c r="G127" s="36"/>
      <c r="H127" s="36"/>
      <c r="I127" s="330"/>
      <c r="J127" s="512"/>
      <c r="K127" s="42"/>
      <c r="L127" s="23"/>
    </row>
    <row r="128" spans="1:12" ht="16.5" customHeight="1" x14ac:dyDescent="0.15">
      <c r="A128" s="64" t="s">
        <v>335</v>
      </c>
      <c r="B128" s="64"/>
      <c r="C128" s="101" t="s">
        <v>773</v>
      </c>
      <c r="D128" s="101" t="s">
        <v>1346</v>
      </c>
      <c r="E128" s="317" t="s">
        <v>176</v>
      </c>
      <c r="F128" s="21" t="s">
        <v>8</v>
      </c>
      <c r="G128" s="36"/>
      <c r="H128" s="36"/>
      <c r="I128" s="43"/>
      <c r="J128" s="512"/>
      <c r="K128" s="42"/>
      <c r="L128" s="23"/>
    </row>
    <row r="129" spans="1:12" ht="16.5" customHeight="1" x14ac:dyDescent="0.15">
      <c r="A129" s="64" t="s">
        <v>336</v>
      </c>
      <c r="B129" s="64"/>
      <c r="C129" s="101" t="s">
        <v>773</v>
      </c>
      <c r="D129" s="101" t="s">
        <v>1347</v>
      </c>
      <c r="E129" s="317" t="s">
        <v>396</v>
      </c>
      <c r="F129" s="21" t="s">
        <v>8</v>
      </c>
      <c r="G129" s="36"/>
      <c r="H129" s="36"/>
      <c r="I129" s="43" t="s">
        <v>2094</v>
      </c>
      <c r="J129" s="512" t="s">
        <v>2066</v>
      </c>
      <c r="K129" s="42"/>
      <c r="L129" s="23"/>
    </row>
    <row r="130" spans="1:12" ht="16.5" customHeight="1" x14ac:dyDescent="0.15">
      <c r="A130" s="64" t="s">
        <v>337</v>
      </c>
      <c r="B130" s="64"/>
      <c r="C130" s="101" t="s">
        <v>773</v>
      </c>
      <c r="D130" s="101" t="s">
        <v>1348</v>
      </c>
      <c r="E130" s="317" t="s">
        <v>396</v>
      </c>
      <c r="F130" s="21" t="s">
        <v>8</v>
      </c>
      <c r="G130" s="36"/>
      <c r="H130" s="36"/>
      <c r="I130" s="330"/>
      <c r="J130" s="512"/>
      <c r="K130" s="42"/>
      <c r="L130" s="23"/>
    </row>
    <row r="131" spans="1:12" ht="16.5" customHeight="1" x14ac:dyDescent="0.15">
      <c r="A131" s="64" t="s">
        <v>338</v>
      </c>
      <c r="B131" s="64"/>
      <c r="C131" s="101" t="s">
        <v>773</v>
      </c>
      <c r="D131" s="101" t="s">
        <v>1349</v>
      </c>
      <c r="E131" s="317" t="s">
        <v>396</v>
      </c>
      <c r="F131" s="21" t="s">
        <v>8</v>
      </c>
      <c r="G131" s="36"/>
      <c r="H131" s="36"/>
      <c r="I131" s="330"/>
      <c r="J131" s="512"/>
      <c r="K131" s="42"/>
      <c r="L131" s="23"/>
    </row>
    <row r="132" spans="1:12" ht="16.5" customHeight="1" x14ac:dyDescent="0.15">
      <c r="A132" s="64" t="s">
        <v>339</v>
      </c>
      <c r="B132" s="64"/>
      <c r="C132" s="101" t="s">
        <v>773</v>
      </c>
      <c r="D132" s="101" t="s">
        <v>1350</v>
      </c>
      <c r="E132" s="317" t="s">
        <v>396</v>
      </c>
      <c r="F132" s="21" t="s">
        <v>8</v>
      </c>
      <c r="G132" s="36"/>
      <c r="H132" s="36"/>
      <c r="I132" s="43"/>
      <c r="J132" s="512"/>
      <c r="K132" s="42"/>
      <c r="L132" s="23"/>
    </row>
    <row r="133" spans="1:12" ht="16.5" customHeight="1" x14ac:dyDescent="0.15">
      <c r="A133" s="64" t="s">
        <v>340</v>
      </c>
      <c r="B133" s="64"/>
      <c r="C133" s="101" t="s">
        <v>773</v>
      </c>
      <c r="D133" s="101" t="s">
        <v>1351</v>
      </c>
      <c r="E133" s="317" t="s">
        <v>396</v>
      </c>
      <c r="F133" s="21" t="s">
        <v>8</v>
      </c>
      <c r="G133" s="36"/>
      <c r="H133" s="36"/>
      <c r="I133" s="43"/>
      <c r="J133" s="512" t="s">
        <v>2067</v>
      </c>
      <c r="K133" s="146"/>
      <c r="L133" s="23"/>
    </row>
    <row r="134" spans="1:12" ht="16.5" customHeight="1" x14ac:dyDescent="0.15">
      <c r="A134" s="64" t="s">
        <v>341</v>
      </c>
      <c r="B134" s="64"/>
      <c r="C134" s="101" t="s">
        <v>773</v>
      </c>
      <c r="D134" s="101" t="s">
        <v>1352</v>
      </c>
      <c r="E134" s="317" t="s">
        <v>396</v>
      </c>
      <c r="F134" s="21" t="s">
        <v>8</v>
      </c>
      <c r="G134" s="36"/>
      <c r="H134" s="36"/>
      <c r="I134" s="43"/>
      <c r="J134" s="512"/>
      <c r="K134" s="146"/>
      <c r="L134" s="23"/>
    </row>
    <row r="135" spans="1:12" ht="16.5" customHeight="1" x14ac:dyDescent="0.15">
      <c r="A135" s="64" t="s">
        <v>342</v>
      </c>
      <c r="B135" s="64"/>
      <c r="C135" s="101" t="s">
        <v>773</v>
      </c>
      <c r="D135" s="101" t="s">
        <v>1353</v>
      </c>
      <c r="E135" s="317" t="s">
        <v>396</v>
      </c>
      <c r="F135" s="21" t="s">
        <v>8</v>
      </c>
      <c r="G135" s="36"/>
      <c r="H135" s="36"/>
      <c r="I135" s="43"/>
      <c r="J135" s="512"/>
      <c r="K135" s="146"/>
      <c r="L135" s="23"/>
    </row>
    <row r="136" spans="1:12" ht="16.5" customHeight="1" x14ac:dyDescent="0.15">
      <c r="A136" s="64" t="s">
        <v>343</v>
      </c>
      <c r="B136" s="64"/>
      <c r="C136" s="101" t="s">
        <v>773</v>
      </c>
      <c r="D136" s="101" t="s">
        <v>1354</v>
      </c>
      <c r="E136" s="317" t="s">
        <v>396</v>
      </c>
      <c r="F136" s="21" t="s">
        <v>8</v>
      </c>
      <c r="G136" s="36"/>
      <c r="H136" s="36"/>
      <c r="I136" s="43"/>
      <c r="J136" s="512"/>
      <c r="K136" s="146"/>
      <c r="L136" s="23"/>
    </row>
    <row r="137" spans="1:12" ht="16.5" customHeight="1" x14ac:dyDescent="0.15">
      <c r="A137" s="64" t="s">
        <v>344</v>
      </c>
      <c r="B137" s="64"/>
      <c r="C137" s="101" t="s">
        <v>773</v>
      </c>
      <c r="D137" s="101" t="s">
        <v>1355</v>
      </c>
      <c r="E137" s="317" t="s">
        <v>396</v>
      </c>
      <c r="F137" s="21" t="s">
        <v>8</v>
      </c>
      <c r="G137" s="36"/>
      <c r="H137" s="36"/>
      <c r="I137" s="39"/>
      <c r="J137" s="512" t="s">
        <v>2068</v>
      </c>
      <c r="K137" s="146"/>
      <c r="L137" s="23"/>
    </row>
    <row r="138" spans="1:12" ht="16.5" customHeight="1" x14ac:dyDescent="0.15">
      <c r="A138" s="64" t="s">
        <v>345</v>
      </c>
      <c r="B138" s="64"/>
      <c r="C138" s="101" t="s">
        <v>773</v>
      </c>
      <c r="D138" s="101" t="s">
        <v>1356</v>
      </c>
      <c r="E138" s="317" t="s">
        <v>396</v>
      </c>
      <c r="F138" s="21" t="s">
        <v>8</v>
      </c>
      <c r="G138" s="36"/>
      <c r="H138" s="36"/>
      <c r="I138" s="39"/>
      <c r="J138" s="512"/>
      <c r="K138" s="146"/>
      <c r="L138" s="23"/>
    </row>
    <row r="139" spans="1:12" ht="16.5" customHeight="1" x14ac:dyDescent="0.15">
      <c r="A139" s="64" t="s">
        <v>346</v>
      </c>
      <c r="B139" s="64"/>
      <c r="C139" s="101" t="s">
        <v>773</v>
      </c>
      <c r="D139" s="101" t="s">
        <v>1357</v>
      </c>
      <c r="E139" s="317" t="s">
        <v>396</v>
      </c>
      <c r="F139" s="21" t="s">
        <v>8</v>
      </c>
      <c r="G139" s="36"/>
      <c r="H139" s="36"/>
      <c r="I139" s="39"/>
      <c r="J139" s="512"/>
      <c r="K139" s="146"/>
      <c r="L139" s="23"/>
    </row>
    <row r="140" spans="1:12" ht="16.5" customHeight="1" x14ac:dyDescent="0.15">
      <c r="A140" s="64" t="s">
        <v>347</v>
      </c>
      <c r="B140" s="64"/>
      <c r="C140" s="101" t="s">
        <v>773</v>
      </c>
      <c r="D140" s="101" t="s">
        <v>1358</v>
      </c>
      <c r="E140" s="317" t="s">
        <v>396</v>
      </c>
      <c r="F140" s="21" t="s">
        <v>8</v>
      </c>
      <c r="G140" s="36"/>
      <c r="H140" s="36"/>
      <c r="I140" s="39"/>
      <c r="J140" s="512"/>
      <c r="K140" s="146"/>
      <c r="L140" s="23"/>
    </row>
    <row r="141" spans="1:12" ht="16.5" customHeight="1" x14ac:dyDescent="0.15">
      <c r="A141" s="64" t="s">
        <v>348</v>
      </c>
      <c r="B141" s="64"/>
      <c r="C141" s="101" t="s">
        <v>773</v>
      </c>
      <c r="D141" s="101" t="s">
        <v>1359</v>
      </c>
      <c r="E141" s="317" t="s">
        <v>396</v>
      </c>
      <c r="F141" s="21" t="s">
        <v>8</v>
      </c>
      <c r="G141" s="36"/>
      <c r="H141" s="36"/>
      <c r="I141" s="39"/>
      <c r="J141" s="512" t="s">
        <v>2104</v>
      </c>
      <c r="K141" s="146"/>
      <c r="L141" s="23"/>
    </row>
    <row r="142" spans="1:12" ht="16.5" customHeight="1" x14ac:dyDescent="0.15">
      <c r="A142" s="64" t="s">
        <v>349</v>
      </c>
      <c r="B142" s="64"/>
      <c r="C142" s="101" t="s">
        <v>773</v>
      </c>
      <c r="D142" s="101" t="s">
        <v>1360</v>
      </c>
      <c r="E142" s="317" t="s">
        <v>396</v>
      </c>
      <c r="F142" s="21" t="s">
        <v>8</v>
      </c>
      <c r="G142" s="36"/>
      <c r="H142" s="36"/>
      <c r="I142" s="39"/>
      <c r="J142" s="512"/>
      <c r="K142" s="146"/>
      <c r="L142" s="23"/>
    </row>
    <row r="143" spans="1:12" ht="16.5" customHeight="1" x14ac:dyDescent="0.15">
      <c r="A143" s="64" t="s">
        <v>350</v>
      </c>
      <c r="B143" s="64"/>
      <c r="C143" s="101" t="s">
        <v>773</v>
      </c>
      <c r="D143" s="101" t="s">
        <v>1361</v>
      </c>
      <c r="E143" s="317" t="s">
        <v>396</v>
      </c>
      <c r="F143" s="21" t="s">
        <v>8</v>
      </c>
      <c r="G143" s="36"/>
      <c r="H143" s="36"/>
      <c r="I143" s="39"/>
      <c r="J143" s="512"/>
      <c r="K143" s="146"/>
      <c r="L143" s="23"/>
    </row>
    <row r="144" spans="1:12" ht="16.5" customHeight="1" x14ac:dyDescent="0.15">
      <c r="A144" s="64" t="s">
        <v>351</v>
      </c>
      <c r="B144" s="64"/>
      <c r="C144" s="101" t="s">
        <v>773</v>
      </c>
      <c r="D144" s="101" t="s">
        <v>1362</v>
      </c>
      <c r="E144" s="317" t="s">
        <v>396</v>
      </c>
      <c r="F144" s="21" t="s">
        <v>8</v>
      </c>
      <c r="G144" s="36"/>
      <c r="H144" s="36"/>
      <c r="I144" s="39" t="s">
        <v>1552</v>
      </c>
      <c r="J144" s="512"/>
      <c r="K144" s="146"/>
      <c r="L144" s="23"/>
    </row>
    <row r="145" spans="1:12" ht="16.5" customHeight="1" x14ac:dyDescent="0.15">
      <c r="A145" s="64" t="s">
        <v>352</v>
      </c>
      <c r="B145" s="64"/>
      <c r="C145" s="101" t="s">
        <v>683</v>
      </c>
      <c r="D145" s="101" t="s">
        <v>1306</v>
      </c>
      <c r="E145" s="317"/>
      <c r="F145" s="21" t="s">
        <v>8</v>
      </c>
      <c r="G145" s="36"/>
      <c r="H145" s="36"/>
      <c r="I145" s="38"/>
      <c r="J145" s="65" t="s">
        <v>2069</v>
      </c>
      <c r="K145" s="42"/>
      <c r="L145" s="23"/>
    </row>
    <row r="146" spans="1:12" ht="16.5" customHeight="1" x14ac:dyDescent="0.15">
      <c r="A146" s="64" t="s">
        <v>659</v>
      </c>
      <c r="B146" s="64"/>
      <c r="C146" s="101" t="s">
        <v>683</v>
      </c>
      <c r="D146" s="101" t="s">
        <v>950</v>
      </c>
      <c r="E146" s="317"/>
      <c r="F146" s="21" t="s">
        <v>8</v>
      </c>
      <c r="G146" s="36"/>
      <c r="H146" s="36"/>
      <c r="I146" s="38"/>
      <c r="J146" s="65"/>
      <c r="K146" s="42"/>
      <c r="L146" s="23"/>
    </row>
    <row r="147" spans="1:12" ht="16.5" customHeight="1" x14ac:dyDescent="0.15">
      <c r="A147" s="64" t="s">
        <v>353</v>
      </c>
      <c r="B147" s="64"/>
      <c r="C147" s="314" t="s">
        <v>769</v>
      </c>
      <c r="D147" s="316" t="s">
        <v>1279</v>
      </c>
      <c r="E147" s="317"/>
      <c r="F147" s="21" t="s">
        <v>8</v>
      </c>
      <c r="G147" s="36"/>
      <c r="H147" s="36"/>
      <c r="I147" s="39" t="s">
        <v>1281</v>
      </c>
      <c r="J147" s="43" t="s">
        <v>1282</v>
      </c>
      <c r="K147" s="43"/>
    </row>
    <row r="148" spans="1:12" ht="16.5" customHeight="1" x14ac:dyDescent="0.15">
      <c r="A148" s="64" t="s">
        <v>646</v>
      </c>
      <c r="B148" s="64"/>
      <c r="C148" s="314" t="s">
        <v>769</v>
      </c>
      <c r="D148" s="316" t="s">
        <v>1280</v>
      </c>
      <c r="E148" s="317"/>
      <c r="F148" s="21" t="s">
        <v>8</v>
      </c>
      <c r="G148" s="36"/>
      <c r="H148" s="36"/>
      <c r="I148" s="65" t="s">
        <v>1283</v>
      </c>
      <c r="J148" s="43" t="s">
        <v>1284</v>
      </c>
      <c r="K148" s="43"/>
    </row>
    <row r="149" spans="1:12" ht="16.5" customHeight="1" x14ac:dyDescent="0.15">
      <c r="A149" s="64" t="s">
        <v>312</v>
      </c>
      <c r="B149" s="64"/>
      <c r="C149" s="314" t="s">
        <v>769</v>
      </c>
      <c r="D149" s="316" t="s">
        <v>770</v>
      </c>
      <c r="E149" s="317"/>
      <c r="F149" s="21" t="s">
        <v>8</v>
      </c>
      <c r="G149" s="36"/>
      <c r="H149" s="36"/>
      <c r="I149" s="65" t="s">
        <v>369</v>
      </c>
      <c r="J149" s="43" t="s">
        <v>1285</v>
      </c>
      <c r="K149" s="42"/>
    </row>
    <row r="150" spans="1:12" ht="16.5" customHeight="1" x14ac:dyDescent="0.15">
      <c r="A150" s="64" t="s">
        <v>314</v>
      </c>
      <c r="B150" s="64"/>
      <c r="C150" s="314" t="s">
        <v>771</v>
      </c>
      <c r="D150" s="316" t="s">
        <v>772</v>
      </c>
      <c r="E150" s="317"/>
      <c r="F150" s="21" t="s">
        <v>8</v>
      </c>
      <c r="G150" s="36"/>
      <c r="H150" s="36"/>
      <c r="I150" s="65" t="s">
        <v>1287</v>
      </c>
      <c r="J150" s="43" t="s">
        <v>1286</v>
      </c>
      <c r="K150" s="42"/>
    </row>
    <row r="151" spans="1:12" s="9" customFormat="1" ht="16.5" customHeight="1" x14ac:dyDescent="0.15">
      <c r="A151" s="64" t="s">
        <v>647</v>
      </c>
      <c r="B151" s="64"/>
      <c r="C151" s="224" t="s">
        <v>881</v>
      </c>
      <c r="D151" s="74" t="s">
        <v>951</v>
      </c>
      <c r="E151" s="323"/>
      <c r="F151" s="21" t="s">
        <v>8</v>
      </c>
      <c r="G151" s="125"/>
      <c r="H151" s="74"/>
      <c r="I151" s="75"/>
      <c r="J151" s="513" t="s">
        <v>1628</v>
      </c>
      <c r="K151" s="145"/>
    </row>
    <row r="152" spans="1:12" s="9" customFormat="1" ht="16.5" customHeight="1" x14ac:dyDescent="0.15">
      <c r="A152" s="64" t="s">
        <v>315</v>
      </c>
      <c r="B152" s="64"/>
      <c r="C152" s="308" t="s">
        <v>883</v>
      </c>
      <c r="D152" s="74" t="s">
        <v>885</v>
      </c>
      <c r="E152" s="323" t="s">
        <v>313</v>
      </c>
      <c r="F152" s="21" t="s">
        <v>8</v>
      </c>
      <c r="G152" s="125"/>
      <c r="H152" s="74"/>
      <c r="I152" s="75"/>
      <c r="J152" s="514"/>
      <c r="K152" s="145"/>
    </row>
    <row r="153" spans="1:12" s="9" customFormat="1" ht="16.5" customHeight="1" x14ac:dyDescent="0.15">
      <c r="A153" s="64" t="s">
        <v>316</v>
      </c>
      <c r="B153" s="64"/>
      <c r="C153" s="308" t="s">
        <v>883</v>
      </c>
      <c r="D153" s="74" t="s">
        <v>887</v>
      </c>
      <c r="E153" s="323" t="s">
        <v>313</v>
      </c>
      <c r="F153" s="21" t="s">
        <v>8</v>
      </c>
      <c r="G153" s="125"/>
      <c r="H153" s="74"/>
      <c r="I153" s="75"/>
      <c r="J153" s="514"/>
      <c r="K153" s="145"/>
    </row>
    <row r="154" spans="1:12" s="9" customFormat="1" ht="16.5" customHeight="1" x14ac:dyDescent="0.15">
      <c r="A154" s="64" t="s">
        <v>317</v>
      </c>
      <c r="B154" s="64"/>
      <c r="C154" s="308" t="s">
        <v>883</v>
      </c>
      <c r="D154" s="74" t="s">
        <v>889</v>
      </c>
      <c r="E154" s="323" t="s">
        <v>320</v>
      </c>
      <c r="F154" s="21" t="s">
        <v>8</v>
      </c>
      <c r="G154" s="125"/>
      <c r="H154" s="74"/>
      <c r="I154" s="75"/>
      <c r="J154" s="514"/>
      <c r="K154" s="145"/>
    </row>
    <row r="155" spans="1:12" s="9" customFormat="1" ht="16.5" customHeight="1" x14ac:dyDescent="0.15">
      <c r="A155" s="64" t="s">
        <v>318</v>
      </c>
      <c r="B155" s="64"/>
      <c r="C155" s="308" t="s">
        <v>883</v>
      </c>
      <c r="D155" s="74" t="s">
        <v>891</v>
      </c>
      <c r="E155" s="323" t="s">
        <v>320</v>
      </c>
      <c r="F155" s="21" t="s">
        <v>8</v>
      </c>
      <c r="G155" s="125"/>
      <c r="H155" s="74"/>
      <c r="I155" s="75"/>
      <c r="J155" s="515"/>
      <c r="K155" s="145"/>
    </row>
    <row r="156" spans="1:12" s="9" customFormat="1" ht="16.5" customHeight="1" x14ac:dyDescent="0.15">
      <c r="A156" s="64" t="s">
        <v>319</v>
      </c>
      <c r="B156" s="64"/>
      <c r="C156" s="101" t="s">
        <v>883</v>
      </c>
      <c r="D156" s="74" t="s">
        <v>952</v>
      </c>
      <c r="E156" s="323"/>
      <c r="F156" s="21" t="s">
        <v>8</v>
      </c>
      <c r="G156" s="125"/>
      <c r="H156" s="74"/>
      <c r="I156" s="72" t="s">
        <v>600</v>
      </c>
      <c r="J156" s="498" t="s">
        <v>1629</v>
      </c>
      <c r="K156" s="145"/>
    </row>
    <row r="157" spans="1:12" s="9" customFormat="1" ht="16.5" customHeight="1" x14ac:dyDescent="0.15">
      <c r="A157" s="64" t="s">
        <v>354</v>
      </c>
      <c r="B157" s="64"/>
      <c r="C157" s="101" t="s">
        <v>883</v>
      </c>
      <c r="D157" s="74" t="s">
        <v>953</v>
      </c>
      <c r="E157" s="323" t="s">
        <v>321</v>
      </c>
      <c r="F157" s="21" t="s">
        <v>8</v>
      </c>
      <c r="G157" s="125"/>
      <c r="H157" s="74"/>
      <c r="I157" s="75"/>
      <c r="J157" s="499"/>
      <c r="K157" s="145"/>
    </row>
    <row r="158" spans="1:12" s="9" customFormat="1" ht="16.5" customHeight="1" x14ac:dyDescent="0.15">
      <c r="A158" s="64" t="s">
        <v>355</v>
      </c>
      <c r="B158" s="64"/>
      <c r="C158" s="101" t="s">
        <v>883</v>
      </c>
      <c r="D158" s="74" t="s">
        <v>954</v>
      </c>
      <c r="E158" s="323" t="s">
        <v>321</v>
      </c>
      <c r="F158" s="21" t="s">
        <v>8</v>
      </c>
      <c r="G158" s="125"/>
      <c r="H158" s="74"/>
      <c r="I158" s="75"/>
      <c r="J158" s="499"/>
      <c r="K158" s="145"/>
    </row>
    <row r="159" spans="1:12" s="9" customFormat="1" ht="16.5" customHeight="1" x14ac:dyDescent="0.15">
      <c r="A159" s="64" t="s">
        <v>356</v>
      </c>
      <c r="B159" s="64"/>
      <c r="C159" s="101" t="s">
        <v>883</v>
      </c>
      <c r="D159" s="74" t="s">
        <v>955</v>
      </c>
      <c r="E159" s="323" t="s">
        <v>322</v>
      </c>
      <c r="F159" s="21" t="s">
        <v>8</v>
      </c>
      <c r="G159" s="125"/>
      <c r="H159" s="74"/>
      <c r="I159" s="75"/>
      <c r="J159" s="499"/>
      <c r="K159" s="145"/>
    </row>
    <row r="160" spans="1:12" s="9" customFormat="1" ht="16.5" customHeight="1" x14ac:dyDescent="0.15">
      <c r="A160" s="64" t="s">
        <v>357</v>
      </c>
      <c r="B160" s="64"/>
      <c r="C160" s="101" t="s">
        <v>883</v>
      </c>
      <c r="D160" s="74" t="s">
        <v>956</v>
      </c>
      <c r="E160" s="323" t="s">
        <v>322</v>
      </c>
      <c r="F160" s="21" t="s">
        <v>8</v>
      </c>
      <c r="G160" s="125"/>
      <c r="H160" s="74"/>
      <c r="I160" s="75"/>
      <c r="J160" s="500"/>
      <c r="K160" s="145"/>
    </row>
    <row r="161" spans="1:15" s="9" customFormat="1" ht="16.5" customHeight="1" x14ac:dyDescent="0.15">
      <c r="A161" s="64" t="s">
        <v>358</v>
      </c>
      <c r="B161" s="352"/>
      <c r="C161" s="74" t="s">
        <v>1654</v>
      </c>
      <c r="D161" s="74" t="s">
        <v>1663</v>
      </c>
      <c r="E161" s="322"/>
      <c r="F161" s="21" t="s">
        <v>8</v>
      </c>
      <c r="G161" s="125"/>
      <c r="H161" s="74"/>
      <c r="I161" s="75"/>
      <c r="J161" s="356" t="s">
        <v>1655</v>
      </c>
      <c r="K161" s="357"/>
    </row>
    <row r="162" spans="1:15" s="9" customFormat="1" ht="16.5" customHeight="1" x14ac:dyDescent="0.15">
      <c r="A162" s="64" t="s">
        <v>359</v>
      </c>
      <c r="B162" s="352"/>
      <c r="C162" s="74" t="s">
        <v>1654</v>
      </c>
      <c r="D162" s="74" t="s">
        <v>1668</v>
      </c>
      <c r="E162" s="322"/>
      <c r="F162" s="21" t="s">
        <v>8</v>
      </c>
      <c r="G162" s="125"/>
      <c r="H162" s="74"/>
      <c r="I162" s="75"/>
      <c r="J162" s="356"/>
      <c r="K162" s="357"/>
    </row>
    <row r="163" spans="1:15" s="9" customFormat="1" ht="16.5" customHeight="1" x14ac:dyDescent="0.15">
      <c r="A163" s="64" t="s">
        <v>360</v>
      </c>
      <c r="B163" s="352"/>
      <c r="C163" s="74" t="s">
        <v>1654</v>
      </c>
      <c r="D163" s="74" t="s">
        <v>1664</v>
      </c>
      <c r="E163" s="322"/>
      <c r="F163" s="21" t="s">
        <v>8</v>
      </c>
      <c r="G163" s="125"/>
      <c r="H163" s="74"/>
      <c r="I163" s="75"/>
      <c r="J163" s="356" t="s">
        <v>1656</v>
      </c>
      <c r="K163" s="357"/>
    </row>
    <row r="164" spans="1:15" s="9" customFormat="1" ht="16.5" customHeight="1" x14ac:dyDescent="0.15">
      <c r="A164" s="64" t="s">
        <v>648</v>
      </c>
      <c r="B164" s="352"/>
      <c r="C164" s="74" t="s">
        <v>1654</v>
      </c>
      <c r="D164" s="74" t="s">
        <v>1665</v>
      </c>
      <c r="E164" s="322"/>
      <c r="F164" s="21" t="s">
        <v>8</v>
      </c>
      <c r="G164" s="125"/>
      <c r="H164" s="74"/>
      <c r="I164" s="75"/>
      <c r="J164" s="356"/>
      <c r="K164" s="357"/>
    </row>
    <row r="165" spans="1:15" s="9" customFormat="1" ht="16.5" customHeight="1" x14ac:dyDescent="0.15">
      <c r="A165" s="64" t="s">
        <v>649</v>
      </c>
      <c r="B165" s="352"/>
      <c r="C165" s="74" t="s">
        <v>1654</v>
      </c>
      <c r="D165" s="74" t="s">
        <v>1666</v>
      </c>
      <c r="E165" s="322"/>
      <c r="F165" s="21" t="s">
        <v>8</v>
      </c>
      <c r="G165" s="125"/>
      <c r="H165" s="74"/>
      <c r="I165" s="75"/>
      <c r="J165" s="356" t="s">
        <v>1657</v>
      </c>
      <c r="K165" s="357"/>
    </row>
    <row r="166" spans="1:15" s="9" customFormat="1" ht="16.5" customHeight="1" x14ac:dyDescent="0.15">
      <c r="A166" s="64" t="s">
        <v>650</v>
      </c>
      <c r="B166" s="352"/>
      <c r="C166" s="74" t="s">
        <v>1654</v>
      </c>
      <c r="D166" s="74" t="s">
        <v>1669</v>
      </c>
      <c r="E166" s="322"/>
      <c r="F166" s="21" t="s">
        <v>8</v>
      </c>
      <c r="G166" s="125" t="s">
        <v>1672</v>
      </c>
      <c r="H166" s="74"/>
      <c r="I166" s="75"/>
      <c r="J166" s="362" t="s">
        <v>1659</v>
      </c>
      <c r="K166" s="357"/>
    </row>
    <row r="167" spans="1:15" s="9" customFormat="1" ht="16.5" customHeight="1" x14ac:dyDescent="0.15">
      <c r="A167" s="64" t="s">
        <v>651</v>
      </c>
      <c r="B167" s="352"/>
      <c r="C167" s="74" t="s">
        <v>1654</v>
      </c>
      <c r="D167" s="74" t="s">
        <v>1667</v>
      </c>
      <c r="E167" s="322"/>
      <c r="F167" s="21" t="s">
        <v>8</v>
      </c>
      <c r="G167" s="125" t="s">
        <v>1673</v>
      </c>
      <c r="H167" s="74"/>
      <c r="I167" s="75"/>
      <c r="J167" s="362" t="s">
        <v>1658</v>
      </c>
      <c r="K167" s="357"/>
    </row>
    <row r="168" spans="1:15" ht="16.5" customHeight="1" x14ac:dyDescent="0.15">
      <c r="A168" s="64" t="s">
        <v>1650</v>
      </c>
      <c r="B168" s="569"/>
      <c r="C168" s="101" t="s">
        <v>853</v>
      </c>
      <c r="D168" s="101" t="s">
        <v>2117</v>
      </c>
      <c r="E168" s="317" t="s">
        <v>2116</v>
      </c>
      <c r="F168" s="80" t="s">
        <v>178</v>
      </c>
      <c r="G168" s="570"/>
      <c r="H168" s="570"/>
      <c r="I168" s="39" t="s">
        <v>275</v>
      </c>
      <c r="J168" s="575" t="s">
        <v>2123</v>
      </c>
      <c r="K168" s="573"/>
      <c r="L168" s="23"/>
    </row>
    <row r="169" spans="1:15" ht="16.5" customHeight="1" x14ac:dyDescent="0.15">
      <c r="A169" s="64" t="s">
        <v>1651</v>
      </c>
      <c r="B169" s="569"/>
      <c r="C169" s="101" t="s">
        <v>853</v>
      </c>
      <c r="D169" s="101" t="s">
        <v>2118</v>
      </c>
      <c r="E169" s="317" t="s">
        <v>45</v>
      </c>
      <c r="F169" s="80" t="s">
        <v>178</v>
      </c>
      <c r="G169" s="570"/>
      <c r="H169" s="570"/>
      <c r="I169" s="39" t="s">
        <v>394</v>
      </c>
      <c r="J169" s="572"/>
      <c r="K169" s="573"/>
      <c r="L169" s="23"/>
    </row>
    <row r="170" spans="1:15" ht="16.5" customHeight="1" x14ac:dyDescent="0.15">
      <c r="A170" s="64" t="s">
        <v>1652</v>
      </c>
      <c r="B170" s="569"/>
      <c r="C170" s="101" t="s">
        <v>853</v>
      </c>
      <c r="D170" s="101" t="s">
        <v>2119</v>
      </c>
      <c r="E170" s="317" t="s">
        <v>45</v>
      </c>
      <c r="F170" s="80" t="s">
        <v>178</v>
      </c>
      <c r="G170" s="570"/>
      <c r="H170" s="570"/>
      <c r="I170" s="39" t="s">
        <v>274</v>
      </c>
      <c r="J170" s="572"/>
      <c r="K170" s="573"/>
      <c r="L170" s="23"/>
    </row>
    <row r="171" spans="1:15" ht="16.5" customHeight="1" x14ac:dyDescent="0.15">
      <c r="A171" s="64" t="s">
        <v>1653</v>
      </c>
      <c r="B171" s="569"/>
      <c r="C171" s="101" t="s">
        <v>853</v>
      </c>
      <c r="D171" s="574" t="s">
        <v>2120</v>
      </c>
      <c r="E171" s="317"/>
      <c r="F171" s="80" t="s">
        <v>178</v>
      </c>
      <c r="G171" s="570"/>
      <c r="H171" s="570"/>
      <c r="I171" s="571"/>
      <c r="J171" s="572"/>
      <c r="K171" s="573"/>
      <c r="L171" s="23"/>
    </row>
    <row r="172" spans="1:15" ht="16.5" customHeight="1" x14ac:dyDescent="0.15">
      <c r="A172" s="64" t="s">
        <v>2110</v>
      </c>
      <c r="B172" s="569"/>
      <c r="C172" s="101" t="s">
        <v>853</v>
      </c>
      <c r="D172" s="574" t="s">
        <v>2121</v>
      </c>
      <c r="E172" s="317"/>
      <c r="F172" s="80" t="s">
        <v>178</v>
      </c>
      <c r="G172" s="570"/>
      <c r="H172" s="570"/>
      <c r="I172" s="571"/>
      <c r="J172" s="572"/>
      <c r="K172" s="573"/>
      <c r="L172" s="23"/>
    </row>
    <row r="173" spans="1:15" ht="16.5" customHeight="1" x14ac:dyDescent="0.15">
      <c r="A173" s="64" t="s">
        <v>2111</v>
      </c>
      <c r="B173" s="569"/>
      <c r="C173" s="101" t="s">
        <v>853</v>
      </c>
      <c r="D173" s="574" t="s">
        <v>2122</v>
      </c>
      <c r="E173" s="317"/>
      <c r="F173" s="80" t="s">
        <v>178</v>
      </c>
      <c r="G173" s="570"/>
      <c r="H173" s="570"/>
      <c r="I173" s="571"/>
      <c r="J173" s="572"/>
      <c r="K173" s="573"/>
      <c r="L173" s="23"/>
    </row>
    <row r="174" spans="1:15" ht="16.5" customHeight="1" x14ac:dyDescent="0.15">
      <c r="A174" s="64" t="s">
        <v>652</v>
      </c>
      <c r="B174" s="64"/>
      <c r="C174" s="101" t="s">
        <v>853</v>
      </c>
      <c r="D174" s="101" t="s">
        <v>958</v>
      </c>
      <c r="E174" s="317" t="s">
        <v>44</v>
      </c>
      <c r="F174" s="21" t="s">
        <v>8</v>
      </c>
      <c r="G174" s="36"/>
      <c r="H174" s="36"/>
      <c r="I174" s="39" t="s">
        <v>275</v>
      </c>
      <c r="J174" s="39" t="s">
        <v>368</v>
      </c>
      <c r="K174" s="507"/>
      <c r="L174" s="23"/>
      <c r="M174" s="23"/>
      <c r="N174" s="23"/>
      <c r="O174" s="23"/>
    </row>
    <row r="175" spans="1:15" ht="16.5" customHeight="1" x14ac:dyDescent="0.15">
      <c r="A175" s="64" t="s">
        <v>361</v>
      </c>
      <c r="B175" s="64"/>
      <c r="C175" s="101" t="s">
        <v>853</v>
      </c>
      <c r="D175" s="101" t="s">
        <v>959</v>
      </c>
      <c r="E175" s="317" t="s">
        <v>45</v>
      </c>
      <c r="F175" s="21" t="s">
        <v>8</v>
      </c>
      <c r="G175" s="36"/>
      <c r="H175" s="36"/>
      <c r="I175" s="39" t="s">
        <v>394</v>
      </c>
      <c r="J175" s="39"/>
      <c r="K175" s="507"/>
      <c r="L175" s="23"/>
    </row>
    <row r="176" spans="1:15" ht="16.5" customHeight="1" x14ac:dyDescent="0.15">
      <c r="A176" s="64" t="s">
        <v>362</v>
      </c>
      <c r="B176" s="64"/>
      <c r="C176" s="101" t="s">
        <v>853</v>
      </c>
      <c r="D176" s="101" t="s">
        <v>960</v>
      </c>
      <c r="E176" s="317" t="s">
        <v>45</v>
      </c>
      <c r="F176" s="21" t="s">
        <v>8</v>
      </c>
      <c r="G176" s="36"/>
      <c r="H176" s="36"/>
      <c r="I176" s="39" t="s">
        <v>274</v>
      </c>
      <c r="J176" s="39" t="s">
        <v>1278</v>
      </c>
      <c r="K176" s="507"/>
      <c r="L176" s="23"/>
    </row>
    <row r="177" spans="1:12" ht="16.5" customHeight="1" x14ac:dyDescent="0.15">
      <c r="A177" s="64" t="s">
        <v>1647</v>
      </c>
      <c r="B177" s="64"/>
      <c r="C177" s="101" t="s">
        <v>853</v>
      </c>
      <c r="D177" s="101" t="s">
        <v>961</v>
      </c>
      <c r="E177" s="317"/>
      <c r="F177" s="21" t="s">
        <v>8</v>
      </c>
      <c r="G177" s="36"/>
      <c r="H177" s="36"/>
      <c r="I177" s="37"/>
      <c r="J177" s="39"/>
      <c r="K177" s="42"/>
      <c r="L177" s="23"/>
    </row>
    <row r="178" spans="1:12" ht="16.5" customHeight="1" x14ac:dyDescent="0.15">
      <c r="A178" s="64" t="s">
        <v>1648</v>
      </c>
      <c r="B178" s="64"/>
      <c r="C178" s="101" t="s">
        <v>853</v>
      </c>
      <c r="D178" s="101" t="s">
        <v>962</v>
      </c>
      <c r="E178" s="317"/>
      <c r="F178" s="21" t="s">
        <v>8</v>
      </c>
      <c r="G178" s="36"/>
      <c r="H178" s="36"/>
      <c r="I178" s="37"/>
      <c r="J178" s="39"/>
      <c r="K178" s="42"/>
      <c r="L178" s="23"/>
    </row>
    <row r="179" spans="1:12" ht="16.5" customHeight="1" x14ac:dyDescent="0.15">
      <c r="A179" s="64" t="s">
        <v>1649</v>
      </c>
      <c r="B179" s="64"/>
      <c r="C179" s="101" t="s">
        <v>853</v>
      </c>
      <c r="D179" s="101" t="s">
        <v>1432</v>
      </c>
      <c r="E179" s="317"/>
      <c r="F179" s="21" t="s">
        <v>8</v>
      </c>
      <c r="G179" s="36"/>
      <c r="H179" s="36"/>
      <c r="I179" s="37"/>
      <c r="J179" s="39"/>
      <c r="K179" s="42"/>
      <c r="L179" s="23"/>
    </row>
    <row r="180" spans="1:12" ht="16.5" customHeight="1" x14ac:dyDescent="0.15">
      <c r="A180" s="64" t="s">
        <v>2112</v>
      </c>
      <c r="B180" s="64"/>
      <c r="C180" s="101" t="s">
        <v>717</v>
      </c>
      <c r="D180" s="101" t="s">
        <v>963</v>
      </c>
      <c r="E180" s="317" t="s">
        <v>48</v>
      </c>
      <c r="F180" s="21" t="s">
        <v>8</v>
      </c>
      <c r="G180" s="36"/>
      <c r="H180" s="36"/>
      <c r="I180" s="37"/>
      <c r="J180" s="39" t="s">
        <v>276</v>
      </c>
      <c r="K180" s="42"/>
      <c r="L180" s="23"/>
    </row>
    <row r="181" spans="1:12" ht="16.5" customHeight="1" x14ac:dyDescent="0.15">
      <c r="A181" s="64" t="s">
        <v>2113</v>
      </c>
      <c r="B181" s="64"/>
      <c r="C181" s="101" t="s">
        <v>717</v>
      </c>
      <c r="D181" s="101" t="s">
        <v>964</v>
      </c>
      <c r="E181" s="317" t="s">
        <v>277</v>
      </c>
      <c r="F181" s="21" t="s">
        <v>8</v>
      </c>
      <c r="G181" s="36"/>
      <c r="H181" s="36"/>
      <c r="I181" s="37"/>
      <c r="J181" s="39" t="s">
        <v>220</v>
      </c>
      <c r="K181" s="42"/>
      <c r="L181" s="23"/>
    </row>
    <row r="182" spans="1:12" ht="16.5" customHeight="1" x14ac:dyDescent="0.15">
      <c r="A182" s="64" t="s">
        <v>2114</v>
      </c>
      <c r="B182" s="64"/>
      <c r="C182" s="101" t="s">
        <v>683</v>
      </c>
      <c r="D182" s="101" t="s">
        <v>965</v>
      </c>
      <c r="E182" s="317"/>
      <c r="F182" s="21" t="s">
        <v>8</v>
      </c>
      <c r="G182" s="36"/>
      <c r="H182" s="36"/>
      <c r="I182" s="37"/>
      <c r="J182" s="65" t="s">
        <v>1272</v>
      </c>
      <c r="K182" s="42"/>
      <c r="L182" s="23"/>
    </row>
    <row r="183" spans="1:12" ht="16.5" customHeight="1" x14ac:dyDescent="0.15">
      <c r="A183" s="64" t="s">
        <v>2115</v>
      </c>
      <c r="B183" s="64"/>
      <c r="C183" s="101" t="s">
        <v>678</v>
      </c>
      <c r="D183" s="101" t="s">
        <v>899</v>
      </c>
      <c r="E183" s="317"/>
      <c r="F183" s="21" t="s">
        <v>8</v>
      </c>
      <c r="G183" s="36"/>
      <c r="H183" s="36"/>
      <c r="I183" s="37" t="s">
        <v>1485</v>
      </c>
      <c r="J183" s="39"/>
      <c r="K183" s="42"/>
      <c r="L183" s="23"/>
    </row>
    <row r="184" spans="1:12" ht="16.5" customHeight="1" x14ac:dyDescent="0.15">
      <c r="L184" s="23"/>
    </row>
    <row r="185" spans="1:12" ht="16.5" customHeight="1" x14ac:dyDescent="0.15">
      <c r="L185" s="23"/>
    </row>
    <row r="186" spans="1:12" x14ac:dyDescent="0.15">
      <c r="L186" s="23"/>
    </row>
    <row r="187" spans="1:12" x14ac:dyDescent="0.15">
      <c r="L187" s="23"/>
    </row>
    <row r="188" spans="1:12" x14ac:dyDescent="0.15">
      <c r="L188" s="23"/>
    </row>
    <row r="189" spans="1:12" x14ac:dyDescent="0.15">
      <c r="L189" s="23"/>
    </row>
    <row r="190" spans="1:12" x14ac:dyDescent="0.15">
      <c r="L190" s="23"/>
    </row>
    <row r="191" spans="1:12" x14ac:dyDescent="0.15">
      <c r="L191" s="23"/>
    </row>
    <row r="192" spans="1:12" x14ac:dyDescent="0.15">
      <c r="L192" s="23"/>
    </row>
    <row r="193" spans="12:12" x14ac:dyDescent="0.15">
      <c r="L193" s="23"/>
    </row>
    <row r="194" spans="12:12" x14ac:dyDescent="0.15">
      <c r="L194" s="23"/>
    </row>
    <row r="195" spans="12:12" x14ac:dyDescent="0.15">
      <c r="L195" s="23"/>
    </row>
    <row r="196" spans="12:12" x14ac:dyDescent="0.15">
      <c r="L196" s="23"/>
    </row>
    <row r="197" spans="12:12" x14ac:dyDescent="0.15">
      <c r="L197" s="23"/>
    </row>
    <row r="198" spans="12:12" x14ac:dyDescent="0.15">
      <c r="L198" s="23"/>
    </row>
    <row r="199" spans="12:12" x14ac:dyDescent="0.15">
      <c r="L199" s="23"/>
    </row>
    <row r="200" spans="12:12" x14ac:dyDescent="0.15">
      <c r="L200" s="23"/>
    </row>
    <row r="201" spans="12:12" x14ac:dyDescent="0.15">
      <c r="L201" s="23"/>
    </row>
    <row r="202" spans="12:12" x14ac:dyDescent="0.15">
      <c r="L202" s="23"/>
    </row>
    <row r="203" spans="12:12" x14ac:dyDescent="0.15">
      <c r="L203" s="23"/>
    </row>
    <row r="204" spans="12:12" x14ac:dyDescent="0.15">
      <c r="L204" s="23"/>
    </row>
    <row r="205" spans="12:12" x14ac:dyDescent="0.15">
      <c r="L205" s="23"/>
    </row>
    <row r="206" spans="12:12" x14ac:dyDescent="0.15">
      <c r="L206" s="23"/>
    </row>
    <row r="207" spans="12:12" x14ac:dyDescent="0.15">
      <c r="L207" s="23"/>
    </row>
    <row r="208" spans="12:12" x14ac:dyDescent="0.15">
      <c r="L208" s="23"/>
    </row>
    <row r="209" spans="12:12" x14ac:dyDescent="0.15">
      <c r="L209" s="23"/>
    </row>
    <row r="210" spans="12:12" x14ac:dyDescent="0.15">
      <c r="L210" s="23"/>
    </row>
    <row r="211" spans="12:12" x14ac:dyDescent="0.15">
      <c r="L211" s="23"/>
    </row>
    <row r="212" spans="12:12" x14ac:dyDescent="0.15">
      <c r="L212" s="23"/>
    </row>
    <row r="213" spans="12:12" x14ac:dyDescent="0.15">
      <c r="L213" s="23"/>
    </row>
    <row r="214" spans="12:12" x14ac:dyDescent="0.15">
      <c r="L214" s="23"/>
    </row>
    <row r="215" spans="12:12" x14ac:dyDescent="0.15">
      <c r="L215" s="23"/>
    </row>
    <row r="216" spans="12:12" x14ac:dyDescent="0.15">
      <c r="L216" s="23"/>
    </row>
    <row r="217" spans="12:12" x14ac:dyDescent="0.15">
      <c r="L217" s="23"/>
    </row>
    <row r="218" spans="12:12" x14ac:dyDescent="0.15">
      <c r="L218" s="23"/>
    </row>
    <row r="219" spans="12:12" x14ac:dyDescent="0.15">
      <c r="L219" s="23"/>
    </row>
    <row r="220" spans="12:12" x14ac:dyDescent="0.15">
      <c r="L220" s="23"/>
    </row>
    <row r="221" spans="12:12" x14ac:dyDescent="0.15">
      <c r="L221" s="23"/>
    </row>
    <row r="222" spans="12:12" x14ac:dyDescent="0.15">
      <c r="L222" s="23"/>
    </row>
    <row r="223" spans="12:12" x14ac:dyDescent="0.15">
      <c r="L223" s="23"/>
    </row>
    <row r="224" spans="12:12" x14ac:dyDescent="0.15">
      <c r="L224" s="23"/>
    </row>
    <row r="225" spans="12:12" x14ac:dyDescent="0.15">
      <c r="L225" s="23"/>
    </row>
    <row r="226" spans="12:12" x14ac:dyDescent="0.15">
      <c r="L226" s="23"/>
    </row>
    <row r="227" spans="12:12" x14ac:dyDescent="0.15">
      <c r="L227" s="23"/>
    </row>
    <row r="228" spans="12:12" x14ac:dyDescent="0.15">
      <c r="L228" s="23"/>
    </row>
    <row r="229" spans="12:12" x14ac:dyDescent="0.15">
      <c r="L229" s="23"/>
    </row>
    <row r="230" spans="12:12" x14ac:dyDescent="0.15">
      <c r="L230" s="23"/>
    </row>
    <row r="231" spans="12:12" x14ac:dyDescent="0.15">
      <c r="L231" s="23"/>
    </row>
    <row r="232" spans="12:12" x14ac:dyDescent="0.15">
      <c r="L232" s="23"/>
    </row>
    <row r="233" spans="12:12" x14ac:dyDescent="0.15">
      <c r="L233" s="23"/>
    </row>
    <row r="234" spans="12:12" x14ac:dyDescent="0.15">
      <c r="L234" s="23"/>
    </row>
    <row r="235" spans="12:12" x14ac:dyDescent="0.15">
      <c r="L235" s="23"/>
    </row>
    <row r="236" spans="12:12" x14ac:dyDescent="0.15">
      <c r="L236" s="23"/>
    </row>
    <row r="237" spans="12:12" x14ac:dyDescent="0.15">
      <c r="L237" s="23"/>
    </row>
    <row r="238" spans="12:12" x14ac:dyDescent="0.15">
      <c r="L238" s="23"/>
    </row>
    <row r="239" spans="12:12" x14ac:dyDescent="0.15">
      <c r="L239" s="23"/>
    </row>
    <row r="240" spans="12:12" x14ac:dyDescent="0.15">
      <c r="L240" s="23"/>
    </row>
    <row r="241" spans="12:12" x14ac:dyDescent="0.15">
      <c r="L241" s="23"/>
    </row>
    <row r="242" spans="12:12" x14ac:dyDescent="0.15">
      <c r="L242" s="23"/>
    </row>
    <row r="243" spans="12:12" x14ac:dyDescent="0.15">
      <c r="L243" s="23"/>
    </row>
    <row r="244" spans="12:12" x14ac:dyDescent="0.15">
      <c r="L244" s="23"/>
    </row>
    <row r="245" spans="12:12" x14ac:dyDescent="0.15">
      <c r="L245" s="23"/>
    </row>
    <row r="246" spans="12:12" x14ac:dyDescent="0.15">
      <c r="L246" s="23"/>
    </row>
    <row r="247" spans="12:12" x14ac:dyDescent="0.15">
      <c r="L247" s="23"/>
    </row>
    <row r="248" spans="12:12" x14ac:dyDescent="0.15">
      <c r="L248" s="23"/>
    </row>
    <row r="249" spans="12:12" x14ac:dyDescent="0.15">
      <c r="L249" s="23"/>
    </row>
    <row r="250" spans="12:12" x14ac:dyDescent="0.15">
      <c r="L250" s="23"/>
    </row>
    <row r="251" spans="12:12" x14ac:dyDescent="0.15">
      <c r="L251" s="23"/>
    </row>
    <row r="252" spans="12:12" x14ac:dyDescent="0.15">
      <c r="L252" s="23"/>
    </row>
    <row r="253" spans="12:12" x14ac:dyDescent="0.15">
      <c r="L253" s="23"/>
    </row>
    <row r="254" spans="12:12" x14ac:dyDescent="0.15">
      <c r="L254" s="23"/>
    </row>
    <row r="255" spans="12:12" x14ac:dyDescent="0.15">
      <c r="L255" s="23"/>
    </row>
    <row r="256" spans="12:12" x14ac:dyDescent="0.15">
      <c r="L256" s="23"/>
    </row>
    <row r="257" spans="12:12" x14ac:dyDescent="0.15">
      <c r="L257" s="23"/>
    </row>
    <row r="258" spans="12:12" x14ac:dyDescent="0.15">
      <c r="L258" s="23"/>
    </row>
    <row r="259" spans="12:12" x14ac:dyDescent="0.15">
      <c r="L259" s="23"/>
    </row>
    <row r="260" spans="12:12" x14ac:dyDescent="0.15">
      <c r="L260" s="23"/>
    </row>
    <row r="261" spans="12:12" x14ac:dyDescent="0.15">
      <c r="L261" s="23"/>
    </row>
    <row r="262" spans="12:12" x14ac:dyDescent="0.15">
      <c r="L262" s="23"/>
    </row>
    <row r="263" spans="12:12" x14ac:dyDescent="0.15">
      <c r="L263" s="23"/>
    </row>
    <row r="264" spans="12:12" x14ac:dyDescent="0.15">
      <c r="L264" s="23"/>
    </row>
    <row r="265" spans="12:12" x14ac:dyDescent="0.15">
      <c r="L265" s="23"/>
    </row>
    <row r="266" spans="12:12" x14ac:dyDescent="0.15">
      <c r="L266" s="23"/>
    </row>
    <row r="267" spans="12:12" x14ac:dyDescent="0.15">
      <c r="L267" s="23"/>
    </row>
    <row r="268" spans="12:12" x14ac:dyDescent="0.15">
      <c r="L268" s="23"/>
    </row>
    <row r="269" spans="12:12" x14ac:dyDescent="0.15">
      <c r="L269" s="23"/>
    </row>
    <row r="270" spans="12:12" x14ac:dyDescent="0.15">
      <c r="L270" s="23"/>
    </row>
    <row r="271" spans="12:12" x14ac:dyDescent="0.15">
      <c r="L271" s="23"/>
    </row>
    <row r="272" spans="12:12" x14ac:dyDescent="0.15">
      <c r="L272" s="23"/>
    </row>
    <row r="273" spans="12:12" x14ac:dyDescent="0.15">
      <c r="L273" s="23"/>
    </row>
    <row r="274" spans="12:12" x14ac:dyDescent="0.15">
      <c r="L274" s="23"/>
    </row>
    <row r="275" spans="12:12" x14ac:dyDescent="0.15">
      <c r="L275" s="23"/>
    </row>
    <row r="276" spans="12:12" x14ac:dyDescent="0.15">
      <c r="L276" s="23"/>
    </row>
    <row r="277" spans="12:12" x14ac:dyDescent="0.15">
      <c r="L277" s="23"/>
    </row>
    <row r="278" spans="12:12" x14ac:dyDescent="0.15">
      <c r="L278" s="23"/>
    </row>
    <row r="279" spans="12:12" x14ac:dyDescent="0.15">
      <c r="L279" s="23"/>
    </row>
    <row r="280" spans="12:12" x14ac:dyDescent="0.15">
      <c r="L280" s="23"/>
    </row>
    <row r="281" spans="12:12" x14ac:dyDescent="0.15">
      <c r="L281" s="23"/>
    </row>
    <row r="282" spans="12:12" x14ac:dyDescent="0.15">
      <c r="L282" s="23"/>
    </row>
    <row r="283" spans="12:12" x14ac:dyDescent="0.15">
      <c r="L283" s="23"/>
    </row>
    <row r="284" spans="12:12" x14ac:dyDescent="0.15">
      <c r="L284" s="23"/>
    </row>
    <row r="285" spans="12:12" x14ac:dyDescent="0.15">
      <c r="L285" s="23"/>
    </row>
    <row r="286" spans="12:12" x14ac:dyDescent="0.15">
      <c r="L286" s="23"/>
    </row>
    <row r="287" spans="12:12" x14ac:dyDescent="0.15">
      <c r="L287" s="23"/>
    </row>
    <row r="288" spans="12:12" x14ac:dyDescent="0.15">
      <c r="L288" s="23"/>
    </row>
    <row r="289" spans="12:12" x14ac:dyDescent="0.15">
      <c r="L289" s="23"/>
    </row>
    <row r="290" spans="12:12" x14ac:dyDescent="0.15">
      <c r="L290" s="23"/>
    </row>
    <row r="291" spans="12:12" x14ac:dyDescent="0.15">
      <c r="L291" s="23"/>
    </row>
    <row r="292" spans="12:12" x14ac:dyDescent="0.15">
      <c r="L292" s="23"/>
    </row>
    <row r="293" spans="12:12" x14ac:dyDescent="0.15">
      <c r="L293" s="23"/>
    </row>
    <row r="294" spans="12:12" x14ac:dyDescent="0.15">
      <c r="L294" s="23"/>
    </row>
    <row r="295" spans="12:12" x14ac:dyDescent="0.15">
      <c r="L295" s="23"/>
    </row>
    <row r="296" spans="12:12" x14ac:dyDescent="0.15">
      <c r="L296" s="23"/>
    </row>
    <row r="297" spans="12:12" x14ac:dyDescent="0.15">
      <c r="L297" s="23"/>
    </row>
    <row r="298" spans="12:12" x14ac:dyDescent="0.15">
      <c r="L298" s="23"/>
    </row>
    <row r="299" spans="12:12" x14ac:dyDescent="0.15">
      <c r="L299" s="23"/>
    </row>
    <row r="300" spans="12:12" x14ac:dyDescent="0.15">
      <c r="L300" s="23"/>
    </row>
    <row r="301" spans="12:12" x14ac:dyDescent="0.15">
      <c r="L301" s="23"/>
    </row>
    <row r="302" spans="12:12" x14ac:dyDescent="0.15">
      <c r="L302" s="23"/>
    </row>
    <row r="303" spans="12:12" x14ac:dyDescent="0.15">
      <c r="L303" s="23"/>
    </row>
    <row r="304" spans="12:12" x14ac:dyDescent="0.15">
      <c r="L304" s="23"/>
    </row>
    <row r="305" spans="12:12" x14ac:dyDescent="0.15">
      <c r="L305" s="23"/>
    </row>
    <row r="306" spans="12:12" x14ac:dyDescent="0.15">
      <c r="L306" s="23"/>
    </row>
    <row r="307" spans="12:12" x14ac:dyDescent="0.15">
      <c r="L307" s="23"/>
    </row>
    <row r="308" spans="12:12" x14ac:dyDescent="0.15">
      <c r="L308" s="23"/>
    </row>
    <row r="309" spans="12:12" x14ac:dyDescent="0.15">
      <c r="L309" s="23"/>
    </row>
    <row r="310" spans="12:12" x14ac:dyDescent="0.15">
      <c r="L310" s="23"/>
    </row>
    <row r="311" spans="12:12" x14ac:dyDescent="0.15">
      <c r="L311" s="23"/>
    </row>
    <row r="312" spans="12:12" x14ac:dyDescent="0.15">
      <c r="L312" s="23"/>
    </row>
    <row r="313" spans="12:12" x14ac:dyDescent="0.15">
      <c r="L313" s="23"/>
    </row>
    <row r="314" spans="12:12" x14ac:dyDescent="0.15">
      <c r="L314" s="23"/>
    </row>
    <row r="315" spans="12:12" x14ac:dyDescent="0.15">
      <c r="L315" s="23"/>
    </row>
    <row r="316" spans="12:12" x14ac:dyDescent="0.15">
      <c r="L316" s="23"/>
    </row>
    <row r="317" spans="12:12" x14ac:dyDescent="0.15">
      <c r="L317" s="23"/>
    </row>
    <row r="318" spans="12:12" x14ac:dyDescent="0.15">
      <c r="L318" s="23"/>
    </row>
    <row r="319" spans="12:12" x14ac:dyDescent="0.15">
      <c r="L319" s="23"/>
    </row>
    <row r="320" spans="12:12" x14ac:dyDescent="0.15">
      <c r="L320" s="23"/>
    </row>
    <row r="321" spans="12:12" x14ac:dyDescent="0.15">
      <c r="L321" s="23"/>
    </row>
    <row r="322" spans="12:12" x14ac:dyDescent="0.15">
      <c r="L322" s="23"/>
    </row>
    <row r="323" spans="12:12" x14ac:dyDescent="0.15">
      <c r="L323" s="23"/>
    </row>
    <row r="324" spans="12:12" x14ac:dyDescent="0.15">
      <c r="L324" s="23"/>
    </row>
    <row r="325" spans="12:12" x14ac:dyDescent="0.15">
      <c r="L325" s="23"/>
    </row>
    <row r="326" spans="12:12" x14ac:dyDescent="0.15">
      <c r="L326" s="23"/>
    </row>
    <row r="327" spans="12:12" x14ac:dyDescent="0.15">
      <c r="L327" s="23"/>
    </row>
    <row r="328" spans="12:12" x14ac:dyDescent="0.15">
      <c r="L328" s="23"/>
    </row>
    <row r="329" spans="12:12" x14ac:dyDescent="0.15">
      <c r="L329" s="23"/>
    </row>
    <row r="330" spans="12:12" x14ac:dyDescent="0.15">
      <c r="L330" s="23"/>
    </row>
  </sheetData>
  <mergeCells count="13">
    <mergeCell ref="D1:D8"/>
    <mergeCell ref="E1:E8"/>
    <mergeCell ref="J67:J73"/>
    <mergeCell ref="J117:J120"/>
    <mergeCell ref="K174:K176"/>
    <mergeCell ref="J125:J128"/>
    <mergeCell ref="J129:J132"/>
    <mergeCell ref="J133:J136"/>
    <mergeCell ref="J137:J140"/>
    <mergeCell ref="J141:J144"/>
    <mergeCell ref="K10:K11"/>
    <mergeCell ref="J156:J160"/>
    <mergeCell ref="J151:J155"/>
  </mergeCells>
  <phoneticPr fontId="35" type="noConversion"/>
  <hyperlinks>
    <hyperlink ref="D36" r:id="rId1" display="Compare-LCM_70_Digits_SN_From@SFC_And@EEPROM"/>
    <hyperlink ref="D151" r:id="rId2"/>
    <hyperlink ref="D157" r:id="rId3"/>
    <hyperlink ref="D158" r:id="rId4"/>
    <hyperlink ref="D159" r:id="rId5"/>
    <hyperlink ref="D160" r:id="rId6"/>
    <hyperlink ref="D174" r:id="rId7"/>
    <hyperlink ref="D175" r:id="rId8"/>
    <hyperlink ref="D176"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 ref="D168" r:id="rId24" display="Force_Sensor_Value2@Power_Button"/>
    <hyperlink ref="D169" r:id="rId25" display="Force_Sensor_Value2@Volume_Down"/>
    <hyperlink ref="D170" r:id="rId26" display="Force_Sensor_Value2@Volume_UP"/>
    <hyperlink ref="D171" r:id="rId27"/>
    <hyperlink ref="D172" r:id="rId28"/>
    <hyperlink ref="D173"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176"/>
  <sheetViews>
    <sheetView topLeftCell="A137" workbookViewId="0">
      <selection activeCell="D118" sqref="D118"/>
    </sheetView>
  </sheetViews>
  <sheetFormatPr baseColWidth="10" defaultColWidth="8.59765625" defaultRowHeight="16" x14ac:dyDescent="0.15"/>
  <cols>
    <col min="1" max="2" width="9.3984375" style="1" customWidth="1"/>
    <col min="3" max="3" width="13.796875" style="1" customWidth="1"/>
    <col min="4" max="4" width="44.3984375" style="1" customWidth="1"/>
    <col min="5" max="5" width="52.3984375" style="11" customWidth="1"/>
    <col min="6" max="6" width="15.3984375" style="1" customWidth="1"/>
    <col min="7" max="7" width="18.19921875" style="1" customWidth="1"/>
    <col min="8" max="8" width="20.59765625" style="1" customWidth="1"/>
    <col min="9" max="9" width="58.3984375" style="1" customWidth="1"/>
    <col min="10" max="10" width="61.19921875" style="1" customWidth="1"/>
    <col min="11" max="11" width="38.3984375" style="1" customWidth="1"/>
    <col min="12" max="16384" width="8.59765625" style="1"/>
  </cols>
  <sheetData>
    <row r="1" spans="1:10" s="28" customFormat="1" ht="15.75" customHeight="1" x14ac:dyDescent="0.15">
      <c r="A1" s="26"/>
      <c r="B1" s="26"/>
      <c r="C1" s="26"/>
      <c r="D1" s="516" t="s">
        <v>1101</v>
      </c>
      <c r="E1" s="517"/>
      <c r="F1" s="27"/>
      <c r="G1" s="76" t="s">
        <v>177</v>
      </c>
      <c r="H1" s="26"/>
      <c r="I1" s="26"/>
      <c r="J1" s="26"/>
    </row>
    <row r="2" spans="1:10" s="28" customFormat="1" x14ac:dyDescent="0.15">
      <c r="A2" s="26"/>
      <c r="B2" s="26"/>
      <c r="C2" s="26"/>
      <c r="D2" s="517"/>
      <c r="E2" s="517"/>
      <c r="F2" s="77" t="s">
        <v>0</v>
      </c>
      <c r="G2" s="78">
        <f>COUNTIF(F13:F170,"Not POR")</f>
        <v>1</v>
      </c>
      <c r="H2" s="26"/>
      <c r="I2" s="26"/>
      <c r="J2" s="26"/>
    </row>
    <row r="3" spans="1:10" s="28" customFormat="1" x14ac:dyDescent="0.15">
      <c r="A3" s="26"/>
      <c r="B3" s="26"/>
      <c r="C3" s="26"/>
      <c r="D3" s="517"/>
      <c r="E3" s="517"/>
      <c r="F3" s="79" t="s">
        <v>50</v>
      </c>
      <c r="G3" s="78">
        <f>COUNTIF(F13:F171,"CHN validation")</f>
        <v>0</v>
      </c>
      <c r="H3" s="26"/>
      <c r="I3" s="26"/>
      <c r="J3" s="26"/>
    </row>
    <row r="4" spans="1:10" s="28" customFormat="1" x14ac:dyDescent="0.15">
      <c r="A4" s="26"/>
      <c r="B4" s="26"/>
      <c r="C4" s="26"/>
      <c r="D4" s="517"/>
      <c r="E4" s="517"/>
      <c r="F4" s="80" t="s">
        <v>178</v>
      </c>
      <c r="G4" s="78">
        <f>COUNTIF(F14:F172,"New Item")</f>
        <v>0</v>
      </c>
      <c r="H4" s="26"/>
      <c r="I4" s="26"/>
      <c r="J4" s="26"/>
    </row>
    <row r="5" spans="1:10" s="28" customFormat="1" ht="32" x14ac:dyDescent="0.15">
      <c r="A5" s="26"/>
      <c r="B5" s="26"/>
      <c r="C5" s="26"/>
      <c r="D5" s="517"/>
      <c r="E5" s="517"/>
      <c r="F5" s="81" t="s">
        <v>52</v>
      </c>
      <c r="G5" s="78">
        <f>COUNTIF(F14:F173,"Pending update")</f>
        <v>0</v>
      </c>
      <c r="H5" s="26"/>
      <c r="I5" s="26"/>
      <c r="J5" s="26"/>
    </row>
    <row r="6" spans="1:10" s="28" customFormat="1" x14ac:dyDescent="0.15">
      <c r="A6" s="26"/>
      <c r="B6" s="26"/>
      <c r="C6" s="26"/>
      <c r="D6" s="517"/>
      <c r="E6" s="517"/>
      <c r="F6" s="82" t="s">
        <v>1</v>
      </c>
      <c r="G6" s="78">
        <f>COUNTIF(F14:F174,"Modified")</f>
        <v>0</v>
      </c>
      <c r="H6" s="26"/>
      <c r="I6" s="26"/>
      <c r="J6" s="26"/>
    </row>
    <row r="7" spans="1:10" s="28" customFormat="1" x14ac:dyDescent="0.15">
      <c r="A7" s="26"/>
      <c r="B7" s="26"/>
      <c r="C7" s="26"/>
      <c r="D7" s="517"/>
      <c r="E7" s="517"/>
      <c r="F7" s="83" t="s">
        <v>179</v>
      </c>
      <c r="G7" s="78">
        <f>COUNTIF(F13:F170,"Ready")</f>
        <v>156</v>
      </c>
      <c r="H7" s="26"/>
      <c r="I7" s="26"/>
      <c r="J7" s="26"/>
    </row>
    <row r="8" spans="1:10" s="28" customFormat="1" ht="17" thickBot="1" x14ac:dyDescent="0.2">
      <c r="A8" s="26"/>
      <c r="B8" s="26"/>
      <c r="C8" s="26"/>
      <c r="D8" s="518"/>
      <c r="E8" s="518"/>
      <c r="F8" s="84" t="s">
        <v>2</v>
      </c>
      <c r="G8" s="78">
        <f>COUNTIF(F12:F176,"Not ready")</f>
        <v>0</v>
      </c>
      <c r="H8" s="26"/>
      <c r="I8" s="26"/>
      <c r="J8" s="26"/>
    </row>
    <row r="9" spans="1:10" s="28" customFormat="1" ht="40" customHeight="1" x14ac:dyDescent="0.15">
      <c r="A9" s="29" t="s">
        <v>54</v>
      </c>
      <c r="B9" s="155" t="s">
        <v>595</v>
      </c>
      <c r="C9" s="5" t="s">
        <v>674</v>
      </c>
      <c r="D9" s="5" t="s">
        <v>675</v>
      </c>
      <c r="E9" s="31" t="s">
        <v>1104</v>
      </c>
      <c r="F9" s="85" t="s">
        <v>4</v>
      </c>
      <c r="G9" s="32" t="s">
        <v>180</v>
      </c>
      <c r="H9" s="30" t="s">
        <v>5</v>
      </c>
      <c r="I9" s="30" t="s">
        <v>6</v>
      </c>
      <c r="J9" s="30" t="s">
        <v>181</v>
      </c>
    </row>
    <row r="10" spans="1:10" s="28" customFormat="1" ht="16.5" customHeight="1" x14ac:dyDescent="0.15">
      <c r="A10" s="86">
        <v>1</v>
      </c>
      <c r="B10" s="86"/>
      <c r="C10" s="74" t="s">
        <v>677</v>
      </c>
      <c r="D10" s="304" t="s">
        <v>1147</v>
      </c>
      <c r="E10" s="86"/>
      <c r="F10" s="83" t="s">
        <v>8</v>
      </c>
      <c r="G10" s="87"/>
      <c r="H10" s="87"/>
      <c r="I10" s="89"/>
      <c r="J10" s="496" t="s">
        <v>662</v>
      </c>
    </row>
    <row r="11" spans="1:10" s="28" customFormat="1" ht="16.5" customHeight="1" x14ac:dyDescent="0.15">
      <c r="A11" s="86">
        <v>2</v>
      </c>
      <c r="B11" s="86"/>
      <c r="C11" s="74" t="s">
        <v>677</v>
      </c>
      <c r="D11" s="304" t="s">
        <v>686</v>
      </c>
      <c r="E11" s="86"/>
      <c r="F11" s="83" t="s">
        <v>8</v>
      </c>
      <c r="G11" s="87"/>
      <c r="H11" s="87"/>
      <c r="I11" s="89"/>
      <c r="J11" s="497"/>
    </row>
    <row r="12" spans="1:10" s="28" customFormat="1" ht="16.5" customHeight="1" x14ac:dyDescent="0.15">
      <c r="A12" s="86">
        <v>3</v>
      </c>
      <c r="B12" s="86"/>
      <c r="C12" s="74" t="s">
        <v>677</v>
      </c>
      <c r="D12" s="304" t="s">
        <v>688</v>
      </c>
      <c r="E12" s="86"/>
      <c r="F12" s="83" t="s">
        <v>8</v>
      </c>
      <c r="G12" s="87"/>
      <c r="H12" s="87"/>
      <c r="I12" s="89"/>
      <c r="J12" s="89"/>
    </row>
    <row r="13" spans="1:10" s="28" customFormat="1" ht="16.5" customHeight="1" x14ac:dyDescent="0.15">
      <c r="A13" s="86">
        <v>4</v>
      </c>
      <c r="B13" s="86"/>
      <c r="C13" s="74" t="s">
        <v>712</v>
      </c>
      <c r="D13" s="304" t="s">
        <v>713</v>
      </c>
      <c r="E13" s="86"/>
      <c r="F13" s="82" t="s">
        <v>1</v>
      </c>
      <c r="G13" s="87"/>
      <c r="H13" s="87"/>
      <c r="I13" s="88" t="s">
        <v>1624</v>
      </c>
      <c r="J13" s="88"/>
    </row>
    <row r="14" spans="1:10" s="28" customFormat="1" ht="16.5" customHeight="1" x14ac:dyDescent="0.15">
      <c r="A14" s="86">
        <v>5</v>
      </c>
      <c r="B14" s="86"/>
      <c r="C14" s="74" t="s">
        <v>712</v>
      </c>
      <c r="D14" s="304" t="s">
        <v>715</v>
      </c>
      <c r="E14" s="86"/>
      <c r="F14" s="83" t="s">
        <v>8</v>
      </c>
      <c r="G14" s="87"/>
      <c r="H14" s="86" t="s">
        <v>182</v>
      </c>
      <c r="I14" s="88" t="s">
        <v>1438</v>
      </c>
      <c r="J14" s="88"/>
    </row>
    <row r="15" spans="1:10" s="28" customFormat="1" ht="16.5" customHeight="1" x14ac:dyDescent="0.15">
      <c r="A15" s="86">
        <v>6</v>
      </c>
      <c r="B15" s="86"/>
      <c r="C15" s="74" t="s">
        <v>712</v>
      </c>
      <c r="D15" s="304" t="s">
        <v>716</v>
      </c>
      <c r="E15" s="86"/>
      <c r="F15" s="83" t="s">
        <v>8</v>
      </c>
      <c r="G15" s="87"/>
      <c r="H15" s="86"/>
      <c r="I15" s="89"/>
      <c r="J15" s="89"/>
    </row>
    <row r="16" spans="1:10" s="34" customFormat="1" ht="16.5" customHeight="1" x14ac:dyDescent="0.15">
      <c r="A16" s="86">
        <v>7</v>
      </c>
      <c r="B16" s="86"/>
      <c r="C16" s="74" t="s">
        <v>712</v>
      </c>
      <c r="D16" s="304" t="s">
        <v>720</v>
      </c>
      <c r="E16" s="60"/>
      <c r="F16" s="83" t="s">
        <v>8</v>
      </c>
      <c r="G16" s="59"/>
      <c r="H16" s="60"/>
      <c r="I16" s="90" t="s">
        <v>1439</v>
      </c>
      <c r="J16" s="136"/>
    </row>
    <row r="17" spans="1:10" s="28" customFormat="1" ht="16.5" customHeight="1" x14ac:dyDescent="0.15">
      <c r="A17" s="86">
        <v>8</v>
      </c>
      <c r="B17" s="86"/>
      <c r="C17" s="74" t="s">
        <v>717</v>
      </c>
      <c r="D17" s="304" t="s">
        <v>902</v>
      </c>
      <c r="E17" s="86" t="s">
        <v>48</v>
      </c>
      <c r="F17" s="83" t="s">
        <v>8</v>
      </c>
      <c r="G17" s="87"/>
      <c r="H17" s="86"/>
      <c r="I17" s="88" t="s">
        <v>311</v>
      </c>
      <c r="J17" s="88"/>
    </row>
    <row r="18" spans="1:10" s="28" customFormat="1" ht="16.5" customHeight="1" x14ac:dyDescent="0.15">
      <c r="A18" s="86">
        <v>9</v>
      </c>
      <c r="B18" s="86"/>
      <c r="C18" s="74" t="s">
        <v>717</v>
      </c>
      <c r="D18" s="304" t="s">
        <v>903</v>
      </c>
      <c r="E18" s="86" t="s">
        <v>11</v>
      </c>
      <c r="F18" s="83" t="s">
        <v>8</v>
      </c>
      <c r="G18" s="87"/>
      <c r="H18" s="86"/>
      <c r="I18" s="88" t="s">
        <v>183</v>
      </c>
      <c r="J18" s="88"/>
    </row>
    <row r="19" spans="1:10" s="28" customFormat="1" ht="16.5" customHeight="1" x14ac:dyDescent="0.15">
      <c r="A19" s="86">
        <v>10</v>
      </c>
      <c r="B19" s="86"/>
      <c r="C19" s="101" t="s">
        <v>717</v>
      </c>
      <c r="D19" s="101" t="s">
        <v>967</v>
      </c>
      <c r="E19" s="86"/>
      <c r="F19" s="83" t="s">
        <v>8</v>
      </c>
      <c r="G19" s="87"/>
      <c r="H19" s="86"/>
      <c r="I19" s="264" t="s">
        <v>672</v>
      </c>
      <c r="J19" s="88"/>
    </row>
    <row r="20" spans="1:10" s="28" customFormat="1" ht="16.5" customHeight="1" x14ac:dyDescent="0.15">
      <c r="A20" s="86">
        <v>11</v>
      </c>
      <c r="B20" s="86"/>
      <c r="C20" s="74" t="s">
        <v>717</v>
      </c>
      <c r="D20" s="304" t="s">
        <v>968</v>
      </c>
      <c r="E20" s="91" t="s">
        <v>184</v>
      </c>
      <c r="F20" s="83" t="s">
        <v>8</v>
      </c>
      <c r="G20" s="87"/>
      <c r="H20" s="86"/>
      <c r="I20" s="88" t="s">
        <v>1440</v>
      </c>
      <c r="J20" s="88"/>
    </row>
    <row r="21" spans="1:10" s="28" customFormat="1" ht="16.5" customHeight="1" x14ac:dyDescent="0.15">
      <c r="A21" s="86">
        <v>12</v>
      </c>
      <c r="B21" s="86"/>
      <c r="C21" s="74" t="s">
        <v>717</v>
      </c>
      <c r="D21" s="304" t="s">
        <v>724</v>
      </c>
      <c r="E21" s="86"/>
      <c r="F21" s="83" t="s">
        <v>8</v>
      </c>
      <c r="G21" s="87"/>
      <c r="H21" s="86"/>
      <c r="I21" s="522" t="s">
        <v>365</v>
      </c>
      <c r="J21" s="88"/>
    </row>
    <row r="22" spans="1:10" s="28" customFormat="1" ht="16.5" customHeight="1" x14ac:dyDescent="0.15">
      <c r="A22" s="86">
        <v>13</v>
      </c>
      <c r="B22" s="86"/>
      <c r="C22" s="74" t="s">
        <v>717</v>
      </c>
      <c r="D22" s="304" t="s">
        <v>725</v>
      </c>
      <c r="E22" s="86"/>
      <c r="F22" s="83" t="s">
        <v>8</v>
      </c>
      <c r="G22" s="87"/>
      <c r="H22" s="86"/>
      <c r="I22" s="523"/>
      <c r="J22" s="88"/>
    </row>
    <row r="23" spans="1:10" s="28" customFormat="1" ht="16.5" customHeight="1" x14ac:dyDescent="0.15">
      <c r="A23" s="86">
        <v>14</v>
      </c>
      <c r="B23" s="86"/>
      <c r="C23" s="74" t="s">
        <v>717</v>
      </c>
      <c r="D23" s="304" t="s">
        <v>726</v>
      </c>
      <c r="E23" s="86"/>
      <c r="F23" s="83" t="s">
        <v>8</v>
      </c>
      <c r="G23" s="87"/>
      <c r="H23" s="86"/>
      <c r="I23" s="523"/>
      <c r="J23" s="88"/>
    </row>
    <row r="24" spans="1:10" s="28" customFormat="1" ht="16.5" customHeight="1" x14ac:dyDescent="0.15">
      <c r="A24" s="86">
        <v>15</v>
      </c>
      <c r="B24" s="86"/>
      <c r="C24" s="74" t="s">
        <v>717</v>
      </c>
      <c r="D24" s="304" t="s">
        <v>969</v>
      </c>
      <c r="E24" s="86"/>
      <c r="F24" s="83" t="s">
        <v>8</v>
      </c>
      <c r="G24" s="87"/>
      <c r="H24" s="86"/>
      <c r="I24" s="523"/>
      <c r="J24" s="88"/>
    </row>
    <row r="25" spans="1:10" s="28" customFormat="1" ht="16.5" customHeight="1" x14ac:dyDescent="0.15">
      <c r="A25" s="86">
        <v>16</v>
      </c>
      <c r="B25" s="86"/>
      <c r="C25" s="74" t="s">
        <v>717</v>
      </c>
      <c r="D25" s="304" t="s">
        <v>728</v>
      </c>
      <c r="E25" s="86"/>
      <c r="F25" s="83" t="s">
        <v>8</v>
      </c>
      <c r="G25" s="87"/>
      <c r="H25" s="86"/>
      <c r="I25" s="524"/>
      <c r="J25" s="88"/>
    </row>
    <row r="26" spans="1:10" s="28" customFormat="1" ht="16.5" customHeight="1" x14ac:dyDescent="0.15">
      <c r="A26" s="86">
        <v>17</v>
      </c>
      <c r="B26" s="86"/>
      <c r="C26" s="74" t="s">
        <v>676</v>
      </c>
      <c r="D26" s="304" t="s">
        <v>970</v>
      </c>
      <c r="E26" s="86"/>
      <c r="F26" s="83" t="s">
        <v>8</v>
      </c>
      <c r="G26" s="87"/>
      <c r="H26" s="86"/>
      <c r="I26" s="89"/>
      <c r="J26" s="137"/>
    </row>
    <row r="27" spans="1:10" s="28" customFormat="1" ht="16.5" customHeight="1" x14ac:dyDescent="0.15">
      <c r="A27" s="86">
        <v>18</v>
      </c>
      <c r="B27" s="86"/>
      <c r="C27" s="74" t="s">
        <v>676</v>
      </c>
      <c r="D27" s="304" t="s">
        <v>971</v>
      </c>
      <c r="E27" s="86"/>
      <c r="F27" s="83" t="s">
        <v>8</v>
      </c>
      <c r="G27" s="92" t="s">
        <v>31</v>
      </c>
      <c r="H27" s="86"/>
      <c r="I27" s="89" t="s">
        <v>185</v>
      </c>
      <c r="J27" s="137"/>
    </row>
    <row r="28" spans="1:10" s="28" customFormat="1" ht="16.5" customHeight="1" x14ac:dyDescent="0.15">
      <c r="A28" s="86">
        <v>19</v>
      </c>
      <c r="B28" s="86"/>
      <c r="C28" s="74" t="s">
        <v>676</v>
      </c>
      <c r="D28" s="315" t="s">
        <v>1291</v>
      </c>
      <c r="E28" s="86"/>
      <c r="F28" s="83" t="s">
        <v>8</v>
      </c>
      <c r="G28" s="92" t="s">
        <v>32</v>
      </c>
      <c r="H28" s="86"/>
      <c r="I28" s="89" t="s">
        <v>34</v>
      </c>
      <c r="J28" s="137"/>
    </row>
    <row r="29" spans="1:10" s="28" customFormat="1" ht="16.5" customHeight="1" x14ac:dyDescent="0.15">
      <c r="A29" s="86">
        <v>20</v>
      </c>
      <c r="B29" s="86"/>
      <c r="C29" s="74" t="s">
        <v>972</v>
      </c>
      <c r="D29" s="304" t="s">
        <v>973</v>
      </c>
      <c r="E29" s="86"/>
      <c r="F29" s="83" t="s">
        <v>8</v>
      </c>
      <c r="G29" s="92"/>
      <c r="H29" s="86"/>
      <c r="I29" s="89" t="s">
        <v>1771</v>
      </c>
      <c r="J29" s="137" t="s">
        <v>410</v>
      </c>
    </row>
    <row r="30" spans="1:10" s="28" customFormat="1" ht="16.5" customHeight="1" x14ac:dyDescent="0.15">
      <c r="A30" s="86">
        <v>21</v>
      </c>
      <c r="B30" s="86"/>
      <c r="C30" s="74" t="s">
        <v>972</v>
      </c>
      <c r="D30" s="304" t="s">
        <v>974</v>
      </c>
      <c r="E30" s="86"/>
      <c r="F30" s="83" t="s">
        <v>8</v>
      </c>
      <c r="G30" s="92"/>
      <c r="H30" s="86"/>
      <c r="I30" s="89"/>
      <c r="J30" s="137"/>
    </row>
    <row r="31" spans="1:10" s="28" customFormat="1" ht="16.5" customHeight="1" x14ac:dyDescent="0.15">
      <c r="A31" s="86">
        <v>22</v>
      </c>
      <c r="B31" s="86"/>
      <c r="C31" s="74" t="s">
        <v>972</v>
      </c>
      <c r="D31" s="304" t="s">
        <v>975</v>
      </c>
      <c r="E31" s="86" t="s">
        <v>440</v>
      </c>
      <c r="F31" s="83" t="s">
        <v>8</v>
      </c>
      <c r="G31" s="86"/>
      <c r="H31" s="86"/>
      <c r="I31" s="522" t="s">
        <v>1772</v>
      </c>
      <c r="J31" s="137"/>
    </row>
    <row r="32" spans="1:10" s="28" customFormat="1" ht="16.5" customHeight="1" x14ac:dyDescent="0.15">
      <c r="A32" s="86">
        <v>23</v>
      </c>
      <c r="B32" s="86"/>
      <c r="C32" s="74" t="s">
        <v>972</v>
      </c>
      <c r="D32" s="304" t="s">
        <v>976</v>
      </c>
      <c r="E32" s="86" t="s">
        <v>441</v>
      </c>
      <c r="F32" s="83" t="s">
        <v>8</v>
      </c>
      <c r="G32" s="86"/>
      <c r="H32" s="86"/>
      <c r="I32" s="523"/>
      <c r="J32" s="137"/>
    </row>
    <row r="33" spans="1:10" s="28" customFormat="1" ht="16.5" customHeight="1" x14ac:dyDescent="0.15">
      <c r="A33" s="86">
        <v>24</v>
      </c>
      <c r="B33" s="86"/>
      <c r="C33" s="74" t="s">
        <v>972</v>
      </c>
      <c r="D33" s="304" t="s">
        <v>977</v>
      </c>
      <c r="E33" s="86" t="s">
        <v>442</v>
      </c>
      <c r="F33" s="83" t="s">
        <v>8</v>
      </c>
      <c r="G33" s="86"/>
      <c r="H33" s="86"/>
      <c r="I33" s="523"/>
      <c r="J33" s="137"/>
    </row>
    <row r="34" spans="1:10" s="28" customFormat="1" ht="16.5" customHeight="1" x14ac:dyDescent="0.15">
      <c r="A34" s="86">
        <v>25</v>
      </c>
      <c r="B34" s="86"/>
      <c r="C34" s="74" t="s">
        <v>972</v>
      </c>
      <c r="D34" s="304" t="s">
        <v>978</v>
      </c>
      <c r="E34" s="86" t="s">
        <v>443</v>
      </c>
      <c r="F34" s="83" t="s">
        <v>8</v>
      </c>
      <c r="G34" s="86"/>
      <c r="H34" s="86"/>
      <c r="I34" s="523"/>
      <c r="J34" s="137"/>
    </row>
    <row r="35" spans="1:10" s="28" customFormat="1" ht="16.5" customHeight="1" x14ac:dyDescent="0.15">
      <c r="A35" s="86">
        <v>26</v>
      </c>
      <c r="B35" s="86"/>
      <c r="C35" s="74" t="s">
        <v>972</v>
      </c>
      <c r="D35" s="304" t="s">
        <v>979</v>
      </c>
      <c r="E35" s="86" t="s">
        <v>444</v>
      </c>
      <c r="F35" s="83" t="s">
        <v>8</v>
      </c>
      <c r="G35" s="86"/>
      <c r="H35" s="86"/>
      <c r="I35" s="523"/>
      <c r="J35" s="137"/>
    </row>
    <row r="36" spans="1:10" s="28" customFormat="1" ht="16.5" customHeight="1" x14ac:dyDescent="0.15">
      <c r="A36" s="86">
        <v>27</v>
      </c>
      <c r="B36" s="86"/>
      <c r="C36" s="74" t="s">
        <v>972</v>
      </c>
      <c r="D36" s="304" t="s">
        <v>980</v>
      </c>
      <c r="E36" s="86" t="s">
        <v>445</v>
      </c>
      <c r="F36" s="83" t="s">
        <v>8</v>
      </c>
      <c r="G36" s="86"/>
      <c r="H36" s="86"/>
      <c r="I36" s="523"/>
      <c r="J36" s="137"/>
    </row>
    <row r="37" spans="1:10" s="28" customFormat="1" ht="16.5" customHeight="1" x14ac:dyDescent="0.15">
      <c r="A37" s="86">
        <v>28</v>
      </c>
      <c r="B37" s="86"/>
      <c r="C37" s="74" t="s">
        <v>972</v>
      </c>
      <c r="D37" s="304" t="s">
        <v>981</v>
      </c>
      <c r="E37" s="86" t="s">
        <v>446</v>
      </c>
      <c r="F37" s="83" t="s">
        <v>8</v>
      </c>
      <c r="G37" s="86"/>
      <c r="H37" s="86"/>
      <c r="I37" s="523"/>
      <c r="J37" s="137"/>
    </row>
    <row r="38" spans="1:10" s="28" customFormat="1" ht="16.5" customHeight="1" x14ac:dyDescent="0.15">
      <c r="A38" s="86">
        <v>29</v>
      </c>
      <c r="B38" s="86"/>
      <c r="C38" s="74" t="s">
        <v>972</v>
      </c>
      <c r="D38" s="304" t="s">
        <v>982</v>
      </c>
      <c r="E38" s="86" t="s">
        <v>445</v>
      </c>
      <c r="F38" s="83" t="s">
        <v>8</v>
      </c>
      <c r="G38" s="86"/>
      <c r="H38" s="86"/>
      <c r="I38" s="523"/>
      <c r="J38" s="137"/>
    </row>
    <row r="39" spans="1:10" s="28" customFormat="1" ht="16.5" customHeight="1" x14ac:dyDescent="0.15">
      <c r="A39" s="86">
        <v>30</v>
      </c>
      <c r="B39" s="86"/>
      <c r="C39" s="74" t="s">
        <v>972</v>
      </c>
      <c r="D39" s="304" t="s">
        <v>983</v>
      </c>
      <c r="E39" s="86" t="s">
        <v>447</v>
      </c>
      <c r="F39" s="83" t="s">
        <v>8</v>
      </c>
      <c r="G39" s="86"/>
      <c r="H39" s="86"/>
      <c r="I39" s="523"/>
      <c r="J39" s="137"/>
    </row>
    <row r="40" spans="1:10" s="28" customFormat="1" ht="16.5" customHeight="1" x14ac:dyDescent="0.15">
      <c r="A40" s="86">
        <v>31</v>
      </c>
      <c r="B40" s="86"/>
      <c r="C40" s="74" t="s">
        <v>972</v>
      </c>
      <c r="D40" s="304" t="s">
        <v>984</v>
      </c>
      <c r="E40" s="86" t="s">
        <v>448</v>
      </c>
      <c r="F40" s="83" t="s">
        <v>8</v>
      </c>
      <c r="G40" s="86"/>
      <c r="H40" s="86"/>
      <c r="I40" s="523"/>
      <c r="J40" s="137"/>
    </row>
    <row r="41" spans="1:10" s="28" customFormat="1" ht="16.5" customHeight="1" x14ac:dyDescent="0.15">
      <c r="A41" s="86">
        <v>32</v>
      </c>
      <c r="B41" s="86"/>
      <c r="C41" s="74" t="s">
        <v>972</v>
      </c>
      <c r="D41" s="304" t="s">
        <v>985</v>
      </c>
      <c r="E41" s="86" t="s">
        <v>447</v>
      </c>
      <c r="F41" s="83" t="s">
        <v>8</v>
      </c>
      <c r="G41" s="86"/>
      <c r="H41" s="86"/>
      <c r="I41" s="523"/>
      <c r="J41" s="137"/>
    </row>
    <row r="42" spans="1:10" s="28" customFormat="1" ht="16.5" customHeight="1" x14ac:dyDescent="0.15">
      <c r="A42" s="86">
        <v>33</v>
      </c>
      <c r="B42" s="86"/>
      <c r="C42" s="74" t="s">
        <v>972</v>
      </c>
      <c r="D42" s="304" t="s">
        <v>986</v>
      </c>
      <c r="E42" s="86" t="s">
        <v>449</v>
      </c>
      <c r="F42" s="83" t="s">
        <v>8</v>
      </c>
      <c r="G42" s="86"/>
      <c r="H42" s="86"/>
      <c r="I42" s="523"/>
      <c r="J42" s="137"/>
    </row>
    <row r="43" spans="1:10" s="28" customFormat="1" ht="16.5" customHeight="1" x14ac:dyDescent="0.15">
      <c r="A43" s="86">
        <v>34</v>
      </c>
      <c r="B43" s="86"/>
      <c r="C43" s="74" t="s">
        <v>972</v>
      </c>
      <c r="D43" s="304" t="s">
        <v>987</v>
      </c>
      <c r="E43" s="86" t="s">
        <v>450</v>
      </c>
      <c r="F43" s="83" t="s">
        <v>8</v>
      </c>
      <c r="G43" s="86"/>
      <c r="H43" s="86"/>
      <c r="I43" s="523"/>
      <c r="J43" s="137"/>
    </row>
    <row r="44" spans="1:10" s="28" customFormat="1" ht="16.5" customHeight="1" x14ac:dyDescent="0.15">
      <c r="A44" s="86">
        <v>35</v>
      </c>
      <c r="B44" s="86"/>
      <c r="C44" s="74" t="s">
        <v>972</v>
      </c>
      <c r="D44" s="304" t="s">
        <v>988</v>
      </c>
      <c r="E44" s="86" t="s">
        <v>447</v>
      </c>
      <c r="F44" s="83" t="s">
        <v>8</v>
      </c>
      <c r="G44" s="86"/>
      <c r="H44" s="86"/>
      <c r="I44" s="523"/>
      <c r="J44" s="137"/>
    </row>
    <row r="45" spans="1:10" s="28" customFormat="1" ht="16.5" customHeight="1" x14ac:dyDescent="0.15">
      <c r="A45" s="86">
        <v>36</v>
      </c>
      <c r="B45" s="86"/>
      <c r="C45" s="74" t="s">
        <v>972</v>
      </c>
      <c r="D45" s="304" t="s">
        <v>989</v>
      </c>
      <c r="E45" s="86" t="s">
        <v>447</v>
      </c>
      <c r="F45" s="83" t="s">
        <v>8</v>
      </c>
      <c r="G45" s="86"/>
      <c r="H45" s="86"/>
      <c r="I45" s="523"/>
      <c r="J45" s="137"/>
    </row>
    <row r="46" spans="1:10" s="28" customFormat="1" ht="16.5" customHeight="1" x14ac:dyDescent="0.15">
      <c r="A46" s="86">
        <v>37</v>
      </c>
      <c r="B46" s="86"/>
      <c r="C46" s="74" t="s">
        <v>972</v>
      </c>
      <c r="D46" s="304" t="s">
        <v>990</v>
      </c>
      <c r="E46" s="86" t="s">
        <v>451</v>
      </c>
      <c r="F46" s="83" t="s">
        <v>8</v>
      </c>
      <c r="G46" s="86"/>
      <c r="H46" s="86"/>
      <c r="I46" s="523"/>
      <c r="J46" s="137"/>
    </row>
    <row r="47" spans="1:10" s="28" customFormat="1" ht="16.5" customHeight="1" x14ac:dyDescent="0.15">
      <c r="A47" s="86">
        <v>38</v>
      </c>
      <c r="B47" s="86"/>
      <c r="C47" s="74" t="s">
        <v>972</v>
      </c>
      <c r="D47" s="304" t="s">
        <v>991</v>
      </c>
      <c r="E47" s="86" t="s">
        <v>452</v>
      </c>
      <c r="F47" s="83" t="s">
        <v>8</v>
      </c>
      <c r="G47" s="86"/>
      <c r="H47" s="86"/>
      <c r="I47" s="523"/>
      <c r="J47" s="137"/>
    </row>
    <row r="48" spans="1:10" s="28" customFormat="1" ht="16.5" customHeight="1" x14ac:dyDescent="0.15">
      <c r="A48" s="86">
        <v>39</v>
      </c>
      <c r="B48" s="86"/>
      <c r="C48" s="74" t="s">
        <v>972</v>
      </c>
      <c r="D48" s="304" t="s">
        <v>992</v>
      </c>
      <c r="E48" s="86" t="s">
        <v>453</v>
      </c>
      <c r="F48" s="83" t="s">
        <v>8</v>
      </c>
      <c r="G48" s="86"/>
      <c r="H48" s="86"/>
      <c r="I48" s="523"/>
      <c r="J48" s="137"/>
    </row>
    <row r="49" spans="1:10" s="28" customFormat="1" ht="16.5" customHeight="1" x14ac:dyDescent="0.15">
      <c r="A49" s="86">
        <v>40</v>
      </c>
      <c r="B49" s="86"/>
      <c r="C49" s="74" t="s">
        <v>972</v>
      </c>
      <c r="D49" s="304" t="s">
        <v>993</v>
      </c>
      <c r="E49" s="100" t="s">
        <v>454</v>
      </c>
      <c r="F49" s="83" t="s">
        <v>8</v>
      </c>
      <c r="G49" s="100"/>
      <c r="H49" s="86"/>
      <c r="I49" s="523"/>
      <c r="J49" s="137"/>
    </row>
    <row r="50" spans="1:10" s="28" customFormat="1" ht="16.5" customHeight="1" x14ac:dyDescent="0.15">
      <c r="A50" s="86">
        <v>41</v>
      </c>
      <c r="B50" s="86"/>
      <c r="C50" s="74" t="s">
        <v>972</v>
      </c>
      <c r="D50" s="304" t="s">
        <v>994</v>
      </c>
      <c r="E50" s="100" t="s">
        <v>1399</v>
      </c>
      <c r="F50" s="83" t="s">
        <v>8</v>
      </c>
      <c r="G50" s="100"/>
      <c r="H50" s="86"/>
      <c r="I50" s="523"/>
      <c r="J50" s="137"/>
    </row>
    <row r="51" spans="1:10" s="28" customFormat="1" ht="16.5" customHeight="1" x14ac:dyDescent="0.15">
      <c r="A51" s="86">
        <v>42</v>
      </c>
      <c r="B51" s="86"/>
      <c r="C51" s="74" t="s">
        <v>972</v>
      </c>
      <c r="D51" s="304" t="s">
        <v>995</v>
      </c>
      <c r="E51" s="86" t="s">
        <v>455</v>
      </c>
      <c r="F51" s="83" t="s">
        <v>8</v>
      </c>
      <c r="G51" s="86"/>
      <c r="H51" s="86"/>
      <c r="I51" s="523"/>
      <c r="J51" s="137"/>
    </row>
    <row r="52" spans="1:10" s="28" customFormat="1" ht="16.5" customHeight="1" x14ac:dyDescent="0.15">
      <c r="A52" s="86">
        <v>43</v>
      </c>
      <c r="B52" s="86"/>
      <c r="C52" s="74" t="s">
        <v>972</v>
      </c>
      <c r="D52" s="304" t="s">
        <v>996</v>
      </c>
      <c r="E52" s="86" t="s">
        <v>445</v>
      </c>
      <c r="F52" s="83" t="s">
        <v>8</v>
      </c>
      <c r="G52" s="86"/>
      <c r="H52" s="86"/>
      <c r="I52" s="523"/>
      <c r="J52" s="137"/>
    </row>
    <row r="53" spans="1:10" s="28" customFormat="1" ht="16.5" customHeight="1" x14ac:dyDescent="0.15">
      <c r="A53" s="86">
        <v>44</v>
      </c>
      <c r="B53" s="86"/>
      <c r="C53" s="74" t="s">
        <v>972</v>
      </c>
      <c r="D53" s="304" t="s">
        <v>997</v>
      </c>
      <c r="E53" s="60" t="s">
        <v>456</v>
      </c>
      <c r="F53" s="83" t="s">
        <v>8</v>
      </c>
      <c r="G53" s="60"/>
      <c r="H53" s="86"/>
      <c r="I53" s="523"/>
      <c r="J53" s="137"/>
    </row>
    <row r="54" spans="1:10" s="28" customFormat="1" ht="16.5" customHeight="1" x14ac:dyDescent="0.15">
      <c r="A54" s="86">
        <v>45</v>
      </c>
      <c r="B54" s="86"/>
      <c r="C54" s="74" t="s">
        <v>972</v>
      </c>
      <c r="D54" s="304" t="s">
        <v>998</v>
      </c>
      <c r="E54" s="60" t="s">
        <v>1229</v>
      </c>
      <c r="F54" s="83" t="s">
        <v>8</v>
      </c>
      <c r="G54" s="60"/>
      <c r="H54" s="86"/>
      <c r="I54" s="523"/>
      <c r="J54" s="137"/>
    </row>
    <row r="55" spans="1:10" s="28" customFormat="1" ht="16.5" customHeight="1" x14ac:dyDescent="0.15">
      <c r="A55" s="86">
        <v>46</v>
      </c>
      <c r="B55" s="86"/>
      <c r="C55" s="74" t="s">
        <v>972</v>
      </c>
      <c r="D55" s="304" t="s">
        <v>999</v>
      </c>
      <c r="E55" s="60" t="s">
        <v>1229</v>
      </c>
      <c r="F55" s="83" t="s">
        <v>8</v>
      </c>
      <c r="G55" s="60"/>
      <c r="H55" s="86"/>
      <c r="I55" s="523"/>
      <c r="J55" s="137"/>
    </row>
    <row r="56" spans="1:10" s="28" customFormat="1" ht="16.5" customHeight="1" x14ac:dyDescent="0.15">
      <c r="A56" s="86">
        <v>47</v>
      </c>
      <c r="B56" s="86"/>
      <c r="C56" s="74" t="s">
        <v>972</v>
      </c>
      <c r="D56" s="304" t="s">
        <v>1000</v>
      </c>
      <c r="E56" s="60" t="s">
        <v>1229</v>
      </c>
      <c r="F56" s="83" t="s">
        <v>8</v>
      </c>
      <c r="G56" s="60"/>
      <c r="H56" s="86"/>
      <c r="I56" s="523"/>
      <c r="J56" s="137"/>
    </row>
    <row r="57" spans="1:10" s="28" customFormat="1" ht="16.5" customHeight="1" x14ac:dyDescent="0.15">
      <c r="A57" s="86">
        <v>48</v>
      </c>
      <c r="B57" s="86"/>
      <c r="C57" s="74" t="s">
        <v>972</v>
      </c>
      <c r="D57" s="304" t="s">
        <v>1001</v>
      </c>
      <c r="E57" s="86" t="s">
        <v>457</v>
      </c>
      <c r="F57" s="83" t="s">
        <v>8</v>
      </c>
      <c r="G57" s="86"/>
      <c r="H57" s="86"/>
      <c r="I57" s="523"/>
      <c r="J57" s="137"/>
    </row>
    <row r="58" spans="1:10" s="28" customFormat="1" ht="16.5" customHeight="1" x14ac:dyDescent="0.15">
      <c r="A58" s="86">
        <v>49</v>
      </c>
      <c r="B58" s="86"/>
      <c r="C58" s="74" t="s">
        <v>972</v>
      </c>
      <c r="D58" s="304" t="s">
        <v>1002</v>
      </c>
      <c r="E58" s="86" t="s">
        <v>458</v>
      </c>
      <c r="F58" s="83" t="s">
        <v>8</v>
      </c>
      <c r="G58" s="86"/>
      <c r="H58" s="86"/>
      <c r="I58" s="523"/>
      <c r="J58" s="137"/>
    </row>
    <row r="59" spans="1:10" s="28" customFormat="1" ht="16.5" customHeight="1" x14ac:dyDescent="0.15">
      <c r="A59" s="86">
        <v>50</v>
      </c>
      <c r="B59" s="86"/>
      <c r="C59" s="74" t="s">
        <v>972</v>
      </c>
      <c r="D59" s="304" t="s">
        <v>1003</v>
      </c>
      <c r="E59" s="86" t="s">
        <v>459</v>
      </c>
      <c r="F59" s="83" t="s">
        <v>8</v>
      </c>
      <c r="G59" s="86"/>
      <c r="H59" s="86"/>
      <c r="I59" s="523"/>
      <c r="J59" s="137"/>
    </row>
    <row r="60" spans="1:10" s="28" customFormat="1" ht="16.5" customHeight="1" x14ac:dyDescent="0.15">
      <c r="A60" s="86">
        <v>51</v>
      </c>
      <c r="B60" s="86"/>
      <c r="C60" s="74" t="s">
        <v>972</v>
      </c>
      <c r="D60" s="304" t="s">
        <v>1004</v>
      </c>
      <c r="E60" s="86" t="s">
        <v>460</v>
      </c>
      <c r="F60" s="83" t="s">
        <v>8</v>
      </c>
      <c r="G60" s="86"/>
      <c r="H60" s="86"/>
      <c r="I60" s="523"/>
      <c r="J60" s="137"/>
    </row>
    <row r="61" spans="1:10" s="28" customFormat="1" ht="16.5" customHeight="1" x14ac:dyDescent="0.15">
      <c r="A61" s="86">
        <v>52</v>
      </c>
      <c r="B61" s="86"/>
      <c r="C61" s="74" t="s">
        <v>972</v>
      </c>
      <c r="D61" s="304" t="s">
        <v>1005</v>
      </c>
      <c r="E61" s="86"/>
      <c r="F61" s="83" t="s">
        <v>8</v>
      </c>
      <c r="G61" s="92"/>
      <c r="H61" s="86"/>
      <c r="I61" s="523"/>
      <c r="J61" s="137"/>
    </row>
    <row r="62" spans="1:10" s="28" customFormat="1" ht="16.5" customHeight="1" x14ac:dyDescent="0.15">
      <c r="A62" s="86">
        <v>53</v>
      </c>
      <c r="B62" s="86"/>
      <c r="C62" s="74" t="s">
        <v>972</v>
      </c>
      <c r="D62" s="304" t="s">
        <v>1006</v>
      </c>
      <c r="E62" s="86"/>
      <c r="F62" s="83" t="s">
        <v>8</v>
      </c>
      <c r="G62" s="92"/>
      <c r="H62" s="86"/>
      <c r="I62" s="523"/>
      <c r="J62" s="137"/>
    </row>
    <row r="63" spans="1:10" s="28" customFormat="1" ht="16.5" customHeight="1" x14ac:dyDescent="0.15">
      <c r="A63" s="86">
        <v>54</v>
      </c>
      <c r="B63" s="86"/>
      <c r="C63" s="74" t="s">
        <v>972</v>
      </c>
      <c r="D63" s="304" t="s">
        <v>1007</v>
      </c>
      <c r="E63" s="152"/>
      <c r="F63" s="83" t="s">
        <v>8</v>
      </c>
      <c r="G63" s="92"/>
      <c r="H63" s="86"/>
      <c r="I63" s="523"/>
      <c r="J63" s="137"/>
    </row>
    <row r="64" spans="1:10" s="28" customFormat="1" ht="16.5" customHeight="1" x14ac:dyDescent="0.15">
      <c r="A64" s="86">
        <v>55</v>
      </c>
      <c r="B64" s="86"/>
      <c r="C64" s="74" t="s">
        <v>972</v>
      </c>
      <c r="D64" s="304" t="s">
        <v>1008</v>
      </c>
      <c r="E64" s="86"/>
      <c r="F64" s="83" t="s">
        <v>8</v>
      </c>
      <c r="G64" s="92"/>
      <c r="H64" s="86"/>
      <c r="I64" s="523"/>
      <c r="J64" s="137"/>
    </row>
    <row r="65" spans="1:10" s="28" customFormat="1" ht="16.5" customHeight="1" x14ac:dyDescent="0.15">
      <c r="A65" s="86">
        <v>56</v>
      </c>
      <c r="B65" s="86"/>
      <c r="C65" s="74" t="s">
        <v>972</v>
      </c>
      <c r="D65" s="304" t="s">
        <v>1009</v>
      </c>
      <c r="E65" s="152"/>
      <c r="F65" s="83" t="s">
        <v>8</v>
      </c>
      <c r="G65" s="92"/>
      <c r="H65" s="86"/>
      <c r="I65" s="523"/>
      <c r="J65" s="137"/>
    </row>
    <row r="66" spans="1:10" s="28" customFormat="1" ht="16.5" customHeight="1" x14ac:dyDescent="0.15">
      <c r="A66" s="86">
        <v>57</v>
      </c>
      <c r="B66" s="86"/>
      <c r="C66" s="74" t="s">
        <v>972</v>
      </c>
      <c r="D66" s="304" t="s">
        <v>1010</v>
      </c>
      <c r="E66" s="86"/>
      <c r="F66" s="83" t="s">
        <v>8</v>
      </c>
      <c r="G66" s="92"/>
      <c r="H66" s="86"/>
      <c r="I66" s="523"/>
      <c r="J66" s="137"/>
    </row>
    <row r="67" spans="1:10" s="28" customFormat="1" ht="16.5" customHeight="1" x14ac:dyDescent="0.15">
      <c r="A67" s="86">
        <v>58</v>
      </c>
      <c r="B67" s="86"/>
      <c r="C67" s="74" t="s">
        <v>1011</v>
      </c>
      <c r="D67" s="304" t="s">
        <v>1012</v>
      </c>
      <c r="E67" s="86"/>
      <c r="F67" s="83" t="s">
        <v>8</v>
      </c>
      <c r="G67" s="92"/>
      <c r="H67" s="86" t="s">
        <v>468</v>
      </c>
      <c r="I67" s="523"/>
      <c r="J67" s="137"/>
    </row>
    <row r="68" spans="1:10" s="28" customFormat="1" ht="16.5" customHeight="1" x14ac:dyDescent="0.15">
      <c r="A68" s="86">
        <v>59</v>
      </c>
      <c r="B68" s="86"/>
      <c r="C68" s="74" t="s">
        <v>1011</v>
      </c>
      <c r="D68" s="304" t="s">
        <v>1013</v>
      </c>
      <c r="E68" s="86"/>
      <c r="F68" s="83" t="s">
        <v>8</v>
      </c>
      <c r="G68" s="92"/>
      <c r="H68" s="86"/>
      <c r="I68" s="524"/>
      <c r="J68" s="137"/>
    </row>
    <row r="69" spans="1:10" s="28" customFormat="1" ht="18" customHeight="1" x14ac:dyDescent="0.15">
      <c r="A69" s="86">
        <v>60</v>
      </c>
      <c r="B69" s="86"/>
      <c r="C69" s="74" t="s">
        <v>972</v>
      </c>
      <c r="D69" s="354" t="s">
        <v>1555</v>
      </c>
      <c r="E69" s="152"/>
      <c r="F69" s="83" t="s">
        <v>8</v>
      </c>
      <c r="G69" s="87"/>
      <c r="H69" s="86"/>
      <c r="I69" s="88" t="s">
        <v>1558</v>
      </c>
      <c r="J69" s="88"/>
    </row>
    <row r="70" spans="1:10" s="28" customFormat="1" ht="16.5" customHeight="1" x14ac:dyDescent="0.15">
      <c r="A70" s="86">
        <v>61</v>
      </c>
      <c r="B70" s="86"/>
      <c r="C70" s="74" t="s">
        <v>1011</v>
      </c>
      <c r="D70" s="304" t="s">
        <v>1014</v>
      </c>
      <c r="E70" s="86" t="s">
        <v>1162</v>
      </c>
      <c r="F70" s="83" t="s">
        <v>8</v>
      </c>
      <c r="G70" s="86"/>
      <c r="H70" s="86"/>
      <c r="I70" s="519" t="s">
        <v>1553</v>
      </c>
      <c r="J70" s="137"/>
    </row>
    <row r="71" spans="1:10" s="28" customFormat="1" ht="16.5" customHeight="1" x14ac:dyDescent="0.15">
      <c r="A71" s="86">
        <v>62</v>
      </c>
      <c r="B71" s="86"/>
      <c r="C71" s="74" t="s">
        <v>1015</v>
      </c>
      <c r="D71" s="304" t="s">
        <v>1016</v>
      </c>
      <c r="E71" s="86" t="s">
        <v>462</v>
      </c>
      <c r="F71" s="83" t="s">
        <v>8</v>
      </c>
      <c r="G71" s="86"/>
      <c r="H71" s="86"/>
      <c r="I71" s="527"/>
      <c r="J71" s="137"/>
    </row>
    <row r="72" spans="1:10" s="28" customFormat="1" ht="16.5" customHeight="1" x14ac:dyDescent="0.15">
      <c r="A72" s="86">
        <v>63</v>
      </c>
      <c r="B72" s="86"/>
      <c r="C72" s="74" t="s">
        <v>1015</v>
      </c>
      <c r="D72" s="304" t="s">
        <v>1017</v>
      </c>
      <c r="E72" s="86" t="s">
        <v>1158</v>
      </c>
      <c r="F72" s="83" t="s">
        <v>8</v>
      </c>
      <c r="G72" s="86"/>
      <c r="H72" s="86"/>
      <c r="I72" s="527"/>
      <c r="J72" s="137"/>
    </row>
    <row r="73" spans="1:10" s="28" customFormat="1" ht="16.5" customHeight="1" x14ac:dyDescent="0.15">
      <c r="A73" s="86">
        <v>64</v>
      </c>
      <c r="B73" s="86"/>
      <c r="C73" s="74" t="s">
        <v>1011</v>
      </c>
      <c r="D73" s="304" t="s">
        <v>1018</v>
      </c>
      <c r="E73" s="86" t="s">
        <v>1159</v>
      </c>
      <c r="F73" s="83" t="s">
        <v>8</v>
      </c>
      <c r="G73" s="86"/>
      <c r="H73" s="86"/>
      <c r="I73" s="527"/>
      <c r="J73" s="137"/>
    </row>
    <row r="74" spans="1:10" s="28" customFormat="1" ht="16.5" customHeight="1" x14ac:dyDescent="0.15">
      <c r="A74" s="86">
        <v>65</v>
      </c>
      <c r="B74" s="86"/>
      <c r="C74" s="74" t="s">
        <v>1011</v>
      </c>
      <c r="D74" s="304" t="s">
        <v>1019</v>
      </c>
      <c r="E74" s="73" t="s">
        <v>1166</v>
      </c>
      <c r="F74" s="83" t="s">
        <v>8</v>
      </c>
      <c r="G74" s="73"/>
      <c r="H74" s="86"/>
      <c r="I74" s="527"/>
      <c r="J74" s="137"/>
    </row>
    <row r="75" spans="1:10" s="28" customFormat="1" ht="16.5" customHeight="1" x14ac:dyDescent="0.15">
      <c r="A75" s="86">
        <v>66</v>
      </c>
      <c r="B75" s="86"/>
      <c r="C75" s="74" t="s">
        <v>1011</v>
      </c>
      <c r="D75" s="304" t="s">
        <v>1020</v>
      </c>
      <c r="E75" s="86" t="s">
        <v>1163</v>
      </c>
      <c r="F75" s="83" t="s">
        <v>8</v>
      </c>
      <c r="G75" s="86"/>
      <c r="H75" s="86"/>
      <c r="I75" s="527"/>
      <c r="J75" s="137"/>
    </row>
    <row r="76" spans="1:10" s="28" customFormat="1" ht="16.5" customHeight="1" x14ac:dyDescent="0.15">
      <c r="A76" s="86">
        <v>67</v>
      </c>
      <c r="B76" s="86"/>
      <c r="C76" s="74" t="s">
        <v>1011</v>
      </c>
      <c r="D76" s="304" t="s">
        <v>1021</v>
      </c>
      <c r="E76" s="86" t="s">
        <v>462</v>
      </c>
      <c r="F76" s="83" t="s">
        <v>8</v>
      </c>
      <c r="G76" s="86"/>
      <c r="H76" s="86"/>
      <c r="I76" s="527"/>
      <c r="J76" s="137"/>
    </row>
    <row r="77" spans="1:10" s="28" customFormat="1" ht="16.5" customHeight="1" x14ac:dyDescent="0.15">
      <c r="A77" s="86">
        <v>68</v>
      </c>
      <c r="B77" s="86"/>
      <c r="C77" s="74" t="s">
        <v>1011</v>
      </c>
      <c r="D77" s="304" t="s">
        <v>1022</v>
      </c>
      <c r="E77" s="86" t="s">
        <v>462</v>
      </c>
      <c r="F77" s="83" t="s">
        <v>8</v>
      </c>
      <c r="G77" s="86"/>
      <c r="H77" s="86"/>
      <c r="I77" s="527"/>
      <c r="J77" s="137"/>
    </row>
    <row r="78" spans="1:10" s="28" customFormat="1" ht="16.5" customHeight="1" x14ac:dyDescent="0.15">
      <c r="A78" s="86">
        <v>69</v>
      </c>
      <c r="B78" s="86"/>
      <c r="C78" s="74" t="s">
        <v>1011</v>
      </c>
      <c r="D78" s="304" t="s">
        <v>1023</v>
      </c>
      <c r="E78" s="86" t="s">
        <v>461</v>
      </c>
      <c r="F78" s="83" t="s">
        <v>8</v>
      </c>
      <c r="G78" s="86"/>
      <c r="H78" s="86"/>
      <c r="I78" s="527"/>
      <c r="J78" s="137"/>
    </row>
    <row r="79" spans="1:10" s="28" customFormat="1" ht="16.5" customHeight="1" x14ac:dyDescent="0.15">
      <c r="A79" s="86">
        <v>70</v>
      </c>
      <c r="B79" s="86"/>
      <c r="C79" s="74" t="s">
        <v>1011</v>
      </c>
      <c r="D79" s="304" t="s">
        <v>1024</v>
      </c>
      <c r="E79" s="86" t="s">
        <v>462</v>
      </c>
      <c r="F79" s="83" t="s">
        <v>8</v>
      </c>
      <c r="G79" s="86"/>
      <c r="H79" s="86"/>
      <c r="I79" s="527"/>
      <c r="J79" s="137"/>
    </row>
    <row r="80" spans="1:10" s="28" customFormat="1" ht="16.5" customHeight="1" x14ac:dyDescent="0.15">
      <c r="A80" s="86">
        <v>71</v>
      </c>
      <c r="B80" s="86"/>
      <c r="C80" s="74" t="s">
        <v>1011</v>
      </c>
      <c r="D80" s="304" t="s">
        <v>1025</v>
      </c>
      <c r="E80" s="86" t="s">
        <v>462</v>
      </c>
      <c r="F80" s="83" t="s">
        <v>8</v>
      </c>
      <c r="G80" s="86"/>
      <c r="H80" s="86"/>
      <c r="I80" s="527"/>
      <c r="J80" s="137"/>
    </row>
    <row r="81" spans="1:10" s="28" customFormat="1" ht="16.5" customHeight="1" x14ac:dyDescent="0.15">
      <c r="A81" s="86">
        <v>72</v>
      </c>
      <c r="B81" s="86"/>
      <c r="C81" s="74" t="s">
        <v>1011</v>
      </c>
      <c r="D81" s="304" t="s">
        <v>1026</v>
      </c>
      <c r="E81" s="86" t="s">
        <v>461</v>
      </c>
      <c r="F81" s="83" t="s">
        <v>8</v>
      </c>
      <c r="G81" s="86"/>
      <c r="H81" s="86"/>
      <c r="I81" s="527"/>
      <c r="J81" s="137"/>
    </row>
    <row r="82" spans="1:10" s="28" customFormat="1" ht="16.5" customHeight="1" x14ac:dyDescent="0.15">
      <c r="A82" s="86">
        <v>73</v>
      </c>
      <c r="B82" s="86"/>
      <c r="C82" s="74" t="s">
        <v>1011</v>
      </c>
      <c r="D82" s="304" t="s">
        <v>1027</v>
      </c>
      <c r="E82" s="86" t="s">
        <v>462</v>
      </c>
      <c r="F82" s="83" t="s">
        <v>8</v>
      </c>
      <c r="G82" s="86"/>
      <c r="H82" s="86"/>
      <c r="I82" s="527"/>
      <c r="J82" s="137"/>
    </row>
    <row r="83" spans="1:10" s="28" customFormat="1" ht="16.5" customHeight="1" x14ac:dyDescent="0.15">
      <c r="A83" s="86">
        <v>74</v>
      </c>
      <c r="B83" s="86"/>
      <c r="C83" s="74" t="s">
        <v>1011</v>
      </c>
      <c r="D83" s="304" t="s">
        <v>1028</v>
      </c>
      <c r="E83" s="86" t="s">
        <v>462</v>
      </c>
      <c r="F83" s="83" t="s">
        <v>8</v>
      </c>
      <c r="G83" s="86"/>
      <c r="H83" s="86"/>
      <c r="I83" s="527"/>
      <c r="J83" s="137"/>
    </row>
    <row r="84" spans="1:10" s="28" customFormat="1" ht="16.5" customHeight="1" x14ac:dyDescent="0.15">
      <c r="A84" s="86">
        <v>75</v>
      </c>
      <c r="B84" s="86"/>
      <c r="C84" s="74" t="s">
        <v>1011</v>
      </c>
      <c r="D84" s="304" t="s">
        <v>1029</v>
      </c>
      <c r="E84" s="86" t="s">
        <v>461</v>
      </c>
      <c r="F84" s="83" t="s">
        <v>8</v>
      </c>
      <c r="G84" s="86"/>
      <c r="H84" s="86"/>
      <c r="I84" s="527"/>
      <c r="J84" s="137"/>
    </row>
    <row r="85" spans="1:10" s="28" customFormat="1" ht="16.5" customHeight="1" x14ac:dyDescent="0.15">
      <c r="A85" s="86">
        <v>76</v>
      </c>
      <c r="B85" s="86"/>
      <c r="C85" s="74" t="s">
        <v>1011</v>
      </c>
      <c r="D85" s="304" t="s">
        <v>1030</v>
      </c>
      <c r="E85" s="100" t="s">
        <v>1167</v>
      </c>
      <c r="F85" s="83" t="s">
        <v>8</v>
      </c>
      <c r="G85" s="86"/>
      <c r="H85" s="86"/>
      <c r="I85" s="527"/>
      <c r="J85" s="137"/>
    </row>
    <row r="86" spans="1:10" s="28" customFormat="1" ht="16.5" customHeight="1" x14ac:dyDescent="0.15">
      <c r="A86" s="86">
        <v>77</v>
      </c>
      <c r="B86" s="86"/>
      <c r="C86" s="74" t="s">
        <v>1011</v>
      </c>
      <c r="D86" s="304" t="s">
        <v>1031</v>
      </c>
      <c r="E86" s="86" t="s">
        <v>462</v>
      </c>
      <c r="F86" s="83" t="s">
        <v>8</v>
      </c>
      <c r="G86" s="86"/>
      <c r="H86" s="86"/>
      <c r="I86" s="527"/>
      <c r="J86" s="137"/>
    </row>
    <row r="87" spans="1:10" s="28" customFormat="1" ht="16.5" customHeight="1" x14ac:dyDescent="0.15">
      <c r="A87" s="86">
        <v>78</v>
      </c>
      <c r="B87" s="86"/>
      <c r="C87" s="74" t="s">
        <v>1011</v>
      </c>
      <c r="D87" s="304" t="s">
        <v>1032</v>
      </c>
      <c r="E87" s="100" t="s">
        <v>1400</v>
      </c>
      <c r="F87" s="83" t="s">
        <v>8</v>
      </c>
      <c r="G87" s="100"/>
      <c r="H87" s="86"/>
      <c r="I87" s="527"/>
      <c r="J87" s="137"/>
    </row>
    <row r="88" spans="1:10" s="28" customFormat="1" ht="16.5" customHeight="1" x14ac:dyDescent="0.15">
      <c r="A88" s="86">
        <v>79</v>
      </c>
      <c r="B88" s="86"/>
      <c r="C88" s="74" t="s">
        <v>1011</v>
      </c>
      <c r="D88" s="304" t="s">
        <v>1033</v>
      </c>
      <c r="E88" s="100" t="s">
        <v>1165</v>
      </c>
      <c r="F88" s="83" t="s">
        <v>8</v>
      </c>
      <c r="G88" s="100"/>
      <c r="H88" s="86"/>
      <c r="I88" s="527"/>
      <c r="J88" s="137"/>
    </row>
    <row r="89" spans="1:10" s="28" customFormat="1" ht="16.5" customHeight="1" x14ac:dyDescent="0.15">
      <c r="A89" s="86">
        <v>80</v>
      </c>
      <c r="B89" s="86"/>
      <c r="C89" s="74" t="s">
        <v>1011</v>
      </c>
      <c r="D89" s="304" t="s">
        <v>1034</v>
      </c>
      <c r="E89" s="100" t="s">
        <v>462</v>
      </c>
      <c r="F89" s="83" t="s">
        <v>8</v>
      </c>
      <c r="G89" s="100"/>
      <c r="H89" s="86"/>
      <c r="I89" s="527"/>
      <c r="J89" s="137"/>
    </row>
    <row r="90" spans="1:10" s="28" customFormat="1" ht="16.5" customHeight="1" x14ac:dyDescent="0.15">
      <c r="A90" s="86">
        <v>81</v>
      </c>
      <c r="B90" s="86"/>
      <c r="C90" s="74" t="s">
        <v>1011</v>
      </c>
      <c r="D90" s="304" t="s">
        <v>1035</v>
      </c>
      <c r="E90" s="100" t="s">
        <v>461</v>
      </c>
      <c r="F90" s="83" t="s">
        <v>8</v>
      </c>
      <c r="G90" s="100"/>
      <c r="H90" s="86"/>
      <c r="I90" s="527"/>
      <c r="J90" s="137"/>
    </row>
    <row r="91" spans="1:10" s="28" customFormat="1" ht="16.5" customHeight="1" x14ac:dyDescent="0.15">
      <c r="A91" s="86">
        <v>82</v>
      </c>
      <c r="B91" s="86"/>
      <c r="C91" s="74" t="s">
        <v>1011</v>
      </c>
      <c r="D91" s="304" t="s">
        <v>1036</v>
      </c>
      <c r="E91" s="100" t="s">
        <v>1167</v>
      </c>
      <c r="F91" s="83" t="s">
        <v>8</v>
      </c>
      <c r="G91" s="100"/>
      <c r="H91" s="86"/>
      <c r="I91" s="527"/>
      <c r="J91" s="137"/>
    </row>
    <row r="92" spans="1:10" s="28" customFormat="1" ht="16.5" customHeight="1" x14ac:dyDescent="0.15">
      <c r="A92" s="86">
        <v>83</v>
      </c>
      <c r="B92" s="86"/>
      <c r="C92" s="74" t="s">
        <v>1011</v>
      </c>
      <c r="D92" s="304" t="s">
        <v>1037</v>
      </c>
      <c r="E92" s="100" t="s">
        <v>462</v>
      </c>
      <c r="F92" s="83" t="s">
        <v>8</v>
      </c>
      <c r="G92" s="100"/>
      <c r="H92" s="86"/>
      <c r="I92" s="527"/>
      <c r="J92" s="137"/>
    </row>
    <row r="93" spans="1:10" s="28" customFormat="1" ht="16.5" customHeight="1" x14ac:dyDescent="0.15">
      <c r="A93" s="86">
        <v>84</v>
      </c>
      <c r="B93" s="86"/>
      <c r="C93" s="74" t="s">
        <v>1011</v>
      </c>
      <c r="D93" s="304" t="s">
        <v>1038</v>
      </c>
      <c r="E93" s="100" t="s">
        <v>461</v>
      </c>
      <c r="F93" s="83" t="s">
        <v>8</v>
      </c>
      <c r="G93" s="100"/>
      <c r="H93" s="86"/>
      <c r="I93" s="527"/>
      <c r="J93" s="137"/>
    </row>
    <row r="94" spans="1:10" s="28" customFormat="1" ht="16.5" customHeight="1" x14ac:dyDescent="0.15">
      <c r="A94" s="86">
        <v>85</v>
      </c>
      <c r="B94" s="86"/>
      <c r="C94" s="74" t="s">
        <v>1011</v>
      </c>
      <c r="D94" s="304" t="s">
        <v>1039</v>
      </c>
      <c r="E94" s="100" t="s">
        <v>461</v>
      </c>
      <c r="F94" s="83" t="s">
        <v>8</v>
      </c>
      <c r="G94" s="100"/>
      <c r="H94" s="86"/>
      <c r="I94" s="527"/>
      <c r="J94" s="137"/>
    </row>
    <row r="95" spans="1:10" s="28" customFormat="1" ht="16.5" customHeight="1" x14ac:dyDescent="0.15">
      <c r="A95" s="86">
        <v>86</v>
      </c>
      <c r="B95" s="86"/>
      <c r="C95" s="74" t="s">
        <v>1011</v>
      </c>
      <c r="D95" s="304" t="s">
        <v>1040</v>
      </c>
      <c r="E95" s="100" t="s">
        <v>461</v>
      </c>
      <c r="F95" s="83" t="s">
        <v>8</v>
      </c>
      <c r="G95" s="100"/>
      <c r="H95" s="86"/>
      <c r="I95" s="527"/>
      <c r="J95" s="137"/>
    </row>
    <row r="96" spans="1:10" s="28" customFormat="1" ht="16.5" customHeight="1" x14ac:dyDescent="0.15">
      <c r="A96" s="86">
        <v>87</v>
      </c>
      <c r="B96" s="86"/>
      <c r="C96" s="74" t="s">
        <v>1011</v>
      </c>
      <c r="D96" s="304" t="s">
        <v>1041</v>
      </c>
      <c r="E96" s="100" t="s">
        <v>1161</v>
      </c>
      <c r="F96" s="83" t="s">
        <v>8</v>
      </c>
      <c r="G96" s="100"/>
      <c r="H96" s="86"/>
      <c r="I96" s="527"/>
      <c r="J96" s="137"/>
    </row>
    <row r="97" spans="1:10" s="28" customFormat="1" ht="16.5" customHeight="1" x14ac:dyDescent="0.15">
      <c r="A97" s="86">
        <v>88</v>
      </c>
      <c r="B97" s="86"/>
      <c r="C97" s="74" t="s">
        <v>1011</v>
      </c>
      <c r="D97" s="304" t="s">
        <v>1042</v>
      </c>
      <c r="E97" s="100" t="s">
        <v>462</v>
      </c>
      <c r="F97" s="83" t="s">
        <v>8</v>
      </c>
      <c r="G97" s="100"/>
      <c r="H97" s="86"/>
      <c r="I97" s="527"/>
      <c r="J97" s="137"/>
    </row>
    <row r="98" spans="1:10" s="28" customFormat="1" ht="16.5" customHeight="1" x14ac:dyDescent="0.15">
      <c r="A98" s="86">
        <v>89</v>
      </c>
      <c r="B98" s="86"/>
      <c r="C98" s="74" t="s">
        <v>1011</v>
      </c>
      <c r="D98" s="304" t="s">
        <v>1043</v>
      </c>
      <c r="E98" s="100" t="s">
        <v>1164</v>
      </c>
      <c r="F98" s="83" t="s">
        <v>8</v>
      </c>
      <c r="G98" s="100"/>
      <c r="H98" s="86"/>
      <c r="I98" s="527"/>
      <c r="J98" s="137"/>
    </row>
    <row r="99" spans="1:10" s="28" customFormat="1" ht="16.5" customHeight="1" x14ac:dyDescent="0.15">
      <c r="A99" s="86">
        <v>90</v>
      </c>
      <c r="B99" s="86"/>
      <c r="C99" s="74" t="s">
        <v>1011</v>
      </c>
      <c r="D99" s="304" t="s">
        <v>1044</v>
      </c>
      <c r="E99" s="100" t="s">
        <v>1160</v>
      </c>
      <c r="F99" s="83" t="s">
        <v>8</v>
      </c>
      <c r="G99" s="100"/>
      <c r="H99" s="86"/>
      <c r="I99" s="527"/>
      <c r="J99" s="137"/>
    </row>
    <row r="100" spans="1:10" s="28" customFormat="1" ht="16.5" customHeight="1" x14ac:dyDescent="0.15">
      <c r="A100" s="86">
        <v>91</v>
      </c>
      <c r="B100" s="86"/>
      <c r="C100" s="74" t="s">
        <v>1011</v>
      </c>
      <c r="D100" s="304" t="s">
        <v>1045</v>
      </c>
      <c r="E100" s="100" t="s">
        <v>461</v>
      </c>
      <c r="F100" s="83" t="s">
        <v>8</v>
      </c>
      <c r="G100" s="100"/>
      <c r="H100" s="86"/>
      <c r="I100" s="527"/>
      <c r="J100" s="137"/>
    </row>
    <row r="101" spans="1:10" s="28" customFormat="1" ht="16.5" customHeight="1" x14ac:dyDescent="0.15">
      <c r="A101" s="86">
        <v>92</v>
      </c>
      <c r="B101" s="86"/>
      <c r="C101" s="74" t="s">
        <v>1011</v>
      </c>
      <c r="D101" s="304" t="s">
        <v>1046</v>
      </c>
      <c r="E101" s="86"/>
      <c r="F101" s="83" t="s">
        <v>8</v>
      </c>
      <c r="G101" s="92"/>
      <c r="H101" s="86"/>
      <c r="I101" s="527"/>
      <c r="J101" s="137"/>
    </row>
    <row r="102" spans="1:10" s="28" customFormat="1" ht="16.5" customHeight="1" x14ac:dyDescent="0.15">
      <c r="A102" s="86">
        <v>93</v>
      </c>
      <c r="B102" s="86"/>
      <c r="C102" s="74" t="s">
        <v>1011</v>
      </c>
      <c r="D102" s="304" t="s">
        <v>1047</v>
      </c>
      <c r="E102" s="86"/>
      <c r="F102" s="83" t="s">
        <v>8</v>
      </c>
      <c r="G102" s="92"/>
      <c r="H102" s="86"/>
      <c r="I102" s="527"/>
      <c r="J102" s="137"/>
    </row>
    <row r="103" spans="1:10" s="28" customFormat="1" ht="16.5" customHeight="1" x14ac:dyDescent="0.15">
      <c r="A103" s="86">
        <v>94</v>
      </c>
      <c r="B103" s="86"/>
      <c r="C103" s="74" t="s">
        <v>1011</v>
      </c>
      <c r="D103" s="304" t="s">
        <v>1048</v>
      </c>
      <c r="E103" s="86"/>
      <c r="F103" s="83" t="s">
        <v>8</v>
      </c>
      <c r="G103" s="92"/>
      <c r="H103" s="86"/>
      <c r="I103" s="527"/>
      <c r="J103" s="137"/>
    </row>
    <row r="104" spans="1:10" s="28" customFormat="1" ht="16.5" customHeight="1" x14ac:dyDescent="0.15">
      <c r="A104" s="86">
        <v>95</v>
      </c>
      <c r="B104" s="86"/>
      <c r="C104" s="74" t="s">
        <v>1011</v>
      </c>
      <c r="D104" s="304" t="s">
        <v>1049</v>
      </c>
      <c r="E104" s="86"/>
      <c r="F104" s="83" t="s">
        <v>8</v>
      </c>
      <c r="G104" s="92"/>
      <c r="H104" s="86"/>
      <c r="I104" s="527"/>
      <c r="J104" s="137"/>
    </row>
    <row r="105" spans="1:10" s="28" customFormat="1" ht="16.5" customHeight="1" x14ac:dyDescent="0.15">
      <c r="A105" s="86">
        <v>96</v>
      </c>
      <c r="B105" s="86"/>
      <c r="C105" s="74" t="s">
        <v>1011</v>
      </c>
      <c r="D105" s="304" t="s">
        <v>1050</v>
      </c>
      <c r="E105" s="86"/>
      <c r="F105" s="83" t="s">
        <v>8</v>
      </c>
      <c r="G105" s="92"/>
      <c r="H105" s="86"/>
      <c r="I105" s="527"/>
      <c r="J105" s="137"/>
    </row>
    <row r="106" spans="1:10" s="28" customFormat="1" ht="16.5" customHeight="1" x14ac:dyDescent="0.15">
      <c r="A106" s="86">
        <v>97</v>
      </c>
      <c r="B106" s="86"/>
      <c r="C106" s="74" t="s">
        <v>1011</v>
      </c>
      <c r="D106" s="304" t="s">
        <v>1051</v>
      </c>
      <c r="E106" s="86"/>
      <c r="F106" s="83" t="s">
        <v>8</v>
      </c>
      <c r="G106" s="92"/>
      <c r="H106" s="86"/>
      <c r="I106" s="527"/>
      <c r="J106" s="137"/>
    </row>
    <row r="107" spans="1:10" s="28" customFormat="1" ht="16.5" customHeight="1" x14ac:dyDescent="0.15">
      <c r="A107" s="86">
        <v>98</v>
      </c>
      <c r="B107" s="86"/>
      <c r="C107" s="74" t="s">
        <v>1052</v>
      </c>
      <c r="D107" s="304" t="s">
        <v>1053</v>
      </c>
      <c r="E107" s="86"/>
      <c r="F107" s="83" t="s">
        <v>8</v>
      </c>
      <c r="G107" s="92"/>
      <c r="H107" s="86" t="s">
        <v>467</v>
      </c>
      <c r="I107" s="526"/>
      <c r="J107" s="137"/>
    </row>
    <row r="108" spans="1:10" s="28" customFormat="1" ht="18" customHeight="1" x14ac:dyDescent="0.15">
      <c r="A108" s="86">
        <v>99</v>
      </c>
      <c r="B108" s="86"/>
      <c r="C108" s="74" t="s">
        <v>972</v>
      </c>
      <c r="D108" s="354" t="s">
        <v>1556</v>
      </c>
      <c r="E108" s="86"/>
      <c r="F108" s="83" t="s">
        <v>8</v>
      </c>
      <c r="G108" s="87"/>
      <c r="H108" s="86"/>
      <c r="I108" s="88" t="s">
        <v>1770</v>
      </c>
      <c r="J108" s="88"/>
    </row>
    <row r="109" spans="1:10" s="28" customFormat="1" ht="20.25" customHeight="1" x14ac:dyDescent="0.15">
      <c r="A109" s="86">
        <v>100</v>
      </c>
      <c r="B109" s="86"/>
      <c r="C109" s="74" t="s">
        <v>1054</v>
      </c>
      <c r="D109" s="333" t="s">
        <v>1533</v>
      </c>
      <c r="E109" s="86"/>
      <c r="F109" s="83" t="s">
        <v>8</v>
      </c>
      <c r="G109" s="94" t="s">
        <v>1453</v>
      </c>
      <c r="H109" s="86"/>
      <c r="I109" s="93" t="s">
        <v>1538</v>
      </c>
      <c r="J109" s="93" t="s">
        <v>426</v>
      </c>
    </row>
    <row r="110" spans="1:10" s="28" customFormat="1" ht="20.25" customHeight="1" x14ac:dyDescent="0.15">
      <c r="A110" s="86">
        <v>101</v>
      </c>
      <c r="B110" s="86"/>
      <c r="C110" s="74" t="s">
        <v>1055</v>
      </c>
      <c r="D110" s="304" t="s">
        <v>1056</v>
      </c>
      <c r="E110" s="86"/>
      <c r="F110" s="41" t="s">
        <v>8</v>
      </c>
      <c r="G110" s="152"/>
      <c r="H110" s="86"/>
      <c r="I110" s="153" t="s">
        <v>1527</v>
      </c>
      <c r="J110" s="93"/>
    </row>
    <row r="111" spans="1:10" s="28" customFormat="1" ht="20.25" customHeight="1" x14ac:dyDescent="0.15">
      <c r="A111" s="86">
        <v>102</v>
      </c>
      <c r="B111" s="86"/>
      <c r="C111" s="74" t="s">
        <v>1055</v>
      </c>
      <c r="D111" s="304" t="s">
        <v>1057</v>
      </c>
      <c r="E111" s="86"/>
      <c r="F111" s="83" t="s">
        <v>8</v>
      </c>
      <c r="G111" s="94"/>
      <c r="H111" s="86"/>
      <c r="I111" s="88" t="s">
        <v>1384</v>
      </c>
      <c r="J111" s="93"/>
    </row>
    <row r="112" spans="1:10" s="28" customFormat="1" ht="20.25" customHeight="1" x14ac:dyDescent="0.15">
      <c r="A112" s="86">
        <v>103</v>
      </c>
      <c r="B112" s="86"/>
      <c r="C112" s="101" t="s">
        <v>1055</v>
      </c>
      <c r="D112" s="307" t="s">
        <v>1058</v>
      </c>
      <c r="E112" s="86"/>
      <c r="F112" s="83" t="s">
        <v>8</v>
      </c>
      <c r="G112" s="94"/>
      <c r="H112" s="86" t="s">
        <v>2090</v>
      </c>
      <c r="I112" s="89" t="s">
        <v>1385</v>
      </c>
      <c r="J112" s="93"/>
    </row>
    <row r="113" spans="1:10" s="28" customFormat="1" ht="20.25" customHeight="1" x14ac:dyDescent="0.15">
      <c r="A113" s="86">
        <v>104</v>
      </c>
      <c r="B113" s="86"/>
      <c r="C113" s="101" t="s">
        <v>1055</v>
      </c>
      <c r="D113" s="307" t="s">
        <v>1059</v>
      </c>
      <c r="E113" s="86"/>
      <c r="F113" s="83" t="s">
        <v>8</v>
      </c>
      <c r="G113" s="94"/>
      <c r="H113" s="86"/>
      <c r="I113" s="88" t="s">
        <v>1386</v>
      </c>
      <c r="J113" s="93"/>
    </row>
    <row r="114" spans="1:10" s="28" customFormat="1" ht="20.25" customHeight="1" x14ac:dyDescent="0.15">
      <c r="A114" s="86">
        <v>105</v>
      </c>
      <c r="B114" s="86"/>
      <c r="C114" s="101" t="s">
        <v>1055</v>
      </c>
      <c r="D114" s="307" t="s">
        <v>1060</v>
      </c>
      <c r="E114" s="86"/>
      <c r="F114" s="83" t="s">
        <v>8</v>
      </c>
      <c r="G114" s="94"/>
      <c r="H114" s="86"/>
      <c r="I114" s="90" t="s">
        <v>560</v>
      </c>
      <c r="J114" s="93"/>
    </row>
    <row r="115" spans="1:10" s="28" customFormat="1" ht="20.25" customHeight="1" x14ac:dyDescent="0.15">
      <c r="A115" s="86">
        <v>106</v>
      </c>
      <c r="B115" s="86"/>
      <c r="C115" s="101" t="s">
        <v>1055</v>
      </c>
      <c r="D115" s="307" t="s">
        <v>1061</v>
      </c>
      <c r="E115" s="86"/>
      <c r="F115" s="83" t="s">
        <v>8</v>
      </c>
      <c r="G115" s="94"/>
      <c r="H115" s="86"/>
      <c r="I115" s="154" t="s">
        <v>1387</v>
      </c>
      <c r="J115" s="93"/>
    </row>
    <row r="116" spans="1:10" s="28" customFormat="1" ht="16.5" customHeight="1" x14ac:dyDescent="0.15">
      <c r="A116" s="86">
        <v>107</v>
      </c>
      <c r="B116" s="86"/>
      <c r="C116" s="74" t="s">
        <v>773</v>
      </c>
      <c r="D116" s="304" t="s">
        <v>1063</v>
      </c>
      <c r="E116" s="86"/>
      <c r="F116" s="83" t="s">
        <v>8</v>
      </c>
      <c r="G116" s="87"/>
      <c r="H116" s="86"/>
      <c r="I116" s="90" t="s">
        <v>1517</v>
      </c>
      <c r="J116" s="90"/>
    </row>
    <row r="117" spans="1:10" s="28" customFormat="1" ht="16.5" customHeight="1" x14ac:dyDescent="0.15">
      <c r="A117" s="86">
        <v>108</v>
      </c>
      <c r="B117" s="86"/>
      <c r="C117" s="74" t="s">
        <v>773</v>
      </c>
      <c r="D117" s="304" t="s">
        <v>1064</v>
      </c>
      <c r="E117" s="86"/>
      <c r="F117" s="83" t="s">
        <v>8</v>
      </c>
      <c r="G117" s="87"/>
      <c r="H117" s="86"/>
      <c r="I117" s="90" t="s">
        <v>1518</v>
      </c>
      <c r="J117" s="90"/>
    </row>
    <row r="118" spans="1:10" s="28" customFormat="1" ht="16.5" customHeight="1" x14ac:dyDescent="0.15">
      <c r="A118" s="86">
        <v>109</v>
      </c>
      <c r="B118" s="86"/>
      <c r="C118" s="101" t="s">
        <v>1065</v>
      </c>
      <c r="D118" s="312" t="s">
        <v>1205</v>
      </c>
      <c r="E118" s="60" t="s">
        <v>187</v>
      </c>
      <c r="F118" s="83" t="s">
        <v>8</v>
      </c>
      <c r="G118" s="87"/>
      <c r="H118" s="86"/>
      <c r="I118" s="89" t="s">
        <v>188</v>
      </c>
      <c r="J118" s="89"/>
    </row>
    <row r="119" spans="1:10" s="28" customFormat="1" ht="16.5" customHeight="1" x14ac:dyDescent="0.15">
      <c r="A119" s="86">
        <v>110</v>
      </c>
      <c r="B119" s="86"/>
      <c r="C119" s="101" t="s">
        <v>1065</v>
      </c>
      <c r="D119" s="312" t="s">
        <v>1209</v>
      </c>
      <c r="E119" s="86" t="s">
        <v>189</v>
      </c>
      <c r="F119" s="83" t="s">
        <v>8</v>
      </c>
      <c r="G119" s="87"/>
      <c r="H119" s="86"/>
      <c r="I119" s="89" t="s">
        <v>190</v>
      </c>
      <c r="J119" s="89"/>
    </row>
    <row r="120" spans="1:10" s="28" customFormat="1" ht="16.5" customHeight="1" x14ac:dyDescent="0.15">
      <c r="A120" s="86">
        <v>111</v>
      </c>
      <c r="B120" s="86"/>
      <c r="C120" s="101" t="s">
        <v>1065</v>
      </c>
      <c r="D120" s="312" t="s">
        <v>1210</v>
      </c>
      <c r="E120" s="86"/>
      <c r="F120" s="83" t="s">
        <v>8</v>
      </c>
      <c r="G120" s="87"/>
      <c r="H120" s="86"/>
      <c r="I120" s="89" t="s">
        <v>191</v>
      </c>
      <c r="J120" s="89"/>
    </row>
    <row r="121" spans="1:10" s="28" customFormat="1" ht="16.5" customHeight="1" x14ac:dyDescent="0.15">
      <c r="A121" s="86">
        <v>112</v>
      </c>
      <c r="B121" s="86"/>
      <c r="C121" s="101" t="s">
        <v>1065</v>
      </c>
      <c r="D121" s="312" t="s">
        <v>1211</v>
      </c>
      <c r="E121" s="86" t="s">
        <v>186</v>
      </c>
      <c r="F121" s="83" t="s">
        <v>8</v>
      </c>
      <c r="G121" s="87"/>
      <c r="H121" s="86"/>
      <c r="I121" s="89" t="s">
        <v>192</v>
      </c>
      <c r="J121" s="89"/>
    </row>
    <row r="122" spans="1:10" s="28" customFormat="1" ht="16.5" customHeight="1" x14ac:dyDescent="0.15">
      <c r="A122" s="86">
        <v>113</v>
      </c>
      <c r="B122" s="86"/>
      <c r="C122" s="101" t="s">
        <v>1065</v>
      </c>
      <c r="D122" s="311" t="s">
        <v>1191</v>
      </c>
      <c r="E122" s="86"/>
      <c r="F122" s="83" t="s">
        <v>8</v>
      </c>
      <c r="G122" s="87"/>
      <c r="H122" s="86"/>
      <c r="I122" s="88" t="s">
        <v>193</v>
      </c>
      <c r="J122" s="88"/>
    </row>
    <row r="123" spans="1:10" s="28" customFormat="1" ht="16.5" customHeight="1" x14ac:dyDescent="0.15">
      <c r="A123" s="86">
        <v>114</v>
      </c>
      <c r="B123" s="86"/>
      <c r="C123" s="101" t="s">
        <v>1065</v>
      </c>
      <c r="D123" s="304" t="s">
        <v>1066</v>
      </c>
      <c r="E123" s="86"/>
      <c r="F123" s="83" t="s">
        <v>8</v>
      </c>
      <c r="G123" s="87"/>
      <c r="H123" s="86"/>
      <c r="I123" s="88" t="s">
        <v>1327</v>
      </c>
      <c r="J123" s="88"/>
    </row>
    <row r="124" spans="1:10" s="28" customFormat="1" ht="16.5" customHeight="1" x14ac:dyDescent="0.15">
      <c r="A124" s="86">
        <v>115</v>
      </c>
      <c r="B124" s="86"/>
      <c r="C124" s="101" t="s">
        <v>1065</v>
      </c>
      <c r="D124" s="304" t="s">
        <v>1067</v>
      </c>
      <c r="E124" s="86"/>
      <c r="F124" s="83" t="s">
        <v>8</v>
      </c>
      <c r="G124" s="87"/>
      <c r="H124" s="86"/>
      <c r="I124" s="88" t="s">
        <v>1328</v>
      </c>
      <c r="J124" s="88"/>
    </row>
    <row r="125" spans="1:10" s="28" customFormat="1" ht="16.5" customHeight="1" x14ac:dyDescent="0.15">
      <c r="A125" s="86">
        <v>116</v>
      </c>
      <c r="B125" s="86"/>
      <c r="C125" s="101" t="s">
        <v>1065</v>
      </c>
      <c r="D125" s="311" t="s">
        <v>1192</v>
      </c>
      <c r="E125" s="100" t="s">
        <v>279</v>
      </c>
      <c r="F125" s="83" t="s">
        <v>8</v>
      </c>
      <c r="G125" s="87"/>
      <c r="H125" s="86"/>
      <c r="I125" s="525" t="s">
        <v>196</v>
      </c>
      <c r="J125" s="90"/>
    </row>
    <row r="126" spans="1:10" s="28" customFormat="1" ht="16.5" customHeight="1" x14ac:dyDescent="0.15">
      <c r="A126" s="86">
        <v>117</v>
      </c>
      <c r="B126" s="86"/>
      <c r="C126" s="101" t="s">
        <v>1065</v>
      </c>
      <c r="D126" s="311" t="s">
        <v>1193</v>
      </c>
      <c r="E126" s="100" t="s">
        <v>210</v>
      </c>
      <c r="F126" s="83" t="s">
        <v>8</v>
      </c>
      <c r="G126" s="87"/>
      <c r="H126" s="86"/>
      <c r="I126" s="525"/>
      <c r="J126" s="90"/>
    </row>
    <row r="127" spans="1:10" s="28" customFormat="1" ht="16.5" customHeight="1" x14ac:dyDescent="0.15">
      <c r="A127" s="86">
        <v>118</v>
      </c>
      <c r="B127" s="86"/>
      <c r="C127" s="101" t="s">
        <v>1065</v>
      </c>
      <c r="D127" s="311" t="s">
        <v>1194</v>
      </c>
      <c r="E127" s="86" t="s">
        <v>197</v>
      </c>
      <c r="F127" s="83" t="s">
        <v>8</v>
      </c>
      <c r="G127" s="87"/>
      <c r="H127" s="86"/>
      <c r="I127" s="525"/>
      <c r="J127" s="90"/>
    </row>
    <row r="128" spans="1:10" s="28" customFormat="1" ht="16.5" customHeight="1" x14ac:dyDescent="0.15">
      <c r="A128" s="86">
        <v>119</v>
      </c>
      <c r="B128" s="86"/>
      <c r="C128" s="101" t="s">
        <v>1065</v>
      </c>
      <c r="D128" s="311" t="s">
        <v>1195</v>
      </c>
      <c r="E128" s="86" t="s">
        <v>198</v>
      </c>
      <c r="F128" s="83" t="s">
        <v>8</v>
      </c>
      <c r="G128" s="87"/>
      <c r="H128" s="86"/>
      <c r="I128" s="525"/>
      <c r="J128" s="90"/>
    </row>
    <row r="129" spans="1:11" s="28" customFormat="1" ht="16.5" customHeight="1" x14ac:dyDescent="0.15">
      <c r="A129" s="86">
        <v>120</v>
      </c>
      <c r="B129" s="86"/>
      <c r="C129" s="101" t="s">
        <v>1065</v>
      </c>
      <c r="D129" s="311" t="s">
        <v>1196</v>
      </c>
      <c r="E129" s="86" t="s">
        <v>199</v>
      </c>
      <c r="F129" s="83" t="s">
        <v>8</v>
      </c>
      <c r="G129" s="87"/>
      <c r="H129" s="86"/>
      <c r="I129" s="525"/>
      <c r="J129" s="90"/>
    </row>
    <row r="130" spans="1:11" s="28" customFormat="1" ht="16.5" customHeight="1" x14ac:dyDescent="0.15">
      <c r="A130" s="86">
        <v>121</v>
      </c>
      <c r="B130" s="86"/>
      <c r="C130" s="307" t="s">
        <v>759</v>
      </c>
      <c r="D130" s="311" t="s">
        <v>760</v>
      </c>
      <c r="E130" s="86"/>
      <c r="F130" s="83" t="s">
        <v>8</v>
      </c>
      <c r="G130" s="87"/>
      <c r="H130" s="86"/>
      <c r="I130" s="90" t="s">
        <v>281</v>
      </c>
      <c r="J130" s="90" t="s">
        <v>1197</v>
      </c>
      <c r="K130" s="302"/>
    </row>
    <row r="131" spans="1:11" s="28" customFormat="1" ht="16.5" customHeight="1" x14ac:dyDescent="0.15">
      <c r="A131" s="86">
        <v>122</v>
      </c>
      <c r="B131" s="86"/>
      <c r="C131" s="307" t="s">
        <v>759</v>
      </c>
      <c r="D131" s="311" t="s">
        <v>761</v>
      </c>
      <c r="E131" s="86"/>
      <c r="F131" s="83" t="s">
        <v>8</v>
      </c>
      <c r="G131" s="87"/>
      <c r="H131" s="86"/>
      <c r="I131" s="90" t="s">
        <v>280</v>
      </c>
      <c r="J131" s="90" t="s">
        <v>1307</v>
      </c>
      <c r="K131" s="302"/>
    </row>
    <row r="132" spans="1:11" s="28" customFormat="1" ht="16.5" customHeight="1" x14ac:dyDescent="0.15">
      <c r="A132" s="86">
        <v>123</v>
      </c>
      <c r="B132" s="86"/>
      <c r="C132" s="307" t="s">
        <v>759</v>
      </c>
      <c r="D132" s="311" t="s">
        <v>762</v>
      </c>
      <c r="E132" s="86"/>
      <c r="F132" s="83" t="s">
        <v>8</v>
      </c>
      <c r="G132" s="87"/>
      <c r="H132" s="86"/>
      <c r="I132" s="90" t="s">
        <v>645</v>
      </c>
      <c r="J132" s="90" t="s">
        <v>642</v>
      </c>
      <c r="K132" s="302"/>
    </row>
    <row r="133" spans="1:11" s="28" customFormat="1" ht="16.5" customHeight="1" x14ac:dyDescent="0.15">
      <c r="A133" s="86">
        <v>124</v>
      </c>
      <c r="B133" s="86"/>
      <c r="C133" s="307" t="s">
        <v>759</v>
      </c>
      <c r="D133" s="351" t="s">
        <v>1458</v>
      </c>
      <c r="E133" s="86"/>
      <c r="F133" s="83" t="s">
        <v>8</v>
      </c>
      <c r="G133" s="87"/>
      <c r="H133" s="86"/>
      <c r="I133" s="90" t="s">
        <v>644</v>
      </c>
      <c r="J133" s="90" t="s">
        <v>643</v>
      </c>
      <c r="K133" s="302"/>
    </row>
    <row r="134" spans="1:11" s="28" customFormat="1" ht="16.5" customHeight="1" x14ac:dyDescent="0.15">
      <c r="A134" s="86">
        <v>125</v>
      </c>
      <c r="B134" s="86"/>
      <c r="C134" s="307" t="s">
        <v>759</v>
      </c>
      <c r="D134" s="351" t="s">
        <v>1466</v>
      </c>
      <c r="E134" s="86"/>
      <c r="F134" s="83" t="s">
        <v>8</v>
      </c>
      <c r="G134" s="87"/>
      <c r="H134" s="86"/>
      <c r="I134" s="90" t="s">
        <v>1459</v>
      </c>
      <c r="J134" s="250" t="s">
        <v>1457</v>
      </c>
      <c r="K134" s="302"/>
    </row>
    <row r="135" spans="1:11" s="28" customFormat="1" ht="16.5" customHeight="1" x14ac:dyDescent="0.15">
      <c r="A135" s="86">
        <v>126</v>
      </c>
      <c r="B135" s="86"/>
      <c r="C135" s="307" t="s">
        <v>759</v>
      </c>
      <c r="D135" s="311" t="s">
        <v>1185</v>
      </c>
      <c r="E135" s="86"/>
      <c r="F135" s="83" t="s">
        <v>8</v>
      </c>
      <c r="G135" s="87"/>
      <c r="H135" s="86"/>
      <c r="I135" s="90" t="s">
        <v>1186</v>
      </c>
      <c r="J135" s="90" t="s">
        <v>1248</v>
      </c>
      <c r="K135" s="302"/>
    </row>
    <row r="136" spans="1:11" s="28" customFormat="1" ht="16.5" customHeight="1" x14ac:dyDescent="0.15">
      <c r="A136" s="86">
        <v>127</v>
      </c>
      <c r="B136" s="86"/>
      <c r="C136" s="307" t="s">
        <v>759</v>
      </c>
      <c r="D136" s="311" t="s">
        <v>764</v>
      </c>
      <c r="E136" s="86"/>
      <c r="F136" s="83" t="s">
        <v>8</v>
      </c>
      <c r="G136" s="87"/>
      <c r="H136" s="86"/>
      <c r="I136" s="90" t="s">
        <v>200</v>
      </c>
      <c r="J136" s="90" t="s">
        <v>1198</v>
      </c>
      <c r="K136" s="302"/>
    </row>
    <row r="137" spans="1:11" s="28" customFormat="1" ht="16.5" customHeight="1" x14ac:dyDescent="0.15">
      <c r="A137" s="86">
        <v>128</v>
      </c>
      <c r="B137" s="86"/>
      <c r="C137" s="307" t="s">
        <v>759</v>
      </c>
      <c r="D137" s="311" t="s">
        <v>765</v>
      </c>
      <c r="E137" s="86"/>
      <c r="F137" s="83" t="s">
        <v>8</v>
      </c>
      <c r="G137" s="87"/>
      <c r="H137" s="86"/>
      <c r="I137" s="90" t="s">
        <v>201</v>
      </c>
      <c r="J137" s="90" t="s">
        <v>308</v>
      </c>
      <c r="K137" s="302"/>
    </row>
    <row r="138" spans="1:11" s="28" customFormat="1" ht="16.5" customHeight="1" x14ac:dyDescent="0.15">
      <c r="A138" s="86">
        <v>129</v>
      </c>
      <c r="B138" s="86"/>
      <c r="C138" s="307" t="s">
        <v>759</v>
      </c>
      <c r="D138" s="311" t="s">
        <v>767</v>
      </c>
      <c r="E138" s="86"/>
      <c r="F138" s="83" t="s">
        <v>8</v>
      </c>
      <c r="G138" s="87"/>
      <c r="H138" s="86"/>
      <c r="I138" s="90" t="s">
        <v>202</v>
      </c>
      <c r="J138" s="90" t="s">
        <v>377</v>
      </c>
      <c r="K138" s="302"/>
    </row>
    <row r="139" spans="1:11" s="28" customFormat="1" ht="16.5" customHeight="1" x14ac:dyDescent="0.15">
      <c r="A139" s="86">
        <v>130</v>
      </c>
      <c r="B139" s="86"/>
      <c r="C139" s="74" t="s">
        <v>893</v>
      </c>
      <c r="D139" s="304" t="s">
        <v>1068</v>
      </c>
      <c r="E139" s="95" t="s">
        <v>1275</v>
      </c>
      <c r="F139" s="83" t="s">
        <v>8</v>
      </c>
      <c r="G139" s="87"/>
      <c r="H139" s="86"/>
      <c r="I139" s="88" t="s">
        <v>439</v>
      </c>
      <c r="J139" s="88"/>
    </row>
    <row r="140" spans="1:11" s="28" customFormat="1" ht="16.5" customHeight="1" x14ac:dyDescent="0.15">
      <c r="A140" s="86">
        <v>131</v>
      </c>
      <c r="B140" s="86"/>
      <c r="C140" s="74" t="s">
        <v>893</v>
      </c>
      <c r="D140" s="304" t="s">
        <v>1069</v>
      </c>
      <c r="E140" s="86" t="s">
        <v>105</v>
      </c>
      <c r="F140" s="83" t="s">
        <v>8</v>
      </c>
      <c r="G140" s="87"/>
      <c r="H140" s="86"/>
      <c r="I140" s="88" t="s">
        <v>641</v>
      </c>
      <c r="J140" s="88"/>
    </row>
    <row r="141" spans="1:11" s="28" customFormat="1" ht="16.5" customHeight="1" x14ac:dyDescent="0.15">
      <c r="A141" s="86">
        <v>132</v>
      </c>
      <c r="B141" s="86"/>
      <c r="C141" s="74" t="s">
        <v>893</v>
      </c>
      <c r="D141" s="304" t="s">
        <v>1070</v>
      </c>
      <c r="E141" s="100" t="s">
        <v>1640</v>
      </c>
      <c r="F141" s="83" t="s">
        <v>8</v>
      </c>
      <c r="G141" s="87"/>
      <c r="H141" s="86"/>
      <c r="I141" s="88" t="s">
        <v>203</v>
      </c>
      <c r="J141" s="137"/>
    </row>
    <row r="142" spans="1:11" s="28" customFormat="1" ht="16.5" customHeight="1" x14ac:dyDescent="0.15">
      <c r="A142" s="86">
        <v>133</v>
      </c>
      <c r="B142" s="86"/>
      <c r="C142" s="74" t="s">
        <v>893</v>
      </c>
      <c r="D142" s="304" t="s">
        <v>1071</v>
      </c>
      <c r="E142" s="100" t="s">
        <v>664</v>
      </c>
      <c r="F142" s="83" t="s">
        <v>8</v>
      </c>
      <c r="G142" s="87"/>
      <c r="H142" s="86"/>
      <c r="I142" s="88" t="s">
        <v>204</v>
      </c>
      <c r="J142" s="137"/>
    </row>
    <row r="143" spans="1:11" s="28" customFormat="1" ht="16.5" customHeight="1" x14ac:dyDescent="0.15">
      <c r="A143" s="86">
        <v>134</v>
      </c>
      <c r="B143" s="86"/>
      <c r="C143" s="74" t="s">
        <v>893</v>
      </c>
      <c r="D143" s="304" t="s">
        <v>1298</v>
      </c>
      <c r="E143" s="100" t="s">
        <v>1638</v>
      </c>
      <c r="F143" s="83" t="s">
        <v>8</v>
      </c>
      <c r="G143" s="87"/>
      <c r="H143" s="86"/>
      <c r="I143" s="88" t="s">
        <v>205</v>
      </c>
      <c r="J143" s="137"/>
    </row>
    <row r="144" spans="1:11" s="28" customFormat="1" ht="16.5" customHeight="1" x14ac:dyDescent="0.15">
      <c r="A144" s="86">
        <v>135</v>
      </c>
      <c r="B144" s="86"/>
      <c r="C144" s="74" t="s">
        <v>893</v>
      </c>
      <c r="D144" s="304" t="s">
        <v>1072</v>
      </c>
      <c r="E144" s="100" t="s">
        <v>1639</v>
      </c>
      <c r="F144" s="83" t="s">
        <v>8</v>
      </c>
      <c r="G144" s="87"/>
      <c r="H144" s="86"/>
      <c r="I144" s="88" t="s">
        <v>205</v>
      </c>
      <c r="J144" s="137"/>
    </row>
    <row r="145" spans="1:10" s="28" customFormat="1" ht="16.5" customHeight="1" x14ac:dyDescent="0.15">
      <c r="A145" s="86">
        <v>136</v>
      </c>
      <c r="B145" s="86"/>
      <c r="C145" s="74" t="s">
        <v>717</v>
      </c>
      <c r="D145" s="304" t="s">
        <v>1100</v>
      </c>
      <c r="E145" s="86" t="s">
        <v>1276</v>
      </c>
      <c r="F145" s="83" t="s">
        <v>8</v>
      </c>
      <c r="G145" s="87"/>
      <c r="H145" s="86"/>
      <c r="I145" s="88" t="s">
        <v>663</v>
      </c>
      <c r="J145" s="137"/>
    </row>
    <row r="146" spans="1:10" s="28" customFormat="1" ht="16.5" customHeight="1" x14ac:dyDescent="0.15">
      <c r="A146" s="86">
        <v>137</v>
      </c>
      <c r="B146" s="86"/>
      <c r="C146" s="74" t="s">
        <v>893</v>
      </c>
      <c r="D146" s="304" t="s">
        <v>1073</v>
      </c>
      <c r="E146" s="86" t="s">
        <v>206</v>
      </c>
      <c r="F146" s="83" t="s">
        <v>8</v>
      </c>
      <c r="G146" s="87"/>
      <c r="H146" s="86"/>
      <c r="I146" s="88" t="s">
        <v>207</v>
      </c>
      <c r="J146" s="137"/>
    </row>
    <row r="147" spans="1:10" s="28" customFormat="1" ht="16.5" customHeight="1" x14ac:dyDescent="0.15">
      <c r="A147" s="86">
        <v>138</v>
      </c>
      <c r="B147" s="86"/>
      <c r="C147" s="74" t="s">
        <v>893</v>
      </c>
      <c r="D147" s="304" t="s">
        <v>1074</v>
      </c>
      <c r="E147" s="86" t="s">
        <v>463</v>
      </c>
      <c r="F147" s="83" t="s">
        <v>8</v>
      </c>
      <c r="G147" s="87"/>
      <c r="H147" s="86"/>
      <c r="I147" s="88" t="s">
        <v>464</v>
      </c>
      <c r="J147" s="137"/>
    </row>
    <row r="148" spans="1:10" s="28" customFormat="1" ht="16.5" customHeight="1" x14ac:dyDescent="0.15">
      <c r="A148" s="86">
        <v>139</v>
      </c>
      <c r="B148" s="86"/>
      <c r="C148" s="74" t="s">
        <v>893</v>
      </c>
      <c r="D148" s="304" t="s">
        <v>1075</v>
      </c>
      <c r="E148" s="86" t="s">
        <v>665</v>
      </c>
      <c r="F148" s="83" t="s">
        <v>8</v>
      </c>
      <c r="G148" s="87"/>
      <c r="H148" s="86"/>
      <c r="I148" s="127" t="s">
        <v>667</v>
      </c>
      <c r="J148" s="137"/>
    </row>
    <row r="149" spans="1:10" s="28" customFormat="1" ht="16.5" customHeight="1" x14ac:dyDescent="0.15">
      <c r="A149" s="86">
        <v>140</v>
      </c>
      <c r="B149" s="86"/>
      <c r="C149" s="74" t="s">
        <v>893</v>
      </c>
      <c r="D149" s="304" t="s">
        <v>1076</v>
      </c>
      <c r="E149" s="86"/>
      <c r="F149" s="83" t="s">
        <v>8</v>
      </c>
      <c r="G149" s="87"/>
      <c r="H149" s="86"/>
      <c r="I149" s="128" t="s">
        <v>310</v>
      </c>
      <c r="J149" s="88"/>
    </row>
    <row r="150" spans="1:10" s="28" customFormat="1" ht="16.5" customHeight="1" x14ac:dyDescent="0.15">
      <c r="A150" s="86">
        <v>141</v>
      </c>
      <c r="B150" s="86"/>
      <c r="C150" s="74" t="s">
        <v>893</v>
      </c>
      <c r="D150" s="304" t="s">
        <v>1077</v>
      </c>
      <c r="E150" s="86"/>
      <c r="F150" s="83" t="s">
        <v>8</v>
      </c>
      <c r="G150" s="87"/>
      <c r="H150" s="86"/>
      <c r="I150" s="88" t="s">
        <v>208</v>
      </c>
      <c r="J150" s="88"/>
    </row>
    <row r="151" spans="1:10" s="28" customFormat="1" ht="16.5" customHeight="1" x14ac:dyDescent="0.15">
      <c r="A151" s="86">
        <v>142</v>
      </c>
      <c r="B151" s="86"/>
      <c r="C151" s="74" t="s">
        <v>893</v>
      </c>
      <c r="D151" s="304" t="s">
        <v>1078</v>
      </c>
      <c r="E151" s="86"/>
      <c r="F151" s="83" t="s">
        <v>8</v>
      </c>
      <c r="G151" s="87"/>
      <c r="H151" s="86"/>
      <c r="I151" s="88" t="s">
        <v>209</v>
      </c>
      <c r="J151" s="88"/>
    </row>
    <row r="152" spans="1:10" s="28" customFormat="1" ht="16.5" customHeight="1" x14ac:dyDescent="0.15">
      <c r="A152" s="86">
        <v>143</v>
      </c>
      <c r="B152" s="86"/>
      <c r="C152" s="101" t="s">
        <v>1062</v>
      </c>
      <c r="D152" s="307" t="s">
        <v>1532</v>
      </c>
      <c r="E152" s="86"/>
      <c r="F152" s="176" t="s">
        <v>474</v>
      </c>
      <c r="G152" s="87"/>
      <c r="H152" s="86"/>
      <c r="I152" s="355" t="s">
        <v>1534</v>
      </c>
      <c r="J152" s="88"/>
    </row>
    <row r="153" spans="1:10" s="28" customFormat="1" ht="16.5" customHeight="1" x14ac:dyDescent="0.15">
      <c r="A153" s="86">
        <v>144</v>
      </c>
      <c r="B153" s="86"/>
      <c r="C153" s="74" t="s">
        <v>1080</v>
      </c>
      <c r="D153" s="304" t="s">
        <v>1081</v>
      </c>
      <c r="E153" s="86"/>
      <c r="F153" s="83" t="s">
        <v>8</v>
      </c>
      <c r="G153" s="87"/>
      <c r="H153" s="86"/>
      <c r="I153" s="61" t="s">
        <v>1267</v>
      </c>
      <c r="J153" s="61"/>
    </row>
    <row r="154" spans="1:10" s="28" customFormat="1" ht="16.5" customHeight="1" x14ac:dyDescent="0.15">
      <c r="A154" s="86">
        <v>145</v>
      </c>
      <c r="B154" s="86"/>
      <c r="C154" s="74" t="s">
        <v>1082</v>
      </c>
      <c r="D154" s="304" t="s">
        <v>1083</v>
      </c>
      <c r="E154" s="86"/>
      <c r="F154" s="83" t="s">
        <v>8</v>
      </c>
      <c r="G154" s="87"/>
      <c r="H154" s="86"/>
      <c r="I154" s="88" t="s">
        <v>1381</v>
      </c>
      <c r="J154" s="88"/>
    </row>
    <row r="155" spans="1:10" s="28" customFormat="1" ht="16.5" customHeight="1" x14ac:dyDescent="0.15">
      <c r="A155" s="86">
        <v>146</v>
      </c>
      <c r="B155" s="86"/>
      <c r="C155" s="74" t="s">
        <v>1082</v>
      </c>
      <c r="D155" s="304" t="s">
        <v>1084</v>
      </c>
      <c r="E155" s="86"/>
      <c r="F155" s="83" t="s">
        <v>8</v>
      </c>
      <c r="G155" s="87"/>
      <c r="H155" s="86"/>
      <c r="I155" s="519" t="s">
        <v>1265</v>
      </c>
      <c r="J155" s="90"/>
    </row>
    <row r="156" spans="1:10" s="28" customFormat="1" ht="16.5" customHeight="1" x14ac:dyDescent="0.15">
      <c r="A156" s="86">
        <v>147</v>
      </c>
      <c r="B156" s="86"/>
      <c r="C156" s="74" t="s">
        <v>1082</v>
      </c>
      <c r="D156" s="304" t="s">
        <v>1085</v>
      </c>
      <c r="E156" s="86"/>
      <c r="F156" s="83" t="s">
        <v>8</v>
      </c>
      <c r="G156" s="87"/>
      <c r="H156" s="86"/>
      <c r="I156" s="526"/>
      <c r="J156" s="90"/>
    </row>
    <row r="157" spans="1:10" s="28" customFormat="1" ht="16.5" customHeight="1" x14ac:dyDescent="0.15">
      <c r="A157" s="86">
        <v>148</v>
      </c>
      <c r="B157" s="86"/>
      <c r="C157" s="74" t="s">
        <v>1086</v>
      </c>
      <c r="D157" s="304" t="s">
        <v>1087</v>
      </c>
      <c r="E157" s="86" t="s">
        <v>465</v>
      </c>
      <c r="F157" s="83" t="s">
        <v>8</v>
      </c>
      <c r="G157" s="87"/>
      <c r="H157" s="86"/>
      <c r="I157" s="519" t="s">
        <v>1268</v>
      </c>
      <c r="J157" s="90"/>
    </row>
    <row r="158" spans="1:10" s="28" customFormat="1" ht="16.5" customHeight="1" x14ac:dyDescent="0.15">
      <c r="A158" s="86">
        <v>149</v>
      </c>
      <c r="B158" s="86"/>
      <c r="C158" s="74" t="s">
        <v>1086</v>
      </c>
      <c r="D158" s="304" t="s">
        <v>1088</v>
      </c>
      <c r="E158" s="86" t="s">
        <v>465</v>
      </c>
      <c r="F158" s="83" t="s">
        <v>8</v>
      </c>
      <c r="G158" s="87"/>
      <c r="H158" s="86"/>
      <c r="I158" s="520"/>
      <c r="J158" s="90"/>
    </row>
    <row r="159" spans="1:10" s="28" customFormat="1" ht="16.5" customHeight="1" x14ac:dyDescent="0.15">
      <c r="A159" s="86">
        <v>150</v>
      </c>
      <c r="B159" s="86"/>
      <c r="C159" s="74" t="s">
        <v>1086</v>
      </c>
      <c r="D159" s="304" t="s">
        <v>1089</v>
      </c>
      <c r="E159" s="86" t="s">
        <v>465</v>
      </c>
      <c r="F159" s="83" t="s">
        <v>8</v>
      </c>
      <c r="G159" s="87"/>
      <c r="H159" s="86"/>
      <c r="I159" s="520"/>
      <c r="J159" s="90"/>
    </row>
    <row r="160" spans="1:10" s="28" customFormat="1" ht="16.5" customHeight="1" x14ac:dyDescent="0.15">
      <c r="A160" s="86">
        <v>151</v>
      </c>
      <c r="B160" s="86"/>
      <c r="C160" s="74" t="s">
        <v>1086</v>
      </c>
      <c r="D160" s="304" t="s">
        <v>1090</v>
      </c>
      <c r="E160" s="86" t="s">
        <v>465</v>
      </c>
      <c r="F160" s="83" t="s">
        <v>8</v>
      </c>
      <c r="G160" s="87"/>
      <c r="H160" s="86"/>
      <c r="I160" s="520"/>
      <c r="J160" s="90"/>
    </row>
    <row r="161" spans="1:10" s="28" customFormat="1" ht="16.5" customHeight="1" x14ac:dyDescent="0.15">
      <c r="A161" s="86">
        <v>152</v>
      </c>
      <c r="B161" s="86"/>
      <c r="C161" s="74" t="s">
        <v>1086</v>
      </c>
      <c r="D161" s="304" t="s">
        <v>1091</v>
      </c>
      <c r="E161" s="86" t="s">
        <v>465</v>
      </c>
      <c r="F161" s="83" t="s">
        <v>8</v>
      </c>
      <c r="G161" s="87"/>
      <c r="H161" s="86"/>
      <c r="I161" s="520"/>
      <c r="J161" s="90"/>
    </row>
    <row r="162" spans="1:10" s="28" customFormat="1" ht="16.5" customHeight="1" x14ac:dyDescent="0.15">
      <c r="A162" s="86">
        <v>153</v>
      </c>
      <c r="B162" s="86"/>
      <c r="C162" s="74" t="s">
        <v>1086</v>
      </c>
      <c r="D162" s="304" t="s">
        <v>1092</v>
      </c>
      <c r="E162" s="86" t="s">
        <v>465</v>
      </c>
      <c r="F162" s="83" t="s">
        <v>8</v>
      </c>
      <c r="G162" s="87"/>
      <c r="H162" s="86"/>
      <c r="I162" s="520"/>
      <c r="J162" s="90"/>
    </row>
    <row r="163" spans="1:10" s="28" customFormat="1" ht="16.5" customHeight="1" x14ac:dyDescent="0.15">
      <c r="A163" s="86">
        <v>154</v>
      </c>
      <c r="B163" s="86"/>
      <c r="C163" s="74" t="s">
        <v>1086</v>
      </c>
      <c r="D163" s="304" t="s">
        <v>1093</v>
      </c>
      <c r="E163" s="86" t="s">
        <v>465</v>
      </c>
      <c r="F163" s="83" t="s">
        <v>8</v>
      </c>
      <c r="G163" s="87"/>
      <c r="H163" s="86"/>
      <c r="I163" s="520"/>
      <c r="J163" s="90"/>
    </row>
    <row r="164" spans="1:10" s="28" customFormat="1" ht="16.5" customHeight="1" x14ac:dyDescent="0.15">
      <c r="A164" s="86">
        <v>155</v>
      </c>
      <c r="B164" s="86"/>
      <c r="C164" s="74" t="s">
        <v>1086</v>
      </c>
      <c r="D164" s="304" t="s">
        <v>1094</v>
      </c>
      <c r="E164" s="86" t="s">
        <v>465</v>
      </c>
      <c r="F164" s="83" t="s">
        <v>8</v>
      </c>
      <c r="G164" s="87"/>
      <c r="H164" s="86"/>
      <c r="I164" s="520"/>
      <c r="J164" s="90"/>
    </row>
    <row r="165" spans="1:10" s="28" customFormat="1" ht="16.5" customHeight="1" x14ac:dyDescent="0.15">
      <c r="A165" s="86">
        <v>156</v>
      </c>
      <c r="B165" s="86"/>
      <c r="C165" s="74" t="s">
        <v>1086</v>
      </c>
      <c r="D165" s="304" t="s">
        <v>1095</v>
      </c>
      <c r="E165" s="86" t="s">
        <v>466</v>
      </c>
      <c r="F165" s="83" t="s">
        <v>8</v>
      </c>
      <c r="G165" s="87"/>
      <c r="H165" s="86"/>
      <c r="I165" s="521"/>
      <c r="J165" s="90"/>
    </row>
    <row r="166" spans="1:10" s="28" customFormat="1" ht="16.5" customHeight="1" x14ac:dyDescent="0.15">
      <c r="A166" s="86">
        <v>157</v>
      </c>
      <c r="B166" s="86"/>
      <c r="C166" s="74" t="s">
        <v>1086</v>
      </c>
      <c r="D166" s="304" t="s">
        <v>1096</v>
      </c>
      <c r="E166" s="86" t="s">
        <v>465</v>
      </c>
      <c r="F166" s="83" t="s">
        <v>8</v>
      </c>
      <c r="G166" s="87"/>
      <c r="H166" s="86"/>
      <c r="I166" s="194" t="s">
        <v>550</v>
      </c>
      <c r="J166" s="90"/>
    </row>
    <row r="167" spans="1:10" s="28" customFormat="1" ht="16.5" customHeight="1" x14ac:dyDescent="0.15">
      <c r="A167" s="86">
        <v>158</v>
      </c>
      <c r="B167" s="86"/>
      <c r="C167" s="74" t="s">
        <v>893</v>
      </c>
      <c r="D167" s="304" t="s">
        <v>1097</v>
      </c>
      <c r="E167" s="86" t="s">
        <v>48</v>
      </c>
      <c r="F167" s="83" t="s">
        <v>8</v>
      </c>
      <c r="G167" s="87"/>
      <c r="H167" s="86"/>
      <c r="I167" s="88" t="s">
        <v>1259</v>
      </c>
      <c r="J167" s="90"/>
    </row>
    <row r="168" spans="1:10" s="28" customFormat="1" ht="16.5" customHeight="1" x14ac:dyDescent="0.15">
      <c r="A168" s="86">
        <v>159</v>
      </c>
      <c r="B168" s="86"/>
      <c r="C168" s="74" t="s">
        <v>893</v>
      </c>
      <c r="D168" s="304" t="s">
        <v>1098</v>
      </c>
      <c r="E168" s="86" t="s">
        <v>49</v>
      </c>
      <c r="F168" s="83" t="s">
        <v>8</v>
      </c>
      <c r="G168" s="87"/>
      <c r="H168" s="86"/>
      <c r="I168" s="88" t="s">
        <v>1258</v>
      </c>
      <c r="J168" s="88"/>
    </row>
    <row r="169" spans="1:10" s="28" customFormat="1" ht="16.5" customHeight="1" x14ac:dyDescent="0.15">
      <c r="A169" s="86">
        <v>160</v>
      </c>
      <c r="B169" s="86"/>
      <c r="C169" s="74" t="s">
        <v>1082</v>
      </c>
      <c r="D169" s="304" t="s">
        <v>1099</v>
      </c>
      <c r="F169" s="83" t="s">
        <v>8</v>
      </c>
      <c r="G169" s="87"/>
      <c r="H169" s="86"/>
      <c r="I169" s="90" t="s">
        <v>1266</v>
      </c>
      <c r="J169" s="88"/>
    </row>
    <row r="170" spans="1:10" s="28" customFormat="1" ht="16.5" customHeight="1" x14ac:dyDescent="0.15">
      <c r="A170" s="86">
        <v>161</v>
      </c>
      <c r="B170" s="86"/>
      <c r="C170" s="74" t="s">
        <v>896</v>
      </c>
      <c r="D170" s="304" t="s">
        <v>897</v>
      </c>
      <c r="E170" s="86"/>
      <c r="F170" s="83" t="s">
        <v>8</v>
      </c>
      <c r="G170" s="87"/>
      <c r="H170" s="86"/>
      <c r="I170" s="88" t="s">
        <v>1271</v>
      </c>
      <c r="J170" s="88"/>
    </row>
    <row r="171" spans="1:10" s="28" customFormat="1" ht="16.5" customHeight="1" x14ac:dyDescent="0.15">
      <c r="E171" s="33"/>
    </row>
    <row r="172" spans="1:10" s="28" customFormat="1" ht="16.5" customHeight="1" x14ac:dyDescent="0.15">
      <c r="E172" s="33"/>
    </row>
    <row r="173" spans="1:10" s="28" customFormat="1" ht="16.5" customHeight="1" x14ac:dyDescent="0.15">
      <c r="E173" s="33"/>
    </row>
    <row r="174" spans="1:10" s="28" customFormat="1" x14ac:dyDescent="0.15">
      <c r="E174" s="33"/>
    </row>
    <row r="175" spans="1:10" s="28" customFormat="1" x14ac:dyDescent="0.15">
      <c r="E175" s="33"/>
    </row>
    <row r="176" spans="1:10" s="28" customFormat="1" x14ac:dyDescent="0.15">
      <c r="E176" s="33"/>
    </row>
  </sheetData>
  <mergeCells count="9">
    <mergeCell ref="D1:D8"/>
    <mergeCell ref="J10:J11"/>
    <mergeCell ref="I157:I165"/>
    <mergeCell ref="E1:E8"/>
    <mergeCell ref="I21:I25"/>
    <mergeCell ref="I125:I129"/>
    <mergeCell ref="I155:I156"/>
    <mergeCell ref="I70:I107"/>
    <mergeCell ref="I31:I68"/>
  </mergeCells>
  <phoneticPr fontId="31"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61"/>
  <sheetViews>
    <sheetView topLeftCell="E19" workbookViewId="0">
      <selection activeCell="H36" sqref="H36"/>
    </sheetView>
  </sheetViews>
  <sheetFormatPr baseColWidth="10" defaultColWidth="8.796875" defaultRowHeight="16" x14ac:dyDescent="0.15"/>
  <cols>
    <col min="1" max="1" width="8.796875" style="17" customWidth="1"/>
    <col min="2" max="2" width="13.3984375" style="8" hidden="1" customWidth="1"/>
    <col min="3" max="4" width="13.3984375" style="8" customWidth="1"/>
    <col min="5" max="5" width="45.796875" style="8" customWidth="1"/>
    <col min="6" max="6" width="11.19921875" style="17" bestFit="1" customWidth="1"/>
    <col min="7" max="7" width="13.59765625" style="8" customWidth="1"/>
    <col min="8" max="8" width="37.19921875" style="8" customWidth="1"/>
    <col min="9" max="9" width="13.3984375" style="8" customWidth="1"/>
    <col min="10" max="10" width="29.796875" style="158" customWidth="1"/>
    <col min="11" max="11" width="56" style="8" customWidth="1"/>
    <col min="12" max="16384" width="8.796875" style="8"/>
  </cols>
  <sheetData>
    <row r="1" spans="1:11" ht="15.5" customHeight="1" x14ac:dyDescent="0.15">
      <c r="E1" s="530" t="s">
        <v>1116</v>
      </c>
      <c r="F1" s="528"/>
      <c r="G1" s="156"/>
      <c r="H1" s="126" t="s">
        <v>469</v>
      </c>
      <c r="I1" s="157"/>
    </row>
    <row r="2" spans="1:11" ht="16.5" customHeight="1" x14ac:dyDescent="0.15">
      <c r="E2" s="528"/>
      <c r="F2" s="528"/>
      <c r="G2" s="51" t="s">
        <v>0</v>
      </c>
      <c r="H2" s="159">
        <f>COUNTIF(G10:G311,"Not POR")</f>
        <v>0</v>
      </c>
      <c r="I2" s="157"/>
    </row>
    <row r="3" spans="1:11" ht="17.25" customHeight="1" x14ac:dyDescent="0.15">
      <c r="E3" s="528"/>
      <c r="F3" s="528"/>
      <c r="G3" s="52" t="s">
        <v>50</v>
      </c>
      <c r="H3" s="159">
        <f>COUNTIF(G12:G312,"CHN validation")</f>
        <v>0</v>
      </c>
      <c r="I3" s="157"/>
    </row>
    <row r="4" spans="1:11" ht="19.5" customHeight="1" x14ac:dyDescent="0.15">
      <c r="A4" s="8"/>
      <c r="E4" s="528"/>
      <c r="F4" s="528"/>
      <c r="G4" s="53" t="s">
        <v>52</v>
      </c>
      <c r="H4" s="159">
        <f>COUNTIF(G12:G313,"New Item")</f>
        <v>0</v>
      </c>
      <c r="J4" s="8"/>
    </row>
    <row r="5" spans="1:11" ht="15.5" customHeight="1" x14ac:dyDescent="0.15">
      <c r="E5" s="528"/>
      <c r="F5" s="528"/>
      <c r="G5" s="54" t="s">
        <v>51</v>
      </c>
      <c r="H5" s="159">
        <f>COUNTIF(G13:G314,"Pending update")</f>
        <v>0</v>
      </c>
      <c r="I5" s="157"/>
    </row>
    <row r="6" spans="1:11" ht="15" customHeight="1" x14ac:dyDescent="0.15">
      <c r="E6" s="528"/>
      <c r="F6" s="528"/>
      <c r="G6" s="55" t="s">
        <v>53</v>
      </c>
      <c r="H6" s="159">
        <f>COUNTIF(G15:G315,"Modified")</f>
        <v>1</v>
      </c>
      <c r="I6" s="157"/>
    </row>
    <row r="7" spans="1:11" ht="18" customHeight="1" x14ac:dyDescent="0.15">
      <c r="E7" s="528"/>
      <c r="F7" s="528"/>
      <c r="G7" s="41" t="s">
        <v>8</v>
      </c>
      <c r="H7" s="159">
        <f>COUNTIF(G10:G311,"Ready")</f>
        <v>51</v>
      </c>
      <c r="I7" s="157"/>
    </row>
    <row r="8" spans="1:11" ht="17.25" customHeight="1" thickBot="1" x14ac:dyDescent="0.2">
      <c r="E8" s="529"/>
      <c r="F8" s="529"/>
      <c r="G8" s="56" t="s">
        <v>2</v>
      </c>
      <c r="H8" s="159">
        <f>COUNTIF(G17:G317,"Not ready")</f>
        <v>0</v>
      </c>
      <c r="I8" s="160"/>
    </row>
    <row r="9" spans="1:11" ht="50" customHeight="1" x14ac:dyDescent="0.15">
      <c r="A9" s="161" t="s">
        <v>54</v>
      </c>
      <c r="B9" s="19" t="s">
        <v>470</v>
      </c>
      <c r="C9" s="261" t="s">
        <v>595</v>
      </c>
      <c r="D9" s="5" t="s">
        <v>674</v>
      </c>
      <c r="E9" s="5" t="s">
        <v>675</v>
      </c>
      <c r="F9" s="162" t="s">
        <v>55</v>
      </c>
      <c r="G9" s="163" t="s">
        <v>4</v>
      </c>
      <c r="H9" s="164" t="s">
        <v>471</v>
      </c>
      <c r="I9" s="163" t="s">
        <v>5</v>
      </c>
      <c r="J9" s="162" t="s">
        <v>6</v>
      </c>
      <c r="K9" s="162" t="s">
        <v>472</v>
      </c>
    </row>
    <row r="10" spans="1:11" ht="18.75" customHeight="1" x14ac:dyDescent="0.15">
      <c r="A10" s="36">
        <v>1</v>
      </c>
      <c r="B10" s="37"/>
      <c r="C10" s="37"/>
      <c r="D10" s="74" t="s">
        <v>677</v>
      </c>
      <c r="E10" s="304" t="s">
        <v>1147</v>
      </c>
      <c r="F10" s="36"/>
      <c r="G10" s="165" t="s">
        <v>8</v>
      </c>
      <c r="H10" s="37"/>
      <c r="I10" s="166"/>
      <c r="J10" s="39"/>
      <c r="K10" s="496" t="s">
        <v>662</v>
      </c>
    </row>
    <row r="11" spans="1:11" ht="18.75" customHeight="1" x14ac:dyDescent="0.15">
      <c r="A11" s="36">
        <v>2</v>
      </c>
      <c r="B11" s="37"/>
      <c r="C11" s="37"/>
      <c r="D11" s="74" t="s">
        <v>677</v>
      </c>
      <c r="E11" s="304" t="s">
        <v>686</v>
      </c>
      <c r="F11" s="36"/>
      <c r="G11" s="165" t="s">
        <v>8</v>
      </c>
      <c r="H11" s="37"/>
      <c r="I11" s="166"/>
      <c r="J11" s="39"/>
      <c r="K11" s="497"/>
    </row>
    <row r="12" spans="1:11" ht="18.75" customHeight="1" x14ac:dyDescent="0.15">
      <c r="A12" s="36">
        <v>3</v>
      </c>
      <c r="B12" s="37"/>
      <c r="C12" s="37"/>
      <c r="D12" s="74" t="s">
        <v>1105</v>
      </c>
      <c r="E12" s="304" t="s">
        <v>688</v>
      </c>
      <c r="F12" s="36"/>
      <c r="G12" s="165" t="s">
        <v>8</v>
      </c>
      <c r="H12" s="37"/>
      <c r="I12" s="166"/>
      <c r="J12" s="39"/>
      <c r="K12" s="37"/>
    </row>
    <row r="13" spans="1:11" ht="18.75" customHeight="1" x14ac:dyDescent="0.15">
      <c r="A13" s="36">
        <v>4</v>
      </c>
      <c r="B13" s="37"/>
      <c r="C13" s="37"/>
      <c r="D13" s="74" t="s">
        <v>1106</v>
      </c>
      <c r="E13" s="304" t="s">
        <v>1107</v>
      </c>
      <c r="F13" s="36"/>
      <c r="G13" s="165" t="s">
        <v>8</v>
      </c>
      <c r="H13" s="37"/>
      <c r="I13" s="166"/>
      <c r="J13" s="39" t="s">
        <v>1559</v>
      </c>
      <c r="K13" s="37"/>
    </row>
    <row r="14" spans="1:11" ht="18.75" customHeight="1" x14ac:dyDescent="0.15">
      <c r="A14" s="36">
        <v>5</v>
      </c>
      <c r="B14" s="37"/>
      <c r="C14" s="37"/>
      <c r="D14" s="74" t="s">
        <v>1106</v>
      </c>
      <c r="E14" s="42" t="s">
        <v>1108</v>
      </c>
      <c r="F14" s="36"/>
      <c r="G14" s="165" t="s">
        <v>8</v>
      </c>
      <c r="H14" s="37"/>
      <c r="I14" s="166"/>
      <c r="J14" s="39" t="s">
        <v>636</v>
      </c>
      <c r="K14" s="37"/>
    </row>
    <row r="15" spans="1:11" ht="18.75" customHeight="1" x14ac:dyDescent="0.15">
      <c r="A15" s="36">
        <v>6</v>
      </c>
      <c r="B15" s="37"/>
      <c r="C15" s="37"/>
      <c r="D15" s="74" t="s">
        <v>1109</v>
      </c>
      <c r="E15" s="42" t="s">
        <v>715</v>
      </c>
      <c r="F15" s="36"/>
      <c r="G15" s="165" t="s">
        <v>8</v>
      </c>
      <c r="H15" s="37"/>
      <c r="I15" s="167" t="s">
        <v>473</v>
      </c>
      <c r="J15" s="39" t="s">
        <v>1411</v>
      </c>
      <c r="K15" s="37"/>
    </row>
    <row r="16" spans="1:11" ht="18.75" customHeight="1" x14ac:dyDescent="0.15">
      <c r="A16" s="36">
        <v>7</v>
      </c>
      <c r="B16" s="36"/>
      <c r="C16" s="36"/>
      <c r="D16" s="74" t="s">
        <v>717</v>
      </c>
      <c r="E16" s="304" t="s">
        <v>902</v>
      </c>
      <c r="F16" s="36" t="s">
        <v>48</v>
      </c>
      <c r="G16" s="165" t="s">
        <v>8</v>
      </c>
      <c r="H16" s="37"/>
      <c r="I16" s="167"/>
      <c r="J16" s="39" t="s">
        <v>1412</v>
      </c>
      <c r="K16" s="37"/>
    </row>
    <row r="17" spans="1:11" ht="18.75" customHeight="1" x14ac:dyDescent="0.15">
      <c r="A17" s="36">
        <v>8</v>
      </c>
      <c r="B17" s="37"/>
      <c r="C17" s="37"/>
      <c r="D17" s="74" t="s">
        <v>717</v>
      </c>
      <c r="E17" s="304" t="s">
        <v>903</v>
      </c>
      <c r="F17" s="36" t="s">
        <v>11</v>
      </c>
      <c r="G17" s="165" t="s">
        <v>8</v>
      </c>
      <c r="H17" s="37"/>
      <c r="I17" s="166"/>
      <c r="J17" s="39" t="s">
        <v>439</v>
      </c>
      <c r="K17" s="45"/>
    </row>
    <row r="18" spans="1:11" ht="18.75" customHeight="1" x14ac:dyDescent="0.15">
      <c r="A18" s="36">
        <v>9</v>
      </c>
      <c r="B18" s="37"/>
      <c r="C18" s="37"/>
      <c r="D18" s="101" t="s">
        <v>717</v>
      </c>
      <c r="E18" s="101" t="s">
        <v>967</v>
      </c>
      <c r="F18" s="36"/>
      <c r="G18" s="165" t="s">
        <v>8</v>
      </c>
      <c r="H18" s="37"/>
      <c r="I18" s="166"/>
      <c r="J18" s="264" t="s">
        <v>672</v>
      </c>
      <c r="K18" s="45"/>
    </row>
    <row r="19" spans="1:11" ht="18.75" customHeight="1" x14ac:dyDescent="0.15">
      <c r="A19" s="36">
        <v>10</v>
      </c>
      <c r="B19" s="36"/>
      <c r="C19" s="36"/>
      <c r="D19" s="74" t="s">
        <v>717</v>
      </c>
      <c r="E19" s="304" t="s">
        <v>968</v>
      </c>
      <c r="F19" s="58" t="s">
        <v>14</v>
      </c>
      <c r="G19" s="165" t="s">
        <v>8</v>
      </c>
      <c r="H19" s="37"/>
      <c r="I19" s="166"/>
      <c r="J19" s="39" t="s">
        <v>1413</v>
      </c>
      <c r="K19" s="43"/>
    </row>
    <row r="20" spans="1:11" ht="18.75" customHeight="1" x14ac:dyDescent="0.15">
      <c r="A20" s="36">
        <v>11</v>
      </c>
      <c r="B20" s="36"/>
      <c r="C20" s="36"/>
      <c r="D20" s="74" t="s">
        <v>717</v>
      </c>
      <c r="E20" s="304" t="s">
        <v>724</v>
      </c>
      <c r="F20" s="58" t="s">
        <v>15</v>
      </c>
      <c r="G20" s="165" t="s">
        <v>8</v>
      </c>
      <c r="H20" s="37"/>
      <c r="I20" s="166"/>
      <c r="J20" s="39"/>
      <c r="K20" s="37"/>
    </row>
    <row r="21" spans="1:11" ht="18.75" customHeight="1" x14ac:dyDescent="0.15">
      <c r="A21" s="36">
        <v>12</v>
      </c>
      <c r="B21" s="36"/>
      <c r="C21" s="36"/>
      <c r="D21" s="74" t="s">
        <v>717</v>
      </c>
      <c r="E21" s="304" t="s">
        <v>725</v>
      </c>
      <c r="F21" s="58" t="s">
        <v>15</v>
      </c>
      <c r="G21" s="165" t="s">
        <v>8</v>
      </c>
      <c r="H21" s="37"/>
      <c r="I21" s="166"/>
      <c r="J21" s="39"/>
      <c r="K21" s="37"/>
    </row>
    <row r="22" spans="1:11" ht="18.75" customHeight="1" x14ac:dyDescent="0.15">
      <c r="A22" s="36">
        <v>13</v>
      </c>
      <c r="B22" s="36"/>
      <c r="C22" s="36"/>
      <c r="D22" s="74" t="s">
        <v>717</v>
      </c>
      <c r="E22" s="304" t="s">
        <v>726</v>
      </c>
      <c r="F22" s="58" t="s">
        <v>15</v>
      </c>
      <c r="G22" s="165" t="s">
        <v>8</v>
      </c>
      <c r="H22" s="37"/>
      <c r="I22" s="166"/>
      <c r="J22" s="39"/>
      <c r="K22" s="37"/>
    </row>
    <row r="23" spans="1:11" ht="18.75" customHeight="1" x14ac:dyDescent="0.15">
      <c r="A23" s="36">
        <v>14</v>
      </c>
      <c r="B23" s="36"/>
      <c r="C23" s="36"/>
      <c r="D23" s="74" t="s">
        <v>717</v>
      </c>
      <c r="E23" s="304" t="s">
        <v>969</v>
      </c>
      <c r="F23" s="58" t="s">
        <v>15</v>
      </c>
      <c r="G23" s="165" t="s">
        <v>8</v>
      </c>
      <c r="H23" s="37"/>
      <c r="I23" s="166"/>
      <c r="J23" s="39"/>
      <c r="K23" s="37"/>
    </row>
    <row r="24" spans="1:11" ht="18.75" customHeight="1" x14ac:dyDescent="0.15">
      <c r="A24" s="36">
        <v>15</v>
      </c>
      <c r="B24" s="36"/>
      <c r="C24" s="36"/>
      <c r="D24" s="74" t="s">
        <v>717</v>
      </c>
      <c r="E24" s="304" t="s">
        <v>728</v>
      </c>
      <c r="F24" s="58" t="s">
        <v>15</v>
      </c>
      <c r="G24" s="165" t="s">
        <v>8</v>
      </c>
      <c r="H24" s="37"/>
      <c r="I24" s="166"/>
      <c r="J24" s="39"/>
      <c r="K24" s="37"/>
    </row>
    <row r="25" spans="1:11" ht="15.75" customHeight="1" x14ac:dyDescent="0.15">
      <c r="A25" s="36">
        <v>16</v>
      </c>
      <c r="B25" s="37"/>
      <c r="C25" s="37"/>
      <c r="D25" s="169" t="s">
        <v>682</v>
      </c>
      <c r="E25" s="169" t="s">
        <v>1110</v>
      </c>
      <c r="F25" s="36"/>
      <c r="G25" s="165" t="s">
        <v>8</v>
      </c>
      <c r="H25" s="37"/>
      <c r="I25" s="166"/>
      <c r="J25" s="170" t="s">
        <v>1380</v>
      </c>
      <c r="K25" s="37"/>
    </row>
    <row r="26" spans="1:11" ht="15.75" customHeight="1" x14ac:dyDescent="0.15">
      <c r="A26" s="36">
        <v>17</v>
      </c>
      <c r="B26" s="37"/>
      <c r="C26" s="37"/>
      <c r="D26" s="169" t="s">
        <v>682</v>
      </c>
      <c r="E26" s="169" t="s">
        <v>1475</v>
      </c>
      <c r="F26" s="36"/>
      <c r="G26" s="165" t="s">
        <v>8</v>
      </c>
      <c r="H26" s="37"/>
      <c r="I26" s="166"/>
      <c r="J26" s="170" t="s">
        <v>2084</v>
      </c>
      <c r="K26" s="37"/>
    </row>
    <row r="27" spans="1:11" ht="15.75" customHeight="1" x14ac:dyDescent="0.15">
      <c r="A27" s="36">
        <v>18</v>
      </c>
      <c r="B27" s="37"/>
      <c r="C27" s="37"/>
      <c r="D27" s="169" t="s">
        <v>682</v>
      </c>
      <c r="E27" s="169" t="s">
        <v>1476</v>
      </c>
      <c r="F27" s="36"/>
      <c r="G27" s="165" t="s">
        <v>8</v>
      </c>
      <c r="H27" s="37"/>
      <c r="I27" s="166"/>
      <c r="J27" s="170" t="s">
        <v>2085</v>
      </c>
      <c r="K27" s="37"/>
    </row>
    <row r="28" spans="1:11" ht="15.75" customHeight="1" x14ac:dyDescent="0.15">
      <c r="A28" s="36">
        <v>19</v>
      </c>
      <c r="B28" s="37"/>
      <c r="C28" s="37"/>
      <c r="D28" s="169" t="s">
        <v>682</v>
      </c>
      <c r="E28" s="169" t="s">
        <v>1477</v>
      </c>
      <c r="F28" s="36"/>
      <c r="G28" s="165" t="s">
        <v>8</v>
      </c>
      <c r="H28" s="37"/>
      <c r="I28" s="166"/>
      <c r="J28" s="170" t="s">
        <v>1562</v>
      </c>
      <c r="K28" s="37"/>
    </row>
    <row r="29" spans="1:11" ht="15.75" customHeight="1" x14ac:dyDescent="0.15">
      <c r="A29" s="36">
        <v>20</v>
      </c>
      <c r="B29" s="37"/>
      <c r="C29" s="37"/>
      <c r="D29" s="169" t="s">
        <v>682</v>
      </c>
      <c r="E29" s="169" t="s">
        <v>1478</v>
      </c>
      <c r="F29" s="36"/>
      <c r="G29" s="165" t="s">
        <v>8</v>
      </c>
      <c r="H29" s="37"/>
      <c r="I29" s="166"/>
      <c r="J29" s="170" t="s">
        <v>2086</v>
      </c>
      <c r="K29" s="37"/>
    </row>
    <row r="30" spans="1:11" ht="15.75" customHeight="1" x14ac:dyDescent="0.15">
      <c r="A30" s="36">
        <v>21</v>
      </c>
      <c r="B30" s="37"/>
      <c r="C30" s="37"/>
      <c r="D30" s="169" t="s">
        <v>682</v>
      </c>
      <c r="E30" s="169" t="s">
        <v>1479</v>
      </c>
      <c r="F30" s="36"/>
      <c r="G30" s="165" t="s">
        <v>8</v>
      </c>
      <c r="H30" s="37"/>
      <c r="I30" s="166"/>
      <c r="J30" s="170" t="s">
        <v>1564</v>
      </c>
      <c r="K30" s="37"/>
    </row>
    <row r="31" spans="1:11" ht="15.75" customHeight="1" x14ac:dyDescent="0.15">
      <c r="A31" s="36">
        <v>22</v>
      </c>
      <c r="B31" s="37"/>
      <c r="C31" s="37"/>
      <c r="D31" s="169" t="s">
        <v>682</v>
      </c>
      <c r="E31" s="169" t="s">
        <v>1480</v>
      </c>
      <c r="F31" s="36"/>
      <c r="G31" s="165" t="s">
        <v>8</v>
      </c>
      <c r="H31" s="37"/>
      <c r="I31" s="166"/>
      <c r="J31" s="170" t="s">
        <v>1565</v>
      </c>
      <c r="K31" s="37"/>
    </row>
    <row r="32" spans="1:11" ht="15.75" customHeight="1" x14ac:dyDescent="0.15">
      <c r="A32" s="36">
        <v>23</v>
      </c>
      <c r="B32" s="37"/>
      <c r="C32" s="37"/>
      <c r="D32" s="169" t="s">
        <v>682</v>
      </c>
      <c r="E32" s="169" t="s">
        <v>1481</v>
      </c>
      <c r="F32" s="36"/>
      <c r="G32" s="165" t="s">
        <v>8</v>
      </c>
      <c r="H32" s="37"/>
      <c r="I32" s="166"/>
      <c r="J32" s="170" t="s">
        <v>1566</v>
      </c>
      <c r="K32" s="37"/>
    </row>
    <row r="33" spans="1:11" ht="15.75" customHeight="1" x14ac:dyDescent="0.15">
      <c r="A33" s="36">
        <v>24</v>
      </c>
      <c r="B33" s="37"/>
      <c r="C33" s="37"/>
      <c r="D33" s="169" t="s">
        <v>682</v>
      </c>
      <c r="E33" s="169" t="s">
        <v>1482</v>
      </c>
      <c r="F33" s="36"/>
      <c r="G33" s="165" t="s">
        <v>8</v>
      </c>
      <c r="H33" s="37"/>
      <c r="I33" s="166"/>
      <c r="J33" s="170" t="s">
        <v>1567</v>
      </c>
      <c r="K33" s="37"/>
    </row>
    <row r="34" spans="1:11" ht="15.75" customHeight="1" x14ac:dyDescent="0.15">
      <c r="A34" s="36">
        <v>25</v>
      </c>
      <c r="B34" s="37"/>
      <c r="C34" s="37"/>
      <c r="D34" s="169" t="s">
        <v>682</v>
      </c>
      <c r="E34" s="169" t="s">
        <v>1483</v>
      </c>
      <c r="F34" s="36"/>
      <c r="G34" s="165" t="s">
        <v>8</v>
      </c>
      <c r="H34" s="37"/>
      <c r="I34" s="166"/>
      <c r="J34" s="170" t="s">
        <v>1568</v>
      </c>
      <c r="K34" s="37"/>
    </row>
    <row r="35" spans="1:11" ht="15.75" customHeight="1" x14ac:dyDescent="0.15">
      <c r="A35" s="36">
        <v>26</v>
      </c>
      <c r="B35" s="37"/>
      <c r="C35" s="37"/>
      <c r="D35" s="169" t="s">
        <v>682</v>
      </c>
      <c r="E35" s="169" t="s">
        <v>1484</v>
      </c>
      <c r="F35" s="36"/>
      <c r="G35" s="165" t="s">
        <v>8</v>
      </c>
      <c r="H35" s="37"/>
      <c r="I35" s="166"/>
      <c r="J35" s="170" t="s">
        <v>1569</v>
      </c>
      <c r="K35" s="37"/>
    </row>
    <row r="36" spans="1:11" ht="15.75" customHeight="1" x14ac:dyDescent="0.15">
      <c r="A36" s="36">
        <v>27</v>
      </c>
      <c r="B36" s="37"/>
      <c r="C36" s="37"/>
      <c r="D36" s="168" t="s">
        <v>1111</v>
      </c>
      <c r="E36" s="149" t="s">
        <v>2101</v>
      </c>
      <c r="F36" s="36"/>
      <c r="G36" s="55" t="s">
        <v>53</v>
      </c>
      <c r="H36" s="37"/>
      <c r="I36" s="166"/>
      <c r="J36" s="310" t="s">
        <v>2100</v>
      </c>
      <c r="K36" s="37"/>
    </row>
    <row r="37" spans="1:11" ht="15.75" customHeight="1" x14ac:dyDescent="0.15">
      <c r="A37" s="36">
        <v>28</v>
      </c>
      <c r="B37" s="37"/>
      <c r="C37" s="37"/>
      <c r="D37" s="168" t="s">
        <v>1111</v>
      </c>
      <c r="E37" s="149" t="s">
        <v>1571</v>
      </c>
      <c r="F37" s="36"/>
      <c r="G37" s="165" t="s">
        <v>8</v>
      </c>
      <c r="H37" s="37"/>
      <c r="I37" s="166"/>
      <c r="J37" s="310" t="s">
        <v>1580</v>
      </c>
      <c r="K37" s="37"/>
    </row>
    <row r="38" spans="1:11" ht="15.75" customHeight="1" x14ac:dyDescent="0.15">
      <c r="A38" s="36">
        <v>29</v>
      </c>
      <c r="B38" s="37"/>
      <c r="C38" s="37"/>
      <c r="D38" s="168" t="s">
        <v>1111</v>
      </c>
      <c r="E38" s="149" t="s">
        <v>1572</v>
      </c>
      <c r="F38" s="36"/>
      <c r="G38" s="165" t="s">
        <v>8</v>
      </c>
      <c r="H38" s="37"/>
      <c r="I38" s="166"/>
      <c r="J38" s="310" t="s">
        <v>1581</v>
      </c>
      <c r="K38" s="37"/>
    </row>
    <row r="39" spans="1:11" ht="15.75" customHeight="1" x14ac:dyDescent="0.15">
      <c r="A39" s="36">
        <v>30</v>
      </c>
      <c r="B39" s="37"/>
      <c r="C39" s="37"/>
      <c r="D39" s="168" t="s">
        <v>1111</v>
      </c>
      <c r="E39" s="149" t="s">
        <v>1573</v>
      </c>
      <c r="F39" s="36"/>
      <c r="G39" s="165" t="s">
        <v>8</v>
      </c>
      <c r="H39" s="37"/>
      <c r="I39" s="166"/>
      <c r="J39" s="310" t="s">
        <v>1582</v>
      </c>
      <c r="K39" s="37"/>
    </row>
    <row r="40" spans="1:11" ht="15.75" customHeight="1" x14ac:dyDescent="0.15">
      <c r="A40" s="36">
        <v>31</v>
      </c>
      <c r="B40" s="37"/>
      <c r="C40" s="37"/>
      <c r="D40" s="168" t="s">
        <v>1111</v>
      </c>
      <c r="E40" s="149" t="s">
        <v>1574</v>
      </c>
      <c r="F40" s="36"/>
      <c r="G40" s="165" t="s">
        <v>8</v>
      </c>
      <c r="H40" s="37"/>
      <c r="I40" s="166"/>
      <c r="J40" s="310" t="s">
        <v>1583</v>
      </c>
      <c r="K40" s="37"/>
    </row>
    <row r="41" spans="1:11" ht="15.75" customHeight="1" x14ac:dyDescent="0.15">
      <c r="A41" s="36">
        <v>32</v>
      </c>
      <c r="B41" s="37"/>
      <c r="C41" s="37"/>
      <c r="D41" s="168" t="s">
        <v>1111</v>
      </c>
      <c r="E41" s="149" t="s">
        <v>1575</v>
      </c>
      <c r="F41" s="36"/>
      <c r="G41" s="165" t="s">
        <v>8</v>
      </c>
      <c r="H41" s="37"/>
      <c r="I41" s="166"/>
      <c r="J41" s="310" t="s">
        <v>1584</v>
      </c>
      <c r="K41" s="37"/>
    </row>
    <row r="42" spans="1:11" ht="15.75" customHeight="1" x14ac:dyDescent="0.15">
      <c r="A42" s="36">
        <v>33</v>
      </c>
      <c r="B42" s="37"/>
      <c r="C42" s="37"/>
      <c r="D42" s="168" t="s">
        <v>1111</v>
      </c>
      <c r="E42" s="149" t="s">
        <v>1576</v>
      </c>
      <c r="F42" s="36"/>
      <c r="G42" s="165" t="s">
        <v>8</v>
      </c>
      <c r="H42" s="37"/>
      <c r="I42" s="166"/>
      <c r="J42" s="310" t="s">
        <v>1585</v>
      </c>
      <c r="K42" s="37"/>
    </row>
    <row r="43" spans="1:11" ht="15.75" customHeight="1" x14ac:dyDescent="0.15">
      <c r="A43" s="36">
        <v>34</v>
      </c>
      <c r="B43" s="37"/>
      <c r="C43" s="37"/>
      <c r="D43" s="168" t="s">
        <v>1111</v>
      </c>
      <c r="E43" s="149" t="s">
        <v>1577</v>
      </c>
      <c r="F43" s="36"/>
      <c r="G43" s="165" t="s">
        <v>8</v>
      </c>
      <c r="H43" s="37"/>
      <c r="I43" s="166"/>
      <c r="J43" s="310" t="s">
        <v>1586</v>
      </c>
      <c r="K43" s="37"/>
    </row>
    <row r="44" spans="1:11" ht="15.75" customHeight="1" x14ac:dyDescent="0.15">
      <c r="A44" s="36">
        <v>35</v>
      </c>
      <c r="B44" s="37"/>
      <c r="C44" s="37"/>
      <c r="D44" s="168" t="s">
        <v>1111</v>
      </c>
      <c r="E44" s="149" t="s">
        <v>1578</v>
      </c>
      <c r="F44" s="36"/>
      <c r="G44" s="165" t="s">
        <v>8</v>
      </c>
      <c r="H44" s="37"/>
      <c r="I44" s="166"/>
      <c r="J44" s="310" t="s">
        <v>1587</v>
      </c>
      <c r="K44" s="37"/>
    </row>
    <row r="45" spans="1:11" ht="15.75" customHeight="1" x14ac:dyDescent="0.15">
      <c r="A45" s="36">
        <v>36</v>
      </c>
      <c r="B45" s="37"/>
      <c r="C45" s="37"/>
      <c r="D45" s="168" t="s">
        <v>1111</v>
      </c>
      <c r="E45" s="149" t="s">
        <v>1609</v>
      </c>
      <c r="F45" s="36"/>
      <c r="G45" s="165" t="s">
        <v>8</v>
      </c>
      <c r="H45" s="37"/>
      <c r="I45" s="166"/>
      <c r="J45" s="310" t="s">
        <v>1588</v>
      </c>
      <c r="K45" s="37"/>
    </row>
    <row r="46" spans="1:11" ht="15.75" customHeight="1" x14ac:dyDescent="0.15">
      <c r="A46" s="36">
        <v>37</v>
      </c>
      <c r="B46" s="37"/>
      <c r="C46" s="37"/>
      <c r="D46" s="168" t="s">
        <v>1111</v>
      </c>
      <c r="E46" s="149" t="s">
        <v>1603</v>
      </c>
      <c r="F46" s="36"/>
      <c r="G46" s="165" t="s">
        <v>8</v>
      </c>
      <c r="H46" s="37"/>
      <c r="I46" s="166"/>
      <c r="J46" s="310" t="s">
        <v>1589</v>
      </c>
      <c r="K46" s="37"/>
    </row>
    <row r="47" spans="1:11" ht="15.75" customHeight="1" x14ac:dyDescent="0.15">
      <c r="A47" s="36">
        <v>38</v>
      </c>
      <c r="B47" s="37"/>
      <c r="C47" s="37"/>
      <c r="D47" s="168" t="s">
        <v>1111</v>
      </c>
      <c r="E47" s="149" t="s">
        <v>1604</v>
      </c>
      <c r="F47" s="36"/>
      <c r="G47" s="165" t="s">
        <v>8</v>
      </c>
      <c r="H47" s="37"/>
      <c r="I47" s="166"/>
      <c r="J47" s="310" t="s">
        <v>1590</v>
      </c>
      <c r="K47" s="37"/>
    </row>
    <row r="48" spans="1:11" ht="15.75" customHeight="1" x14ac:dyDescent="0.15">
      <c r="A48" s="36">
        <v>39</v>
      </c>
      <c r="B48" s="37"/>
      <c r="C48" s="37"/>
      <c r="D48" s="168" t="s">
        <v>1111</v>
      </c>
      <c r="E48" s="149" t="s">
        <v>1605</v>
      </c>
      <c r="F48" s="36"/>
      <c r="G48" s="165" t="s">
        <v>8</v>
      </c>
      <c r="H48" s="37"/>
      <c r="I48" s="166"/>
      <c r="J48" s="310" t="s">
        <v>1591</v>
      </c>
      <c r="K48" s="37"/>
    </row>
    <row r="49" spans="1:11" ht="15.75" customHeight="1" x14ac:dyDescent="0.15">
      <c r="A49" s="36">
        <v>40</v>
      </c>
      <c r="B49" s="37"/>
      <c r="C49" s="37"/>
      <c r="D49" s="168" t="s">
        <v>1111</v>
      </c>
      <c r="E49" s="149" t="s">
        <v>1606</v>
      </c>
      <c r="F49" s="36"/>
      <c r="G49" s="165" t="s">
        <v>8</v>
      </c>
      <c r="H49" s="37"/>
      <c r="I49" s="166"/>
      <c r="J49" s="310" t="s">
        <v>1592</v>
      </c>
      <c r="K49" s="37"/>
    </row>
    <row r="50" spans="1:11" ht="15.75" customHeight="1" x14ac:dyDescent="0.15">
      <c r="A50" s="36">
        <v>41</v>
      </c>
      <c r="B50" s="37"/>
      <c r="C50" s="37"/>
      <c r="D50" s="168" t="s">
        <v>1111</v>
      </c>
      <c r="E50" s="149" t="s">
        <v>1607</v>
      </c>
      <c r="F50" s="36"/>
      <c r="G50" s="165" t="s">
        <v>8</v>
      </c>
      <c r="H50" s="37"/>
      <c r="I50" s="166"/>
      <c r="J50" s="310" t="s">
        <v>1593</v>
      </c>
      <c r="K50" s="37"/>
    </row>
    <row r="51" spans="1:11" ht="15.75" customHeight="1" x14ac:dyDescent="0.15">
      <c r="A51" s="36">
        <v>42</v>
      </c>
      <c r="B51" s="37"/>
      <c r="C51" s="37"/>
      <c r="D51" s="168" t="s">
        <v>1111</v>
      </c>
      <c r="E51" s="149" t="s">
        <v>1608</v>
      </c>
      <c r="F51" s="36"/>
      <c r="G51" s="165" t="s">
        <v>8</v>
      </c>
      <c r="H51" s="37"/>
      <c r="I51" s="166"/>
      <c r="J51" s="310" t="s">
        <v>1594</v>
      </c>
      <c r="K51" s="37"/>
    </row>
    <row r="52" spans="1:11" ht="15.75" customHeight="1" x14ac:dyDescent="0.15">
      <c r="A52" s="36">
        <v>43</v>
      </c>
      <c r="B52" s="37"/>
      <c r="C52" s="37"/>
      <c r="D52" s="168" t="s">
        <v>1111</v>
      </c>
      <c r="E52" s="149" t="s">
        <v>1610</v>
      </c>
      <c r="F52" s="36"/>
      <c r="G52" s="165" t="s">
        <v>8</v>
      </c>
      <c r="H52" s="37"/>
      <c r="I52" s="166"/>
      <c r="J52" s="310" t="s">
        <v>1595</v>
      </c>
      <c r="K52" s="37"/>
    </row>
    <row r="53" spans="1:11" ht="15.75" customHeight="1" x14ac:dyDescent="0.15">
      <c r="A53" s="36">
        <v>44</v>
      </c>
      <c r="B53" s="37"/>
      <c r="C53" s="44"/>
      <c r="D53" s="168" t="s">
        <v>1111</v>
      </c>
      <c r="E53" s="149" t="s">
        <v>1611</v>
      </c>
      <c r="F53" s="36"/>
      <c r="G53" s="165" t="s">
        <v>8</v>
      </c>
      <c r="H53" s="37"/>
      <c r="I53" s="166"/>
      <c r="J53" s="310" t="s">
        <v>1596</v>
      </c>
      <c r="K53" s="37"/>
    </row>
    <row r="54" spans="1:11" ht="15.75" customHeight="1" x14ac:dyDescent="0.15">
      <c r="A54" s="36">
        <v>45</v>
      </c>
      <c r="B54" s="37"/>
      <c r="C54" s="44"/>
      <c r="D54" s="168" t="s">
        <v>1111</v>
      </c>
      <c r="E54" s="149" t="s">
        <v>1579</v>
      </c>
      <c r="F54" s="36"/>
      <c r="G54" s="165" t="s">
        <v>8</v>
      </c>
      <c r="H54" s="37"/>
      <c r="I54" s="166"/>
      <c r="J54" s="310" t="s">
        <v>1597</v>
      </c>
      <c r="K54" s="37"/>
    </row>
    <row r="55" spans="1:11" ht="17.25" customHeight="1" x14ac:dyDescent="0.15">
      <c r="A55" s="36">
        <v>46</v>
      </c>
      <c r="B55" s="37"/>
      <c r="C55" s="37"/>
      <c r="D55" s="168" t="s">
        <v>1111</v>
      </c>
      <c r="E55" s="149" t="s">
        <v>1602</v>
      </c>
      <c r="F55" s="36"/>
      <c r="G55" s="165" t="s">
        <v>8</v>
      </c>
      <c r="H55" s="37"/>
      <c r="I55" s="166"/>
      <c r="J55" s="310" t="s">
        <v>1598</v>
      </c>
      <c r="K55" s="37"/>
    </row>
    <row r="56" spans="1:11" ht="17.25" customHeight="1" x14ac:dyDescent="0.15">
      <c r="A56" s="36">
        <v>47</v>
      </c>
      <c r="B56" s="37"/>
      <c r="C56" s="37"/>
      <c r="D56" s="168" t="s">
        <v>1111</v>
      </c>
      <c r="E56" s="309" t="s">
        <v>1601</v>
      </c>
      <c r="F56" s="36"/>
      <c r="G56" s="165" t="s">
        <v>8</v>
      </c>
      <c r="H56" s="37"/>
      <c r="I56" s="166"/>
      <c r="J56" s="310" t="s">
        <v>1599</v>
      </c>
      <c r="K56" s="37"/>
    </row>
    <row r="57" spans="1:11" customFormat="1" ht="16.5" customHeight="1" x14ac:dyDescent="0.15">
      <c r="A57" s="36">
        <v>48</v>
      </c>
      <c r="B57" s="126"/>
      <c r="C57" s="126"/>
      <c r="D57" s="149" t="s">
        <v>1544</v>
      </c>
      <c r="E57" s="309" t="s">
        <v>1545</v>
      </c>
      <c r="F57" s="36"/>
      <c r="G57" s="165" t="s">
        <v>8</v>
      </c>
      <c r="H57" s="353"/>
      <c r="I57" s="353"/>
      <c r="J57" s="310" t="s">
        <v>1542</v>
      </c>
      <c r="K57" s="37"/>
    </row>
    <row r="58" spans="1:11" customFormat="1" ht="16.5" customHeight="1" x14ac:dyDescent="0.15">
      <c r="A58" s="36">
        <v>49</v>
      </c>
      <c r="B58" s="126"/>
      <c r="C58" s="126"/>
      <c r="D58" s="149" t="s">
        <v>1544</v>
      </c>
      <c r="E58" s="309" t="s">
        <v>1546</v>
      </c>
      <c r="F58" s="36"/>
      <c r="G58" s="165" t="s">
        <v>8</v>
      </c>
      <c r="H58" s="353"/>
      <c r="I58" s="353"/>
      <c r="J58" s="310" t="s">
        <v>1543</v>
      </c>
      <c r="K58" s="37"/>
    </row>
    <row r="59" spans="1:11" ht="16.5" customHeight="1" x14ac:dyDescent="0.15">
      <c r="A59" s="36">
        <v>50</v>
      </c>
      <c r="B59" s="36"/>
      <c r="C59" s="36"/>
      <c r="D59" s="57" t="s">
        <v>1112</v>
      </c>
      <c r="E59" s="304" t="s">
        <v>1113</v>
      </c>
      <c r="F59" s="36" t="s">
        <v>48</v>
      </c>
      <c r="G59" s="165" t="s">
        <v>8</v>
      </c>
      <c r="H59" s="37"/>
      <c r="I59" s="38"/>
      <c r="J59" s="39" t="s">
        <v>1471</v>
      </c>
      <c r="K59" s="37"/>
    </row>
    <row r="60" spans="1:11" ht="16.5" customHeight="1" x14ac:dyDescent="0.15">
      <c r="A60" s="36">
        <v>51</v>
      </c>
      <c r="B60" s="37"/>
      <c r="C60" s="37"/>
      <c r="D60" s="57" t="s">
        <v>1112</v>
      </c>
      <c r="E60" s="304" t="s">
        <v>1114</v>
      </c>
      <c r="F60" s="36" t="s">
        <v>49</v>
      </c>
      <c r="G60" s="165" t="s">
        <v>8</v>
      </c>
      <c r="H60" s="37"/>
      <c r="I60" s="38"/>
      <c r="J60" s="39" t="s">
        <v>439</v>
      </c>
      <c r="K60" s="45"/>
    </row>
    <row r="61" spans="1:11" ht="16.5" customHeight="1" x14ac:dyDescent="0.15">
      <c r="A61" s="36">
        <v>52</v>
      </c>
      <c r="B61" s="37"/>
      <c r="C61" s="37"/>
      <c r="D61" s="37" t="s">
        <v>1115</v>
      </c>
      <c r="E61" s="37" t="s">
        <v>965</v>
      </c>
      <c r="F61" s="36"/>
      <c r="G61" s="165" t="s">
        <v>8</v>
      </c>
      <c r="H61" s="37"/>
      <c r="I61" s="38"/>
      <c r="J61" s="39" t="s">
        <v>1270</v>
      </c>
      <c r="K61"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230"/>
  <sheetViews>
    <sheetView topLeftCell="A52" zoomScale="90" zoomScaleNormal="90" workbookViewId="0">
      <selection activeCell="E11" sqref="E11"/>
    </sheetView>
  </sheetViews>
  <sheetFormatPr baseColWidth="10" defaultColWidth="9" defaultRowHeight="16" x14ac:dyDescent="0.15"/>
  <cols>
    <col min="1" max="1" width="5.3984375" style="270" bestFit="1" customWidth="1"/>
    <col min="2" max="2" width="9.3984375" style="277" customWidth="1"/>
    <col min="3" max="3" width="59.3984375" style="270" customWidth="1"/>
    <col min="4" max="4" width="25.19921875" style="270" bestFit="1" customWidth="1"/>
    <col min="5" max="5" width="13.59765625" style="296" bestFit="1" customWidth="1"/>
    <col min="6" max="6" width="16" style="297" bestFit="1" customWidth="1"/>
    <col min="7" max="7" width="23" style="270" customWidth="1"/>
    <col min="8" max="8" width="19.19921875" style="270" bestFit="1" customWidth="1"/>
    <col min="9" max="9" width="33.3984375" style="270" customWidth="1"/>
    <col min="10" max="16384" width="9" style="270"/>
  </cols>
  <sheetData>
    <row r="1" spans="1:10" ht="21.75" customHeight="1" x14ac:dyDescent="0.15">
      <c r="A1" s="266"/>
      <c r="B1" s="267"/>
      <c r="C1" s="486" t="s">
        <v>1930</v>
      </c>
      <c r="D1" s="486"/>
      <c r="E1" s="453"/>
      <c r="F1" s="454" t="s">
        <v>1931</v>
      </c>
      <c r="G1" s="268"/>
      <c r="H1" s="268"/>
      <c r="I1" s="269"/>
    </row>
    <row r="2" spans="1:10" ht="20.25" customHeight="1" x14ac:dyDescent="0.15">
      <c r="A2" s="266"/>
      <c r="B2" s="267"/>
      <c r="C2" s="486"/>
      <c r="D2" s="486"/>
      <c r="E2" s="271" t="s">
        <v>1932</v>
      </c>
      <c r="F2" s="272">
        <f>COUNTIF(E10:E72,"Not POR")</f>
        <v>0</v>
      </c>
      <c r="G2" s="268"/>
      <c r="H2" s="268"/>
      <c r="I2" s="273"/>
    </row>
    <row r="3" spans="1:10" ht="19.5" customHeight="1" x14ac:dyDescent="0.15">
      <c r="A3" s="266"/>
      <c r="B3" s="267"/>
      <c r="C3" s="486"/>
      <c r="D3" s="486"/>
      <c r="E3" s="274" t="s">
        <v>1933</v>
      </c>
      <c r="F3" s="272">
        <f>COUNTIF(E10:E72,"CHN validation")</f>
        <v>0</v>
      </c>
      <c r="G3" s="268"/>
      <c r="H3" s="268"/>
      <c r="I3" s="273"/>
    </row>
    <row r="4" spans="1:10" ht="18.75" customHeight="1" x14ac:dyDescent="0.15">
      <c r="A4" s="266"/>
      <c r="B4" s="267"/>
      <c r="C4" s="486"/>
      <c r="D4" s="486"/>
      <c r="E4" s="275" t="s">
        <v>1934</v>
      </c>
      <c r="F4" s="272">
        <f>COUNTIF(E10:E72,"New Item")</f>
        <v>0</v>
      </c>
      <c r="G4" s="268"/>
      <c r="H4" s="268"/>
      <c r="I4" s="273"/>
    </row>
    <row r="5" spans="1:10" ht="19.5" customHeight="1" x14ac:dyDescent="0.15">
      <c r="A5" s="276"/>
      <c r="C5" s="486"/>
      <c r="D5" s="486"/>
      <c r="E5" s="278" t="s">
        <v>1935</v>
      </c>
      <c r="F5" s="272">
        <f>COUNTIF(E10:E72,"Pending update")</f>
        <v>0</v>
      </c>
      <c r="G5" s="4"/>
      <c r="H5" s="4"/>
      <c r="I5" s="277"/>
    </row>
    <row r="6" spans="1:10" ht="18.75" customHeight="1" x14ac:dyDescent="0.15">
      <c r="A6" s="266"/>
      <c r="B6" s="267"/>
      <c r="C6" s="486"/>
      <c r="D6" s="486"/>
      <c r="E6" s="279" t="s">
        <v>1936</v>
      </c>
      <c r="F6" s="272">
        <f>COUNTIF(E10:E72,"Modified")</f>
        <v>0</v>
      </c>
      <c r="G6" s="268"/>
      <c r="H6" s="268"/>
      <c r="I6" s="273"/>
    </row>
    <row r="7" spans="1:10" ht="17.25" customHeight="1" x14ac:dyDescent="0.15">
      <c r="A7" s="266"/>
      <c r="B7" s="267"/>
      <c r="C7" s="486"/>
      <c r="D7" s="486"/>
      <c r="E7" s="280" t="s">
        <v>1937</v>
      </c>
      <c r="F7" s="272">
        <f>COUNTIF(E10:E72,"Ready")</f>
        <v>63</v>
      </c>
      <c r="G7" s="268"/>
      <c r="H7" s="268"/>
      <c r="I7" s="273"/>
    </row>
    <row r="8" spans="1:10" ht="18.75" customHeight="1" thickBot="1" x14ac:dyDescent="0.2">
      <c r="A8" s="266"/>
      <c r="B8" s="267"/>
      <c r="C8" s="487"/>
      <c r="D8" s="487"/>
      <c r="E8" s="281" t="s">
        <v>1938</v>
      </c>
      <c r="F8" s="272">
        <f>COUNTIF(E10:E72,"Not ready")</f>
        <v>0</v>
      </c>
      <c r="G8" s="282"/>
      <c r="H8" s="282"/>
      <c r="I8" s="283"/>
    </row>
    <row r="9" spans="1:10" ht="53.75" customHeight="1" x14ac:dyDescent="0.15">
      <c r="A9" s="35" t="s">
        <v>54</v>
      </c>
      <c r="B9" s="284" t="s">
        <v>599</v>
      </c>
      <c r="C9" s="285" t="s">
        <v>3</v>
      </c>
      <c r="D9" s="286" t="s">
        <v>55</v>
      </c>
      <c r="E9" s="455" t="s">
        <v>4</v>
      </c>
      <c r="F9" s="287" t="s">
        <v>5</v>
      </c>
      <c r="G9" s="286" t="s">
        <v>1939</v>
      </c>
      <c r="H9" s="286" t="s">
        <v>211</v>
      </c>
      <c r="I9" s="286" t="s">
        <v>6</v>
      </c>
      <c r="J9" s="286" t="s">
        <v>1940</v>
      </c>
    </row>
    <row r="10" spans="1:10" ht="18" customHeight="1" x14ac:dyDescent="0.15">
      <c r="A10" s="288">
        <v>1</v>
      </c>
      <c r="B10" s="288"/>
      <c r="C10" s="298" t="s">
        <v>1941</v>
      </c>
      <c r="D10" s="299"/>
      <c r="E10" s="280" t="s">
        <v>8</v>
      </c>
      <c r="F10" s="300" t="s">
        <v>1942</v>
      </c>
      <c r="G10" s="298"/>
      <c r="H10" s="298"/>
      <c r="I10" s="298" t="s">
        <v>1943</v>
      </c>
      <c r="J10" s="298"/>
    </row>
    <row r="11" spans="1:10" ht="18" customHeight="1" x14ac:dyDescent="0.15">
      <c r="A11" s="288">
        <v>2</v>
      </c>
      <c r="B11" s="288"/>
      <c r="C11" s="298" t="s">
        <v>1944</v>
      </c>
      <c r="D11" s="456"/>
      <c r="E11" s="280" t="s">
        <v>8</v>
      </c>
      <c r="F11" s="300" t="s">
        <v>1945</v>
      </c>
      <c r="G11" s="298"/>
      <c r="H11" s="298"/>
      <c r="I11" s="298"/>
      <c r="J11" s="298"/>
    </row>
    <row r="12" spans="1:10" ht="18" customHeight="1" x14ac:dyDescent="0.15">
      <c r="A12" s="288">
        <v>3</v>
      </c>
      <c r="B12" s="288"/>
      <c r="C12" s="298" t="s">
        <v>1946</v>
      </c>
      <c r="D12" s="456"/>
      <c r="E12" s="280" t="s">
        <v>8</v>
      </c>
      <c r="F12" s="300" t="s">
        <v>1947</v>
      </c>
      <c r="G12" s="298"/>
      <c r="H12" s="298"/>
      <c r="I12" s="298" t="s">
        <v>1948</v>
      </c>
      <c r="J12" s="298"/>
    </row>
    <row r="13" spans="1:10" ht="18" customHeight="1" x14ac:dyDescent="0.15">
      <c r="A13" s="288">
        <v>4</v>
      </c>
      <c r="B13" s="288"/>
      <c r="C13" s="298" t="s">
        <v>1949</v>
      </c>
      <c r="D13" s="456"/>
      <c r="E13" s="280" t="s">
        <v>8</v>
      </c>
      <c r="F13" s="300"/>
      <c r="G13" s="298"/>
      <c r="H13" s="298"/>
      <c r="I13" s="298"/>
      <c r="J13" s="298"/>
    </row>
    <row r="14" spans="1:10" ht="18" customHeight="1" x14ac:dyDescent="0.15">
      <c r="A14" s="288">
        <v>5</v>
      </c>
      <c r="B14" s="288"/>
      <c r="C14" s="298" t="s">
        <v>1950</v>
      </c>
      <c r="D14" s="456"/>
      <c r="E14" s="280" t="s">
        <v>8</v>
      </c>
      <c r="F14" s="300"/>
      <c r="G14" s="298"/>
      <c r="H14" s="298"/>
      <c r="I14" s="298"/>
      <c r="J14" s="298"/>
    </row>
    <row r="15" spans="1:10" ht="18" customHeight="1" x14ac:dyDescent="0.15">
      <c r="A15" s="531">
        <v>6</v>
      </c>
      <c r="B15" s="288"/>
      <c r="C15" s="289" t="s">
        <v>1951</v>
      </c>
      <c r="D15" s="457"/>
      <c r="E15" s="280" t="s">
        <v>8</v>
      </c>
      <c r="F15" s="292"/>
      <c r="G15" s="291"/>
      <c r="H15" s="291"/>
      <c r="I15" s="291"/>
      <c r="J15" s="458"/>
    </row>
    <row r="16" spans="1:10" ht="18" customHeight="1" x14ac:dyDescent="0.15">
      <c r="A16" s="532"/>
      <c r="B16" s="288"/>
      <c r="C16" s="293" t="s">
        <v>1952</v>
      </c>
      <c r="D16" s="459" t="s">
        <v>212</v>
      </c>
      <c r="E16" s="280" t="s">
        <v>8</v>
      </c>
      <c r="F16" s="292"/>
      <c r="G16" s="291"/>
      <c r="H16" s="291"/>
      <c r="I16" s="291"/>
      <c r="J16" s="458"/>
    </row>
    <row r="17" spans="1:10" ht="18" customHeight="1" x14ac:dyDescent="0.15">
      <c r="A17" s="532"/>
      <c r="B17" s="288"/>
      <c r="C17" s="293" t="s">
        <v>1953</v>
      </c>
      <c r="D17" s="459" t="s">
        <v>212</v>
      </c>
      <c r="E17" s="280" t="s">
        <v>8</v>
      </c>
      <c r="F17" s="292"/>
      <c r="G17" s="291"/>
      <c r="H17" s="291"/>
      <c r="I17" s="291"/>
      <c r="J17" s="458"/>
    </row>
    <row r="18" spans="1:10" ht="18" customHeight="1" x14ac:dyDescent="0.15">
      <c r="A18" s="532"/>
      <c r="B18" s="288"/>
      <c r="C18" s="293" t="s">
        <v>1954</v>
      </c>
      <c r="D18" s="459" t="s">
        <v>212</v>
      </c>
      <c r="E18" s="280" t="s">
        <v>8</v>
      </c>
      <c r="F18" s="292"/>
      <c r="G18" s="291"/>
      <c r="H18" s="291"/>
      <c r="I18" s="291"/>
      <c r="J18" s="458"/>
    </row>
    <row r="19" spans="1:10" ht="18" customHeight="1" x14ac:dyDescent="0.15">
      <c r="A19" s="532"/>
      <c r="B19" s="288"/>
      <c r="C19" s="293" t="s">
        <v>1955</v>
      </c>
      <c r="D19" s="459" t="s">
        <v>212</v>
      </c>
      <c r="E19" s="280" t="s">
        <v>8</v>
      </c>
      <c r="F19" s="292"/>
      <c r="G19" s="291"/>
      <c r="H19" s="291"/>
      <c r="I19" s="291"/>
      <c r="J19" s="458"/>
    </row>
    <row r="20" spans="1:10" ht="18" customHeight="1" x14ac:dyDescent="0.15">
      <c r="A20" s="532"/>
      <c r="B20" s="288"/>
      <c r="C20" s="293" t="s">
        <v>1956</v>
      </c>
      <c r="D20" s="459" t="s">
        <v>212</v>
      </c>
      <c r="E20" s="280" t="s">
        <v>8</v>
      </c>
      <c r="F20" s="292"/>
      <c r="G20" s="291"/>
      <c r="H20" s="291"/>
      <c r="I20" s="291"/>
      <c r="J20" s="458"/>
    </row>
    <row r="21" spans="1:10" ht="18" customHeight="1" x14ac:dyDescent="0.15">
      <c r="A21" s="532"/>
      <c r="B21" s="288"/>
      <c r="C21" s="293" t="s">
        <v>1957</v>
      </c>
      <c r="D21" s="460" t="s">
        <v>1958</v>
      </c>
      <c r="E21" s="280" t="s">
        <v>8</v>
      </c>
      <c r="F21" s="292"/>
      <c r="G21" s="291"/>
      <c r="H21" s="291"/>
      <c r="I21" s="291"/>
      <c r="J21" s="458"/>
    </row>
    <row r="22" spans="1:10" ht="18" customHeight="1" x14ac:dyDescent="0.15">
      <c r="A22" s="532"/>
      <c r="B22" s="288"/>
      <c r="C22" s="293" t="s">
        <v>1959</v>
      </c>
      <c r="D22" s="459"/>
      <c r="E22" s="280" t="s">
        <v>8</v>
      </c>
      <c r="F22" s="292"/>
      <c r="G22" s="291"/>
      <c r="H22" s="291"/>
      <c r="I22" s="291"/>
      <c r="J22" s="458"/>
    </row>
    <row r="23" spans="1:10" ht="18" customHeight="1" x14ac:dyDescent="0.15">
      <c r="A23" s="532"/>
      <c r="B23" s="288"/>
      <c r="C23" s="294" t="s">
        <v>1960</v>
      </c>
      <c r="D23" s="459" t="s">
        <v>1961</v>
      </c>
      <c r="E23" s="280" t="s">
        <v>8</v>
      </c>
      <c r="F23" s="292"/>
      <c r="G23" s="291"/>
      <c r="H23" s="291"/>
      <c r="I23" s="291"/>
      <c r="J23" s="458"/>
    </row>
    <row r="24" spans="1:10" ht="18" customHeight="1" x14ac:dyDescent="0.15">
      <c r="A24" s="533"/>
      <c r="B24" s="288"/>
      <c r="C24" s="293" t="s">
        <v>1962</v>
      </c>
      <c r="D24" s="459" t="s">
        <v>213</v>
      </c>
      <c r="E24" s="280" t="s">
        <v>8</v>
      </c>
      <c r="F24" s="292"/>
      <c r="G24" s="291"/>
      <c r="H24" s="291"/>
      <c r="I24" s="291"/>
      <c r="J24" s="458"/>
    </row>
    <row r="25" spans="1:10" ht="18" customHeight="1" x14ac:dyDescent="0.15">
      <c r="A25" s="461">
        <v>7</v>
      </c>
      <c r="B25" s="288"/>
      <c r="C25" s="1" t="s">
        <v>1963</v>
      </c>
      <c r="D25" s="459"/>
      <c r="E25" s="280" t="s">
        <v>8</v>
      </c>
      <c r="F25" s="292"/>
      <c r="G25" s="291"/>
      <c r="H25" s="291"/>
      <c r="I25" s="291"/>
      <c r="J25" s="458"/>
    </row>
    <row r="26" spans="1:10" ht="18" customHeight="1" x14ac:dyDescent="0.15">
      <c r="A26" s="531">
        <v>8</v>
      </c>
      <c r="B26" s="288"/>
      <c r="C26" s="289" t="s">
        <v>1964</v>
      </c>
      <c r="D26" s="462"/>
      <c r="E26" s="280" t="s">
        <v>8</v>
      </c>
      <c r="F26" s="290"/>
      <c r="G26" s="291"/>
      <c r="H26" s="291"/>
      <c r="I26" s="291"/>
      <c r="J26" s="458"/>
    </row>
    <row r="27" spans="1:10" ht="18" customHeight="1" x14ac:dyDescent="0.15">
      <c r="A27" s="532"/>
      <c r="B27" s="288"/>
      <c r="C27" s="293" t="s">
        <v>1965</v>
      </c>
      <c r="D27" s="459" t="s">
        <v>214</v>
      </c>
      <c r="E27" s="280" t="s">
        <v>8</v>
      </c>
      <c r="F27" s="290"/>
      <c r="G27" s="291"/>
      <c r="H27" s="291"/>
      <c r="I27" s="291"/>
      <c r="J27" s="458"/>
    </row>
    <row r="28" spans="1:10" ht="18" customHeight="1" x14ac:dyDescent="0.15">
      <c r="A28" s="532"/>
      <c r="B28" s="288"/>
      <c r="C28" s="293" t="s">
        <v>1966</v>
      </c>
      <c r="D28" s="459" t="s">
        <v>215</v>
      </c>
      <c r="E28" s="280" t="s">
        <v>8</v>
      </c>
      <c r="F28" s="290"/>
      <c r="G28" s="291"/>
      <c r="H28" s="291"/>
      <c r="I28" s="291"/>
      <c r="J28" s="458"/>
    </row>
    <row r="29" spans="1:10" ht="18" customHeight="1" x14ac:dyDescent="0.15">
      <c r="A29" s="532"/>
      <c r="B29" s="288"/>
      <c r="C29" s="293" t="s">
        <v>1967</v>
      </c>
      <c r="D29" s="459" t="s">
        <v>216</v>
      </c>
      <c r="E29" s="280" t="s">
        <v>8</v>
      </c>
      <c r="F29" s="290"/>
      <c r="G29" s="291"/>
      <c r="H29" s="291"/>
      <c r="I29" s="291"/>
      <c r="J29" s="458"/>
    </row>
    <row r="30" spans="1:10" ht="18" customHeight="1" x14ac:dyDescent="0.15">
      <c r="A30" s="532"/>
      <c r="B30" s="288"/>
      <c r="C30" s="293" t="s">
        <v>1968</v>
      </c>
      <c r="D30" s="459" t="s">
        <v>217</v>
      </c>
      <c r="E30" s="280" t="s">
        <v>8</v>
      </c>
      <c r="F30" s="290"/>
      <c r="G30" s="291"/>
      <c r="H30" s="291"/>
      <c r="I30" s="291"/>
      <c r="J30" s="458"/>
    </row>
    <row r="31" spans="1:10" ht="18" customHeight="1" x14ac:dyDescent="0.15">
      <c r="A31" s="533"/>
      <c r="B31" s="288"/>
      <c r="C31" s="293" t="s">
        <v>1969</v>
      </c>
      <c r="D31" s="459" t="s">
        <v>218</v>
      </c>
      <c r="E31" s="280" t="s">
        <v>8</v>
      </c>
      <c r="F31" s="290"/>
      <c r="G31" s="291"/>
      <c r="H31" s="291"/>
      <c r="I31" s="291"/>
      <c r="J31" s="458"/>
    </row>
    <row r="32" spans="1:10" ht="18" customHeight="1" x14ac:dyDescent="0.15">
      <c r="A32" s="531">
        <v>9</v>
      </c>
      <c r="B32" s="288"/>
      <c r="C32" s="289" t="s">
        <v>1970</v>
      </c>
      <c r="D32" s="463"/>
      <c r="E32" s="280" t="s">
        <v>8</v>
      </c>
      <c r="F32" s="290"/>
      <c r="G32" s="291"/>
      <c r="H32" s="295"/>
      <c r="I32" s="291" t="s">
        <v>1971</v>
      </c>
      <c r="J32" s="458"/>
    </row>
    <row r="33" spans="1:10" ht="18" customHeight="1" x14ac:dyDescent="0.15">
      <c r="A33" s="532"/>
      <c r="B33" s="288"/>
      <c r="C33" s="293" t="s">
        <v>1972</v>
      </c>
      <c r="D33" s="463"/>
      <c r="E33" s="280" t="s">
        <v>8</v>
      </c>
      <c r="F33" s="290"/>
      <c r="G33" s="291"/>
      <c r="H33" s="295"/>
      <c r="I33" s="291"/>
      <c r="J33" s="458"/>
    </row>
    <row r="34" spans="1:10" ht="18" customHeight="1" x14ac:dyDescent="0.15">
      <c r="A34" s="532"/>
      <c r="B34" s="288"/>
      <c r="C34" s="293" t="s">
        <v>1973</v>
      </c>
      <c r="D34" s="460" t="s">
        <v>1974</v>
      </c>
      <c r="E34" s="280" t="s">
        <v>8</v>
      </c>
      <c r="F34" s="290"/>
      <c r="G34" s="291"/>
      <c r="H34" s="295"/>
      <c r="I34" s="291"/>
      <c r="J34" s="458"/>
    </row>
    <row r="35" spans="1:10" ht="18" customHeight="1" x14ac:dyDescent="0.15">
      <c r="A35" s="532"/>
      <c r="B35" s="288"/>
      <c r="C35" s="293" t="s">
        <v>1975</v>
      </c>
      <c r="D35" s="460" t="s">
        <v>1976</v>
      </c>
      <c r="E35" s="280" t="s">
        <v>8</v>
      </c>
      <c r="F35" s="290"/>
      <c r="G35" s="291"/>
      <c r="H35" s="295"/>
      <c r="I35" s="291"/>
      <c r="J35" s="458"/>
    </row>
    <row r="36" spans="1:10" ht="18" customHeight="1" x14ac:dyDescent="0.15">
      <c r="A36" s="532"/>
      <c r="B36" s="288"/>
      <c r="C36" s="293" t="s">
        <v>1977</v>
      </c>
      <c r="D36" s="463"/>
      <c r="E36" s="280" t="s">
        <v>8</v>
      </c>
      <c r="F36" s="290"/>
      <c r="G36" s="291"/>
      <c r="H36" s="295"/>
      <c r="I36" s="291"/>
      <c r="J36" s="458"/>
    </row>
    <row r="37" spans="1:10" ht="18" customHeight="1" x14ac:dyDescent="0.15">
      <c r="A37" s="532"/>
      <c r="B37" s="288"/>
      <c r="C37" s="293" t="s">
        <v>1978</v>
      </c>
      <c r="D37" s="463"/>
      <c r="E37" s="280" t="s">
        <v>8</v>
      </c>
      <c r="F37" s="290"/>
      <c r="G37" s="291"/>
      <c r="H37" s="295"/>
      <c r="I37" s="291"/>
      <c r="J37" s="458"/>
    </row>
    <row r="38" spans="1:10" ht="18" customHeight="1" x14ac:dyDescent="0.15">
      <c r="A38" s="532"/>
      <c r="B38" s="288"/>
      <c r="C38" s="293" t="s">
        <v>1979</v>
      </c>
      <c r="D38" s="460" t="s">
        <v>1974</v>
      </c>
      <c r="E38" s="280" t="s">
        <v>8</v>
      </c>
      <c r="F38" s="290"/>
      <c r="G38" s="291"/>
      <c r="H38" s="295"/>
      <c r="I38" s="291"/>
      <c r="J38" s="458"/>
    </row>
    <row r="39" spans="1:10" ht="18" customHeight="1" x14ac:dyDescent="0.15">
      <c r="A39" s="532"/>
      <c r="B39" s="288"/>
      <c r="C39" s="293" t="s">
        <v>1980</v>
      </c>
      <c r="D39" s="460" t="s">
        <v>1976</v>
      </c>
      <c r="E39" s="280" t="s">
        <v>8</v>
      </c>
      <c r="F39" s="290"/>
      <c r="G39" s="291"/>
      <c r="H39" s="295"/>
      <c r="I39" s="291"/>
      <c r="J39" s="458"/>
    </row>
    <row r="40" spans="1:10" ht="18" customHeight="1" x14ac:dyDescent="0.15">
      <c r="A40" s="532"/>
      <c r="B40" s="288"/>
      <c r="C40" s="293" t="s">
        <v>1981</v>
      </c>
      <c r="D40" s="463"/>
      <c r="E40" s="280" t="s">
        <v>8</v>
      </c>
      <c r="F40" s="290"/>
      <c r="G40" s="291"/>
      <c r="H40" s="295"/>
      <c r="I40" s="291"/>
      <c r="J40" s="458"/>
    </row>
    <row r="41" spans="1:10" ht="18" customHeight="1" x14ac:dyDescent="0.15">
      <c r="A41" s="532"/>
      <c r="B41" s="288"/>
      <c r="C41" s="293" t="s">
        <v>1982</v>
      </c>
      <c r="D41" s="463"/>
      <c r="E41" s="280" t="s">
        <v>8</v>
      </c>
      <c r="F41" s="290"/>
      <c r="G41" s="291"/>
      <c r="H41" s="295"/>
      <c r="I41" s="291"/>
      <c r="J41" s="458"/>
    </row>
    <row r="42" spans="1:10" ht="18" customHeight="1" x14ac:dyDescent="0.15">
      <c r="A42" s="532"/>
      <c r="B42" s="288"/>
      <c r="C42" s="293" t="s">
        <v>1983</v>
      </c>
      <c r="D42" s="460" t="s">
        <v>1974</v>
      </c>
      <c r="E42" s="280" t="s">
        <v>8</v>
      </c>
      <c r="F42" s="290"/>
      <c r="G42" s="291"/>
      <c r="H42" s="295"/>
      <c r="I42" s="291"/>
      <c r="J42" s="458"/>
    </row>
    <row r="43" spans="1:10" ht="18" customHeight="1" x14ac:dyDescent="0.15">
      <c r="A43" s="532"/>
      <c r="B43" s="288"/>
      <c r="C43" s="293" t="s">
        <v>1984</v>
      </c>
      <c r="D43" s="460" t="s">
        <v>1976</v>
      </c>
      <c r="E43" s="280" t="s">
        <v>8</v>
      </c>
      <c r="F43" s="290"/>
      <c r="G43" s="291"/>
      <c r="H43" s="295"/>
      <c r="I43" s="291"/>
      <c r="J43" s="458"/>
    </row>
    <row r="44" spans="1:10" ht="18" customHeight="1" x14ac:dyDescent="0.15">
      <c r="A44" s="532"/>
      <c r="B44" s="288"/>
      <c r="C44" s="293" t="s">
        <v>1985</v>
      </c>
      <c r="D44" s="463"/>
      <c r="E44" s="280" t="s">
        <v>8</v>
      </c>
      <c r="F44" s="290"/>
      <c r="G44" s="291"/>
      <c r="H44" s="295"/>
      <c r="I44" s="291"/>
      <c r="J44" s="458"/>
    </row>
    <row r="45" spans="1:10" ht="18" customHeight="1" x14ac:dyDescent="0.15">
      <c r="A45" s="532"/>
      <c r="B45" s="288"/>
      <c r="C45" s="293" t="s">
        <v>1986</v>
      </c>
      <c r="D45" s="463"/>
      <c r="E45" s="280" t="s">
        <v>8</v>
      </c>
      <c r="F45" s="290"/>
      <c r="G45" s="291"/>
      <c r="H45" s="295"/>
      <c r="I45" s="291"/>
      <c r="J45" s="458"/>
    </row>
    <row r="46" spans="1:10" ht="18" customHeight="1" x14ac:dyDescent="0.15">
      <c r="A46" s="532"/>
      <c r="B46" s="288"/>
      <c r="C46" s="293" t="s">
        <v>1987</v>
      </c>
      <c r="D46" s="460" t="s">
        <v>1974</v>
      </c>
      <c r="E46" s="280" t="s">
        <v>8</v>
      </c>
      <c r="F46" s="290"/>
      <c r="G46" s="291"/>
      <c r="H46" s="295"/>
      <c r="I46" s="291"/>
      <c r="J46" s="458"/>
    </row>
    <row r="47" spans="1:10" ht="18" customHeight="1" x14ac:dyDescent="0.15">
      <c r="A47" s="532"/>
      <c r="B47" s="288"/>
      <c r="C47" s="293" t="s">
        <v>1988</v>
      </c>
      <c r="D47" s="460" t="s">
        <v>1976</v>
      </c>
      <c r="E47" s="280" t="s">
        <v>8</v>
      </c>
      <c r="F47" s="290"/>
      <c r="G47" s="291"/>
      <c r="H47" s="295"/>
      <c r="I47" s="291"/>
      <c r="J47" s="458"/>
    </row>
    <row r="48" spans="1:10" ht="18" customHeight="1" x14ac:dyDescent="0.15">
      <c r="A48" s="532"/>
      <c r="B48" s="288"/>
      <c r="C48" s="293" t="s">
        <v>1989</v>
      </c>
      <c r="D48" s="463"/>
      <c r="E48" s="280" t="s">
        <v>8</v>
      </c>
      <c r="F48" s="290"/>
      <c r="G48" s="291"/>
      <c r="H48" s="295"/>
      <c r="I48" s="291"/>
      <c r="J48" s="458"/>
    </row>
    <row r="49" spans="1:10" ht="18" customHeight="1" x14ac:dyDescent="0.15">
      <c r="A49" s="532"/>
      <c r="B49" s="288"/>
      <c r="C49" s="293" t="s">
        <v>1990</v>
      </c>
      <c r="D49" s="460" t="s">
        <v>1991</v>
      </c>
      <c r="E49" s="280" t="s">
        <v>8</v>
      </c>
      <c r="F49" s="290"/>
      <c r="G49" s="291"/>
      <c r="H49" s="295"/>
      <c r="I49" s="291"/>
      <c r="J49" s="458"/>
    </row>
    <row r="50" spans="1:10" ht="18" customHeight="1" x14ac:dyDescent="0.15">
      <c r="A50" s="532"/>
      <c r="B50" s="288"/>
      <c r="C50" s="293" t="s">
        <v>1992</v>
      </c>
      <c r="D50" s="460" t="s">
        <v>1993</v>
      </c>
      <c r="E50" s="280" t="s">
        <v>8</v>
      </c>
      <c r="F50" s="290"/>
      <c r="G50" s="291"/>
      <c r="H50" s="295"/>
      <c r="I50" s="291"/>
      <c r="J50" s="458"/>
    </row>
    <row r="51" spans="1:10" ht="18" customHeight="1" x14ac:dyDescent="0.15">
      <c r="A51" s="532"/>
      <c r="B51" s="288"/>
      <c r="C51" s="293" t="s">
        <v>1994</v>
      </c>
      <c r="D51" s="460" t="s">
        <v>1995</v>
      </c>
      <c r="E51" s="280" t="s">
        <v>8</v>
      </c>
      <c r="F51" s="290"/>
      <c r="G51" s="291"/>
      <c r="H51" s="295"/>
      <c r="I51" s="291"/>
      <c r="J51" s="458"/>
    </row>
    <row r="52" spans="1:10" ht="18" customHeight="1" x14ac:dyDescent="0.15">
      <c r="A52" s="532"/>
      <c r="B52" s="288"/>
      <c r="C52" s="293" t="s">
        <v>1996</v>
      </c>
      <c r="D52" s="460" t="s">
        <v>1997</v>
      </c>
      <c r="E52" s="280" t="s">
        <v>8</v>
      </c>
      <c r="F52" s="290"/>
      <c r="G52" s="291"/>
      <c r="H52" s="295"/>
      <c r="I52" s="291"/>
      <c r="J52" s="458"/>
    </row>
    <row r="53" spans="1:10" ht="18" customHeight="1" x14ac:dyDescent="0.15">
      <c r="A53" s="532"/>
      <c r="B53" s="288"/>
      <c r="C53" s="293" t="s">
        <v>1998</v>
      </c>
      <c r="D53" s="460" t="s">
        <v>1995</v>
      </c>
      <c r="E53" s="280" t="s">
        <v>8</v>
      </c>
      <c r="F53" s="290"/>
      <c r="G53" s="291"/>
      <c r="H53" s="295"/>
      <c r="I53" s="291"/>
      <c r="J53" s="458"/>
    </row>
    <row r="54" spans="1:10" ht="18" customHeight="1" x14ac:dyDescent="0.15">
      <c r="A54" s="532"/>
      <c r="B54" s="288"/>
      <c r="C54" s="293" t="s">
        <v>1999</v>
      </c>
      <c r="D54" s="460" t="s">
        <v>2000</v>
      </c>
      <c r="E54" s="280" t="s">
        <v>8</v>
      </c>
      <c r="F54" s="290"/>
      <c r="G54" s="291"/>
      <c r="H54" s="295"/>
      <c r="I54" s="291"/>
      <c r="J54" s="458"/>
    </row>
    <row r="55" spans="1:10" ht="18" customHeight="1" x14ac:dyDescent="0.15">
      <c r="A55" s="532"/>
      <c r="B55" s="288"/>
      <c r="C55" s="293" t="s">
        <v>2001</v>
      </c>
      <c r="D55" s="460" t="s">
        <v>2002</v>
      </c>
      <c r="E55" s="280" t="s">
        <v>8</v>
      </c>
      <c r="F55" s="290"/>
      <c r="G55" s="291"/>
      <c r="H55" s="295"/>
      <c r="I55" s="291"/>
      <c r="J55" s="458"/>
    </row>
    <row r="56" spans="1:10" ht="18" customHeight="1" x14ac:dyDescent="0.15">
      <c r="A56" s="532"/>
      <c r="B56" s="288"/>
      <c r="C56" s="293" t="s">
        <v>2003</v>
      </c>
      <c r="D56" s="460" t="s">
        <v>2004</v>
      </c>
      <c r="E56" s="280" t="s">
        <v>8</v>
      </c>
      <c r="F56" s="290"/>
      <c r="G56" s="291"/>
      <c r="H56" s="295"/>
      <c r="I56" s="291"/>
      <c r="J56" s="458"/>
    </row>
    <row r="57" spans="1:10" ht="18" customHeight="1" x14ac:dyDescent="0.15">
      <c r="A57" s="532"/>
      <c r="B57" s="288"/>
      <c r="C57" s="293" t="s">
        <v>2005</v>
      </c>
      <c r="D57" s="460" t="s">
        <v>2006</v>
      </c>
      <c r="E57" s="280" t="s">
        <v>8</v>
      </c>
      <c r="F57" s="290"/>
      <c r="G57" s="291"/>
      <c r="H57" s="295"/>
      <c r="I57" s="291"/>
      <c r="J57" s="458"/>
    </row>
    <row r="58" spans="1:10" ht="18" customHeight="1" x14ac:dyDescent="0.15">
      <c r="A58" s="532"/>
      <c r="B58" s="288"/>
      <c r="C58" s="293" t="s">
        <v>2007</v>
      </c>
      <c r="D58" s="460" t="s">
        <v>2008</v>
      </c>
      <c r="E58" s="280" t="s">
        <v>8</v>
      </c>
      <c r="F58" s="290"/>
      <c r="G58" s="291"/>
      <c r="H58" s="295"/>
      <c r="I58" s="291"/>
      <c r="J58" s="458"/>
    </row>
    <row r="59" spans="1:10" ht="18" customHeight="1" x14ac:dyDescent="0.15">
      <c r="A59" s="532"/>
      <c r="B59" s="288"/>
      <c r="C59" s="293" t="s">
        <v>2009</v>
      </c>
      <c r="D59" s="460" t="s">
        <v>2010</v>
      </c>
      <c r="E59" s="280" t="s">
        <v>8</v>
      </c>
      <c r="F59" s="290"/>
      <c r="G59" s="291"/>
      <c r="H59" s="295"/>
      <c r="I59" s="291"/>
      <c r="J59" s="458"/>
    </row>
    <row r="60" spans="1:10" ht="18" customHeight="1" x14ac:dyDescent="0.15">
      <c r="A60" s="532"/>
      <c r="B60" s="288"/>
      <c r="C60" s="293" t="s">
        <v>2011</v>
      </c>
      <c r="D60" s="460" t="s">
        <v>2008</v>
      </c>
      <c r="E60" s="280" t="s">
        <v>8</v>
      </c>
      <c r="F60" s="290"/>
      <c r="G60" s="291"/>
      <c r="H60" s="295"/>
      <c r="I60" s="291"/>
      <c r="J60" s="458"/>
    </row>
    <row r="61" spans="1:10" ht="18" customHeight="1" x14ac:dyDescent="0.15">
      <c r="A61" s="532"/>
      <c r="B61" s="288"/>
      <c r="C61" s="293" t="s">
        <v>2012</v>
      </c>
      <c r="D61" s="460" t="s">
        <v>2008</v>
      </c>
      <c r="E61" s="280" t="s">
        <v>8</v>
      </c>
      <c r="F61" s="290"/>
      <c r="G61" s="291"/>
      <c r="H61" s="295"/>
      <c r="I61" s="291"/>
      <c r="J61" s="458"/>
    </row>
    <row r="62" spans="1:10" ht="18" customHeight="1" x14ac:dyDescent="0.15">
      <c r="A62" s="532"/>
      <c r="B62" s="288"/>
      <c r="C62" s="293" t="s">
        <v>2013</v>
      </c>
      <c r="D62" s="460" t="s">
        <v>2014</v>
      </c>
      <c r="E62" s="280" t="s">
        <v>8</v>
      </c>
      <c r="F62" s="290"/>
      <c r="G62" s="291"/>
      <c r="H62" s="295"/>
      <c r="I62" s="291"/>
      <c r="J62" s="458"/>
    </row>
    <row r="63" spans="1:10" ht="18" customHeight="1" x14ac:dyDescent="0.15">
      <c r="A63" s="532"/>
      <c r="B63" s="288"/>
      <c r="C63" s="293" t="s">
        <v>2015</v>
      </c>
      <c r="D63" s="460" t="s">
        <v>2008</v>
      </c>
      <c r="E63" s="280" t="s">
        <v>8</v>
      </c>
      <c r="F63" s="290"/>
      <c r="G63" s="291"/>
      <c r="H63" s="295"/>
      <c r="I63" s="291"/>
      <c r="J63" s="458"/>
    </row>
    <row r="64" spans="1:10" ht="18" customHeight="1" x14ac:dyDescent="0.15">
      <c r="A64" s="532"/>
      <c r="B64" s="288"/>
      <c r="C64" s="293" t="s">
        <v>2016</v>
      </c>
      <c r="D64" s="460" t="s">
        <v>2017</v>
      </c>
      <c r="E64" s="280" t="s">
        <v>8</v>
      </c>
      <c r="F64" s="290"/>
      <c r="G64" s="291"/>
      <c r="H64" s="295"/>
      <c r="I64" s="291"/>
      <c r="J64" s="458"/>
    </row>
    <row r="65" spans="1:10" ht="18" customHeight="1" x14ac:dyDescent="0.15">
      <c r="A65" s="532"/>
      <c r="B65" s="288"/>
      <c r="C65" s="293" t="s">
        <v>2018</v>
      </c>
      <c r="D65" s="460" t="s">
        <v>2019</v>
      </c>
      <c r="E65" s="280" t="s">
        <v>8</v>
      </c>
      <c r="F65" s="290"/>
      <c r="G65" s="291"/>
      <c r="H65" s="295"/>
      <c r="I65" s="291"/>
      <c r="J65" s="458"/>
    </row>
    <row r="66" spans="1:10" ht="18" customHeight="1" x14ac:dyDescent="0.15">
      <c r="A66" s="532"/>
      <c r="B66" s="288"/>
      <c r="C66" s="293" t="s">
        <v>2020</v>
      </c>
      <c r="D66" s="460" t="s">
        <v>2008</v>
      </c>
      <c r="E66" s="280" t="s">
        <v>8</v>
      </c>
      <c r="F66" s="290"/>
      <c r="G66" s="291"/>
      <c r="H66" s="295"/>
      <c r="I66" s="291"/>
      <c r="J66" s="458"/>
    </row>
    <row r="67" spans="1:10" ht="18" customHeight="1" x14ac:dyDescent="0.15">
      <c r="A67" s="532"/>
      <c r="B67" s="288"/>
      <c r="C67" s="293" t="s">
        <v>2021</v>
      </c>
      <c r="D67" s="460" t="s">
        <v>2022</v>
      </c>
      <c r="E67" s="280" t="s">
        <v>8</v>
      </c>
      <c r="F67" s="290"/>
      <c r="G67" s="291"/>
      <c r="H67" s="295"/>
      <c r="I67" s="291"/>
      <c r="J67" s="458"/>
    </row>
    <row r="68" spans="1:10" ht="18" customHeight="1" x14ac:dyDescent="0.15">
      <c r="A68" s="532"/>
      <c r="B68" s="288"/>
      <c r="C68" s="293" t="s">
        <v>2023</v>
      </c>
      <c r="D68" s="460" t="s">
        <v>2008</v>
      </c>
      <c r="E68" s="280" t="s">
        <v>8</v>
      </c>
      <c r="F68" s="290"/>
      <c r="G68" s="291"/>
      <c r="H68" s="295"/>
      <c r="I68" s="291"/>
      <c r="J68" s="458"/>
    </row>
    <row r="69" spans="1:10" ht="18" customHeight="1" x14ac:dyDescent="0.15">
      <c r="A69" s="532"/>
      <c r="B69" s="288"/>
      <c r="C69" s="293" t="s">
        <v>2024</v>
      </c>
      <c r="D69" s="460" t="s">
        <v>2025</v>
      </c>
      <c r="E69" s="280" t="s">
        <v>8</v>
      </c>
      <c r="F69" s="290"/>
      <c r="G69" s="291"/>
      <c r="H69" s="295"/>
      <c r="I69" s="291"/>
      <c r="J69" s="458"/>
    </row>
    <row r="70" spans="1:10" ht="18" customHeight="1" x14ac:dyDescent="0.15">
      <c r="A70" s="533"/>
      <c r="B70" s="288"/>
      <c r="C70" s="293" t="s">
        <v>2026</v>
      </c>
      <c r="D70" s="460" t="s">
        <v>2027</v>
      </c>
      <c r="E70" s="280" t="s">
        <v>8</v>
      </c>
      <c r="F70" s="290"/>
      <c r="G70" s="291"/>
      <c r="H70" s="295"/>
      <c r="I70" s="291" t="s">
        <v>2028</v>
      </c>
      <c r="J70" s="458"/>
    </row>
    <row r="71" spans="1:10" ht="18" customHeight="1" x14ac:dyDescent="0.15">
      <c r="A71" s="288">
        <v>10</v>
      </c>
      <c r="B71" s="288"/>
      <c r="C71" s="289" t="s">
        <v>2029</v>
      </c>
      <c r="D71" s="463"/>
      <c r="E71" s="280" t="s">
        <v>8</v>
      </c>
      <c r="F71" s="290"/>
      <c r="G71" s="291"/>
      <c r="H71" s="295"/>
      <c r="I71" s="291"/>
      <c r="J71" s="458"/>
    </row>
    <row r="72" spans="1:10" ht="18" customHeight="1" x14ac:dyDescent="0.15">
      <c r="A72" s="288">
        <v>11</v>
      </c>
      <c r="B72" s="288"/>
      <c r="C72" s="289" t="s">
        <v>2030</v>
      </c>
      <c r="D72" s="289"/>
      <c r="E72" s="280" t="s">
        <v>8</v>
      </c>
      <c r="F72" s="288"/>
      <c r="G72" s="289"/>
      <c r="H72" s="289"/>
      <c r="I72" s="289" t="s">
        <v>2031</v>
      </c>
      <c r="J72" s="458"/>
    </row>
    <row r="73" spans="1:10" x14ac:dyDescent="0.15">
      <c r="B73" s="270"/>
      <c r="C73" s="296"/>
      <c r="D73" s="297"/>
      <c r="E73" s="270"/>
      <c r="F73" s="270"/>
    </row>
    <row r="74" spans="1:10" x14ac:dyDescent="0.15">
      <c r="B74" s="270"/>
      <c r="C74" s="296"/>
      <c r="D74" s="297"/>
      <c r="E74" s="270"/>
      <c r="F74" s="270"/>
    </row>
    <row r="75" spans="1:10" x14ac:dyDescent="0.15">
      <c r="B75" s="270"/>
      <c r="C75" s="296"/>
      <c r="D75" s="297"/>
      <c r="E75" s="270"/>
      <c r="F75" s="270"/>
    </row>
    <row r="76" spans="1:10" x14ac:dyDescent="0.15">
      <c r="B76" s="270"/>
      <c r="C76" s="296"/>
      <c r="D76" s="297"/>
      <c r="E76" s="270"/>
      <c r="F76" s="270"/>
    </row>
    <row r="77" spans="1:10" x14ac:dyDescent="0.15">
      <c r="B77" s="270"/>
      <c r="C77" s="296"/>
      <c r="D77" s="297"/>
      <c r="E77" s="270"/>
      <c r="F77" s="270"/>
    </row>
    <row r="78" spans="1:10" x14ac:dyDescent="0.15">
      <c r="B78" s="270"/>
      <c r="C78" s="296"/>
      <c r="D78" s="297"/>
      <c r="E78" s="270"/>
      <c r="F78" s="270"/>
    </row>
    <row r="79" spans="1:10" x14ac:dyDescent="0.15">
      <c r="B79" s="270"/>
      <c r="C79" s="296"/>
      <c r="D79" s="297"/>
      <c r="E79" s="270"/>
      <c r="F79" s="270"/>
    </row>
    <row r="80" spans="1:10" x14ac:dyDescent="0.15">
      <c r="B80" s="270"/>
      <c r="C80" s="296"/>
      <c r="D80" s="297"/>
      <c r="E80" s="270"/>
      <c r="F80" s="270"/>
    </row>
    <row r="81" spans="2:6" x14ac:dyDescent="0.15">
      <c r="B81" s="270"/>
      <c r="C81" s="296"/>
      <c r="D81" s="297"/>
      <c r="E81" s="270"/>
      <c r="F81" s="270"/>
    </row>
    <row r="82" spans="2:6" x14ac:dyDescent="0.15">
      <c r="B82" s="270"/>
      <c r="C82" s="296"/>
      <c r="D82" s="297"/>
      <c r="E82" s="270"/>
      <c r="F82" s="270"/>
    </row>
    <row r="83" spans="2:6" x14ac:dyDescent="0.15">
      <c r="B83" s="270"/>
      <c r="C83" s="296"/>
      <c r="D83" s="297"/>
      <c r="E83" s="270"/>
      <c r="F83" s="270"/>
    </row>
    <row r="84" spans="2:6" x14ac:dyDescent="0.15">
      <c r="B84" s="270"/>
      <c r="C84" s="296"/>
      <c r="D84" s="297"/>
      <c r="E84" s="270"/>
      <c r="F84" s="270"/>
    </row>
    <row r="85" spans="2:6" x14ac:dyDescent="0.15">
      <c r="B85" s="270"/>
      <c r="C85" s="296"/>
      <c r="D85" s="297"/>
      <c r="E85" s="270"/>
      <c r="F85" s="270"/>
    </row>
    <row r="86" spans="2:6" x14ac:dyDescent="0.15">
      <c r="B86" s="270"/>
      <c r="C86" s="296"/>
      <c r="D86" s="297"/>
      <c r="E86" s="270"/>
      <c r="F86" s="270"/>
    </row>
    <row r="87" spans="2:6" x14ac:dyDescent="0.15">
      <c r="B87" s="270"/>
      <c r="C87" s="296"/>
      <c r="D87" s="297"/>
      <c r="E87" s="270"/>
      <c r="F87" s="270"/>
    </row>
    <row r="88" spans="2:6" x14ac:dyDescent="0.15">
      <c r="B88" s="270"/>
      <c r="C88" s="296"/>
      <c r="D88" s="297"/>
      <c r="E88" s="270"/>
      <c r="F88" s="270"/>
    </row>
    <row r="89" spans="2:6" x14ac:dyDescent="0.15">
      <c r="B89" s="270"/>
      <c r="C89" s="296"/>
      <c r="D89" s="297"/>
      <c r="E89" s="270"/>
      <c r="F89" s="270"/>
    </row>
    <row r="90" spans="2:6" x14ac:dyDescent="0.15">
      <c r="B90" s="270"/>
      <c r="C90" s="296"/>
      <c r="D90" s="297"/>
      <c r="E90" s="270"/>
      <c r="F90" s="270"/>
    </row>
    <row r="91" spans="2:6" x14ac:dyDescent="0.15">
      <c r="B91" s="270"/>
      <c r="C91" s="296"/>
      <c r="D91" s="297"/>
      <c r="E91" s="270"/>
      <c r="F91" s="270"/>
    </row>
    <row r="92" spans="2:6" x14ac:dyDescent="0.15">
      <c r="B92" s="270"/>
      <c r="C92" s="296"/>
      <c r="D92" s="297"/>
      <c r="E92" s="270"/>
      <c r="F92" s="270"/>
    </row>
    <row r="93" spans="2:6" x14ac:dyDescent="0.15">
      <c r="B93" s="270"/>
      <c r="C93" s="296"/>
      <c r="D93" s="297"/>
      <c r="E93" s="270"/>
      <c r="F93" s="270"/>
    </row>
    <row r="94" spans="2:6" x14ac:dyDescent="0.15">
      <c r="B94" s="270"/>
      <c r="C94" s="296"/>
      <c r="D94" s="297"/>
      <c r="E94" s="270"/>
      <c r="F94" s="270"/>
    </row>
    <row r="95" spans="2:6" x14ac:dyDescent="0.15">
      <c r="B95" s="270"/>
      <c r="C95" s="296"/>
      <c r="D95" s="297"/>
      <c r="E95" s="270"/>
      <c r="F95" s="270"/>
    </row>
    <row r="96" spans="2:6" x14ac:dyDescent="0.15">
      <c r="B96" s="270"/>
      <c r="C96" s="296"/>
      <c r="D96" s="297"/>
      <c r="E96" s="270"/>
      <c r="F96" s="270"/>
    </row>
    <row r="97" spans="2:6" x14ac:dyDescent="0.15">
      <c r="B97" s="270"/>
      <c r="C97" s="296"/>
      <c r="D97" s="297"/>
      <c r="E97" s="270"/>
      <c r="F97" s="270"/>
    </row>
    <row r="98" spans="2:6" x14ac:dyDescent="0.15">
      <c r="B98" s="270"/>
      <c r="C98" s="296"/>
      <c r="D98" s="297"/>
      <c r="E98" s="270"/>
      <c r="F98" s="270"/>
    </row>
    <row r="99" spans="2:6" x14ac:dyDescent="0.15">
      <c r="B99" s="270"/>
      <c r="C99" s="296"/>
      <c r="D99" s="297"/>
      <c r="E99" s="270"/>
      <c r="F99" s="270"/>
    </row>
    <row r="100" spans="2:6" x14ac:dyDescent="0.15">
      <c r="B100" s="270"/>
      <c r="C100" s="296"/>
      <c r="D100" s="297"/>
      <c r="E100" s="270"/>
      <c r="F100" s="270"/>
    </row>
    <row r="101" spans="2:6" x14ac:dyDescent="0.15">
      <c r="B101" s="270"/>
      <c r="C101" s="296"/>
      <c r="D101" s="297"/>
      <c r="E101" s="270"/>
      <c r="F101" s="270"/>
    </row>
    <row r="102" spans="2:6" x14ac:dyDescent="0.15">
      <c r="B102" s="270"/>
      <c r="C102" s="296"/>
      <c r="D102" s="297"/>
      <c r="E102" s="270"/>
      <c r="F102" s="270"/>
    </row>
    <row r="103" spans="2:6" x14ac:dyDescent="0.15">
      <c r="B103" s="270"/>
      <c r="C103" s="296"/>
      <c r="D103" s="297"/>
      <c r="E103" s="270"/>
      <c r="F103" s="270"/>
    </row>
    <row r="104" spans="2:6" x14ac:dyDescent="0.15">
      <c r="B104" s="270"/>
      <c r="C104" s="296"/>
      <c r="D104" s="297"/>
      <c r="E104" s="270"/>
      <c r="F104" s="270"/>
    </row>
    <row r="105" spans="2:6" x14ac:dyDescent="0.15">
      <c r="B105" s="270"/>
      <c r="C105" s="296"/>
      <c r="D105" s="297"/>
      <c r="E105" s="270"/>
      <c r="F105" s="270"/>
    </row>
    <row r="106" spans="2:6" x14ac:dyDescent="0.15">
      <c r="B106" s="270"/>
      <c r="C106" s="296"/>
      <c r="D106" s="297"/>
      <c r="E106" s="270"/>
      <c r="F106" s="270"/>
    </row>
    <row r="107" spans="2:6" x14ac:dyDescent="0.15">
      <c r="B107" s="270"/>
      <c r="C107" s="296"/>
      <c r="D107" s="297"/>
      <c r="E107" s="270"/>
      <c r="F107" s="270"/>
    </row>
    <row r="108" spans="2:6" x14ac:dyDescent="0.15">
      <c r="B108" s="270"/>
      <c r="C108" s="296"/>
      <c r="D108" s="297"/>
      <c r="E108" s="270"/>
      <c r="F108" s="270"/>
    </row>
    <row r="109" spans="2:6" x14ac:dyDescent="0.15">
      <c r="B109" s="270"/>
      <c r="C109" s="296"/>
      <c r="D109" s="297"/>
      <c r="E109" s="270"/>
      <c r="F109" s="270"/>
    </row>
    <row r="110" spans="2:6" x14ac:dyDescent="0.15">
      <c r="B110" s="270"/>
      <c r="C110" s="296"/>
      <c r="D110" s="297"/>
      <c r="E110" s="270"/>
      <c r="F110" s="270"/>
    </row>
    <row r="111" spans="2:6" x14ac:dyDescent="0.15">
      <c r="B111" s="270"/>
      <c r="C111" s="296"/>
      <c r="D111" s="297"/>
      <c r="E111" s="270"/>
      <c r="F111" s="270"/>
    </row>
    <row r="112" spans="2:6" x14ac:dyDescent="0.15">
      <c r="B112" s="270"/>
      <c r="C112" s="296"/>
      <c r="D112" s="297"/>
      <c r="E112" s="270"/>
      <c r="F112" s="270"/>
    </row>
    <row r="113" spans="2:6" x14ac:dyDescent="0.15">
      <c r="B113" s="270"/>
      <c r="C113" s="296"/>
      <c r="D113" s="297"/>
      <c r="E113" s="270"/>
      <c r="F113" s="270"/>
    </row>
    <row r="114" spans="2:6" x14ac:dyDescent="0.15">
      <c r="B114" s="270"/>
      <c r="C114" s="296"/>
      <c r="D114" s="297"/>
      <c r="E114" s="270"/>
      <c r="F114" s="270"/>
    </row>
    <row r="115" spans="2:6" x14ac:dyDescent="0.15">
      <c r="B115" s="270"/>
      <c r="C115" s="296"/>
      <c r="D115" s="297"/>
      <c r="E115" s="270"/>
      <c r="F115" s="270"/>
    </row>
    <row r="116" spans="2:6" x14ac:dyDescent="0.15">
      <c r="B116" s="270"/>
      <c r="C116" s="296"/>
      <c r="D116" s="297"/>
      <c r="E116" s="270"/>
      <c r="F116" s="270"/>
    </row>
    <row r="117" spans="2:6" x14ac:dyDescent="0.15">
      <c r="B117" s="270"/>
      <c r="C117" s="296"/>
      <c r="D117" s="297"/>
      <c r="E117" s="270"/>
      <c r="F117" s="270"/>
    </row>
    <row r="118" spans="2:6" x14ac:dyDescent="0.15">
      <c r="B118" s="270"/>
      <c r="C118" s="296"/>
      <c r="D118" s="297"/>
      <c r="E118" s="270"/>
      <c r="F118" s="270"/>
    </row>
    <row r="119" spans="2:6" x14ac:dyDescent="0.15">
      <c r="B119" s="270"/>
      <c r="C119" s="296"/>
      <c r="D119" s="297"/>
      <c r="E119" s="270"/>
      <c r="F119" s="270"/>
    </row>
    <row r="120" spans="2:6" x14ac:dyDescent="0.15">
      <c r="B120" s="270"/>
      <c r="C120" s="296"/>
      <c r="D120" s="297"/>
      <c r="E120" s="270"/>
      <c r="F120" s="270"/>
    </row>
    <row r="121" spans="2:6" x14ac:dyDescent="0.15">
      <c r="B121" s="270"/>
      <c r="C121" s="296"/>
      <c r="D121" s="297"/>
      <c r="E121" s="270"/>
      <c r="F121" s="270"/>
    </row>
    <row r="122" spans="2:6" x14ac:dyDescent="0.15">
      <c r="B122" s="270"/>
      <c r="C122" s="296"/>
      <c r="D122" s="297"/>
      <c r="E122" s="270"/>
      <c r="F122" s="270"/>
    </row>
    <row r="123" spans="2:6" x14ac:dyDescent="0.15">
      <c r="B123" s="270"/>
      <c r="C123" s="296"/>
      <c r="D123" s="297"/>
      <c r="E123" s="270"/>
      <c r="F123" s="270"/>
    </row>
    <row r="124" spans="2:6" x14ac:dyDescent="0.15">
      <c r="B124" s="270"/>
      <c r="C124" s="296"/>
      <c r="D124" s="297"/>
      <c r="E124" s="270"/>
      <c r="F124" s="270"/>
    </row>
    <row r="125" spans="2:6" x14ac:dyDescent="0.15">
      <c r="B125" s="270"/>
      <c r="C125" s="296"/>
      <c r="D125" s="297"/>
      <c r="E125" s="270"/>
      <c r="F125" s="270"/>
    </row>
    <row r="126" spans="2:6" x14ac:dyDescent="0.15">
      <c r="B126" s="270"/>
      <c r="C126" s="296"/>
      <c r="D126" s="297"/>
      <c r="E126" s="270"/>
      <c r="F126" s="270"/>
    </row>
    <row r="127" spans="2:6" x14ac:dyDescent="0.15">
      <c r="B127" s="270"/>
      <c r="C127" s="296"/>
      <c r="D127" s="297"/>
      <c r="E127" s="270"/>
      <c r="F127" s="270"/>
    </row>
    <row r="128" spans="2:6" x14ac:dyDescent="0.15">
      <c r="B128" s="270"/>
      <c r="C128" s="296"/>
      <c r="D128" s="297"/>
      <c r="E128" s="270"/>
      <c r="F128" s="270"/>
    </row>
    <row r="129" spans="2:6" x14ac:dyDescent="0.15">
      <c r="B129" s="270"/>
      <c r="C129" s="296"/>
      <c r="D129" s="297"/>
      <c r="E129" s="270"/>
      <c r="F129" s="270"/>
    </row>
    <row r="130" spans="2:6" x14ac:dyDescent="0.15">
      <c r="B130" s="270"/>
      <c r="C130" s="296"/>
      <c r="D130" s="297"/>
      <c r="E130" s="270"/>
      <c r="F130" s="270"/>
    </row>
    <row r="131" spans="2:6" x14ac:dyDescent="0.15">
      <c r="B131" s="270"/>
      <c r="C131" s="296"/>
      <c r="D131" s="297"/>
      <c r="E131" s="270"/>
      <c r="F131" s="270"/>
    </row>
    <row r="132" spans="2:6" x14ac:dyDescent="0.15">
      <c r="B132" s="270"/>
      <c r="C132" s="296"/>
      <c r="D132" s="297"/>
      <c r="E132" s="270"/>
      <c r="F132" s="270"/>
    </row>
    <row r="133" spans="2:6" x14ac:dyDescent="0.15">
      <c r="B133" s="270"/>
      <c r="C133" s="296"/>
      <c r="D133" s="297"/>
      <c r="E133" s="270"/>
      <c r="F133" s="270"/>
    </row>
    <row r="134" spans="2:6" x14ac:dyDescent="0.15">
      <c r="B134" s="270"/>
      <c r="C134" s="296"/>
      <c r="D134" s="297"/>
      <c r="E134" s="270"/>
      <c r="F134" s="270"/>
    </row>
    <row r="135" spans="2:6" x14ac:dyDescent="0.15">
      <c r="B135" s="270"/>
      <c r="C135" s="296"/>
      <c r="D135" s="297"/>
      <c r="E135" s="270"/>
      <c r="F135" s="270"/>
    </row>
    <row r="136" spans="2:6" x14ac:dyDescent="0.15">
      <c r="B136" s="270"/>
      <c r="C136" s="296"/>
      <c r="D136" s="297"/>
      <c r="E136" s="270"/>
      <c r="F136" s="270"/>
    </row>
    <row r="137" spans="2:6" x14ac:dyDescent="0.15">
      <c r="B137" s="270"/>
      <c r="C137" s="296"/>
      <c r="D137" s="297"/>
      <c r="E137" s="270"/>
      <c r="F137" s="270"/>
    </row>
    <row r="138" spans="2:6" x14ac:dyDescent="0.15">
      <c r="B138" s="270"/>
      <c r="C138" s="296"/>
      <c r="D138" s="297"/>
      <c r="E138" s="270"/>
      <c r="F138" s="270"/>
    </row>
    <row r="139" spans="2:6" x14ac:dyDescent="0.15">
      <c r="B139" s="270"/>
      <c r="C139" s="296"/>
      <c r="D139" s="297"/>
      <c r="E139" s="270"/>
      <c r="F139" s="270"/>
    </row>
    <row r="140" spans="2:6" x14ac:dyDescent="0.15">
      <c r="B140" s="270"/>
      <c r="C140" s="296"/>
      <c r="D140" s="297"/>
      <c r="E140" s="270"/>
      <c r="F140" s="270"/>
    </row>
    <row r="141" spans="2:6" x14ac:dyDescent="0.15">
      <c r="B141" s="270"/>
      <c r="C141" s="296"/>
      <c r="D141" s="297"/>
      <c r="E141" s="270"/>
      <c r="F141" s="270"/>
    </row>
    <row r="142" spans="2:6" x14ac:dyDescent="0.15">
      <c r="B142" s="270"/>
      <c r="C142" s="296"/>
      <c r="D142" s="297"/>
      <c r="E142" s="270"/>
      <c r="F142" s="270"/>
    </row>
    <row r="143" spans="2:6" x14ac:dyDescent="0.15">
      <c r="B143" s="270"/>
      <c r="C143" s="296"/>
      <c r="D143" s="297"/>
      <c r="E143" s="270"/>
      <c r="F143" s="270"/>
    </row>
    <row r="144" spans="2:6" x14ac:dyDescent="0.15">
      <c r="B144" s="270"/>
      <c r="C144" s="296"/>
      <c r="D144" s="297"/>
      <c r="E144" s="270"/>
      <c r="F144" s="270"/>
    </row>
    <row r="145" spans="2:6" x14ac:dyDescent="0.15">
      <c r="B145" s="270"/>
      <c r="C145" s="296"/>
      <c r="D145" s="297"/>
      <c r="E145" s="270"/>
      <c r="F145" s="270"/>
    </row>
    <row r="146" spans="2:6" x14ac:dyDescent="0.15">
      <c r="B146" s="270"/>
      <c r="C146" s="296"/>
      <c r="D146" s="297"/>
      <c r="E146" s="270"/>
      <c r="F146" s="270"/>
    </row>
    <row r="147" spans="2:6" x14ac:dyDescent="0.15">
      <c r="B147" s="270"/>
      <c r="C147" s="296"/>
      <c r="D147" s="297"/>
      <c r="E147" s="270"/>
      <c r="F147" s="270"/>
    </row>
    <row r="148" spans="2:6" x14ac:dyDescent="0.15">
      <c r="B148" s="270"/>
      <c r="C148" s="296"/>
      <c r="D148" s="297"/>
      <c r="E148" s="270"/>
      <c r="F148" s="270"/>
    </row>
    <row r="149" spans="2:6" x14ac:dyDescent="0.15">
      <c r="B149" s="270"/>
      <c r="C149" s="296"/>
      <c r="D149" s="297"/>
      <c r="E149" s="270"/>
      <c r="F149" s="270"/>
    </row>
    <row r="150" spans="2:6" x14ac:dyDescent="0.15">
      <c r="B150" s="270"/>
      <c r="C150" s="296"/>
      <c r="D150" s="297"/>
      <c r="E150" s="270"/>
      <c r="F150" s="270"/>
    </row>
    <row r="151" spans="2:6" x14ac:dyDescent="0.15">
      <c r="B151" s="270"/>
      <c r="C151" s="296"/>
      <c r="D151" s="297"/>
      <c r="E151" s="270"/>
      <c r="F151" s="270"/>
    </row>
    <row r="152" spans="2:6" x14ac:dyDescent="0.15">
      <c r="B152" s="270"/>
      <c r="C152" s="296"/>
      <c r="D152" s="297"/>
      <c r="E152" s="270"/>
      <c r="F152" s="270"/>
    </row>
    <row r="153" spans="2:6" x14ac:dyDescent="0.15">
      <c r="B153" s="270"/>
      <c r="C153" s="296"/>
      <c r="D153" s="297"/>
      <c r="E153" s="270"/>
      <c r="F153" s="270"/>
    </row>
    <row r="154" spans="2:6" x14ac:dyDescent="0.15">
      <c r="B154" s="270"/>
      <c r="C154" s="296"/>
      <c r="D154" s="297"/>
      <c r="E154" s="270"/>
      <c r="F154" s="270"/>
    </row>
    <row r="155" spans="2:6" x14ac:dyDescent="0.15">
      <c r="B155" s="270"/>
      <c r="C155" s="296"/>
      <c r="D155" s="297"/>
      <c r="E155" s="270"/>
      <c r="F155" s="270"/>
    </row>
    <row r="156" spans="2:6" x14ac:dyDescent="0.15">
      <c r="B156" s="270"/>
      <c r="C156" s="296"/>
      <c r="D156" s="297"/>
      <c r="E156" s="270"/>
      <c r="F156" s="270"/>
    </row>
    <row r="157" spans="2:6" x14ac:dyDescent="0.15">
      <c r="B157" s="270"/>
      <c r="C157" s="296"/>
      <c r="D157" s="297"/>
      <c r="E157" s="270"/>
      <c r="F157" s="270"/>
    </row>
    <row r="158" spans="2:6" x14ac:dyDescent="0.15">
      <c r="B158" s="270"/>
      <c r="C158" s="296"/>
      <c r="D158" s="297"/>
      <c r="E158" s="270"/>
      <c r="F158" s="270"/>
    </row>
    <row r="159" spans="2:6" x14ac:dyDescent="0.15">
      <c r="B159" s="270"/>
      <c r="C159" s="296"/>
      <c r="D159" s="297"/>
      <c r="E159" s="270"/>
      <c r="F159" s="270"/>
    </row>
    <row r="160" spans="2:6" x14ac:dyDescent="0.15">
      <c r="B160" s="270"/>
      <c r="C160" s="296"/>
      <c r="D160" s="297"/>
      <c r="E160" s="270"/>
      <c r="F160" s="270"/>
    </row>
    <row r="161" spans="2:6" x14ac:dyDescent="0.15">
      <c r="B161" s="270"/>
      <c r="C161" s="296"/>
      <c r="D161" s="297"/>
      <c r="E161" s="270"/>
      <c r="F161" s="270"/>
    </row>
    <row r="162" spans="2:6" x14ac:dyDescent="0.15">
      <c r="B162" s="270"/>
      <c r="C162" s="296"/>
      <c r="D162" s="297"/>
      <c r="E162" s="270"/>
      <c r="F162" s="270"/>
    </row>
    <row r="163" spans="2:6" x14ac:dyDescent="0.15">
      <c r="B163" s="270"/>
      <c r="C163" s="296"/>
      <c r="D163" s="297"/>
      <c r="E163" s="270"/>
      <c r="F163" s="270"/>
    </row>
    <row r="164" spans="2:6" x14ac:dyDescent="0.15">
      <c r="B164" s="270"/>
      <c r="C164" s="296"/>
      <c r="D164" s="297"/>
      <c r="E164" s="270"/>
      <c r="F164" s="270"/>
    </row>
    <row r="165" spans="2:6" x14ac:dyDescent="0.15">
      <c r="B165" s="270"/>
      <c r="C165" s="296"/>
      <c r="D165" s="297"/>
      <c r="E165" s="270"/>
      <c r="F165" s="270"/>
    </row>
    <row r="166" spans="2:6" x14ac:dyDescent="0.15">
      <c r="B166" s="270"/>
      <c r="C166" s="296"/>
      <c r="D166" s="297"/>
      <c r="E166" s="270"/>
      <c r="F166" s="270"/>
    </row>
    <row r="167" spans="2:6" x14ac:dyDescent="0.15">
      <c r="B167" s="270"/>
      <c r="C167" s="296"/>
      <c r="D167" s="297"/>
      <c r="E167" s="270"/>
      <c r="F167" s="270"/>
    </row>
    <row r="168" spans="2:6" x14ac:dyDescent="0.15">
      <c r="B168" s="270"/>
      <c r="C168" s="296"/>
      <c r="D168" s="297"/>
      <c r="E168" s="270"/>
      <c r="F168" s="270"/>
    </row>
    <row r="169" spans="2:6" x14ac:dyDescent="0.15">
      <c r="B169" s="270"/>
      <c r="C169" s="296"/>
      <c r="D169" s="297"/>
      <c r="E169" s="270"/>
      <c r="F169" s="270"/>
    </row>
    <row r="170" spans="2:6" x14ac:dyDescent="0.15">
      <c r="B170" s="270"/>
      <c r="C170" s="296"/>
      <c r="D170" s="297"/>
      <c r="E170" s="270"/>
      <c r="F170" s="270"/>
    </row>
    <row r="171" spans="2:6" x14ac:dyDescent="0.15">
      <c r="B171" s="270"/>
      <c r="C171" s="296"/>
      <c r="D171" s="297"/>
      <c r="E171" s="270"/>
      <c r="F171" s="270"/>
    </row>
    <row r="172" spans="2:6" x14ac:dyDescent="0.15">
      <c r="B172" s="270"/>
      <c r="C172" s="296"/>
      <c r="D172" s="297"/>
      <c r="E172" s="270"/>
      <c r="F172" s="270"/>
    </row>
    <row r="173" spans="2:6" x14ac:dyDescent="0.15">
      <c r="B173" s="270"/>
      <c r="C173" s="296"/>
      <c r="D173" s="297"/>
      <c r="E173" s="270"/>
      <c r="F173" s="270"/>
    </row>
    <row r="174" spans="2:6" x14ac:dyDescent="0.15">
      <c r="B174" s="270"/>
      <c r="C174" s="296"/>
      <c r="D174" s="297"/>
      <c r="E174" s="270"/>
      <c r="F174" s="270"/>
    </row>
    <row r="175" spans="2:6" x14ac:dyDescent="0.15">
      <c r="B175" s="270"/>
      <c r="C175" s="296"/>
      <c r="D175" s="297"/>
      <c r="E175" s="270"/>
      <c r="F175" s="270"/>
    </row>
    <row r="176" spans="2:6" x14ac:dyDescent="0.15">
      <c r="B176" s="270"/>
      <c r="C176" s="296"/>
      <c r="D176" s="297"/>
      <c r="E176" s="270"/>
      <c r="F176" s="270"/>
    </row>
    <row r="177" spans="2:6" x14ac:dyDescent="0.15">
      <c r="B177" s="270"/>
      <c r="C177" s="296"/>
      <c r="D177" s="297"/>
      <c r="E177" s="270"/>
      <c r="F177" s="270"/>
    </row>
    <row r="178" spans="2:6" x14ac:dyDescent="0.15">
      <c r="B178" s="270"/>
      <c r="C178" s="296"/>
      <c r="D178" s="297"/>
      <c r="E178" s="270"/>
      <c r="F178" s="270"/>
    </row>
    <row r="179" spans="2:6" x14ac:dyDescent="0.15">
      <c r="B179" s="270"/>
      <c r="C179" s="296"/>
      <c r="D179" s="297"/>
      <c r="E179" s="270"/>
      <c r="F179" s="270"/>
    </row>
    <row r="180" spans="2:6" x14ac:dyDescent="0.15">
      <c r="B180" s="270"/>
      <c r="C180" s="296"/>
      <c r="D180" s="297"/>
      <c r="E180" s="270"/>
      <c r="F180" s="270"/>
    </row>
    <row r="181" spans="2:6" x14ac:dyDescent="0.15">
      <c r="B181" s="270"/>
      <c r="C181" s="296"/>
      <c r="D181" s="297"/>
      <c r="E181" s="270"/>
      <c r="F181" s="270"/>
    </row>
    <row r="182" spans="2:6" x14ac:dyDescent="0.15">
      <c r="B182" s="270"/>
      <c r="C182" s="296"/>
      <c r="D182" s="297"/>
      <c r="E182" s="270"/>
      <c r="F182" s="270"/>
    </row>
    <row r="183" spans="2:6" x14ac:dyDescent="0.15">
      <c r="B183" s="270"/>
      <c r="C183" s="296"/>
      <c r="D183" s="297"/>
      <c r="E183" s="270"/>
      <c r="F183" s="270"/>
    </row>
    <row r="184" spans="2:6" x14ac:dyDescent="0.15">
      <c r="B184" s="270"/>
      <c r="C184" s="296"/>
      <c r="D184" s="297"/>
      <c r="E184" s="270"/>
      <c r="F184" s="270"/>
    </row>
    <row r="185" spans="2:6" x14ac:dyDescent="0.15">
      <c r="B185" s="270"/>
      <c r="C185" s="296"/>
      <c r="D185" s="297"/>
      <c r="E185" s="270"/>
      <c r="F185" s="270"/>
    </row>
    <row r="186" spans="2:6" x14ac:dyDescent="0.15">
      <c r="B186" s="270"/>
      <c r="C186" s="296"/>
      <c r="D186" s="297"/>
      <c r="E186" s="270"/>
      <c r="F186" s="270"/>
    </row>
    <row r="187" spans="2:6" x14ac:dyDescent="0.15">
      <c r="B187" s="270"/>
      <c r="C187" s="296"/>
      <c r="D187" s="297"/>
      <c r="E187" s="270"/>
      <c r="F187" s="270"/>
    </row>
    <row r="188" spans="2:6" x14ac:dyDescent="0.15">
      <c r="B188" s="270"/>
      <c r="C188" s="296"/>
      <c r="D188" s="297"/>
      <c r="E188" s="270"/>
      <c r="F188" s="270"/>
    </row>
    <row r="189" spans="2:6" x14ac:dyDescent="0.15">
      <c r="B189" s="270"/>
      <c r="C189" s="296"/>
      <c r="D189" s="297"/>
      <c r="E189" s="270"/>
      <c r="F189" s="270"/>
    </row>
    <row r="190" spans="2:6" x14ac:dyDescent="0.15">
      <c r="B190" s="270"/>
      <c r="C190" s="296"/>
      <c r="D190" s="297"/>
      <c r="E190" s="270"/>
      <c r="F190" s="270"/>
    </row>
    <row r="191" spans="2:6" x14ac:dyDescent="0.15">
      <c r="B191" s="270"/>
      <c r="C191" s="296"/>
      <c r="D191" s="297"/>
      <c r="E191" s="270"/>
      <c r="F191" s="270"/>
    </row>
    <row r="192" spans="2:6" x14ac:dyDescent="0.15">
      <c r="B192" s="270"/>
      <c r="C192" s="296"/>
      <c r="D192" s="297"/>
      <c r="E192" s="270"/>
      <c r="F192" s="270"/>
    </row>
    <row r="193" spans="2:6" x14ac:dyDescent="0.15">
      <c r="B193" s="270"/>
      <c r="C193" s="296"/>
      <c r="D193" s="297"/>
      <c r="E193" s="270"/>
      <c r="F193" s="270"/>
    </row>
    <row r="194" spans="2:6" x14ac:dyDescent="0.15">
      <c r="B194" s="270"/>
      <c r="C194" s="296"/>
      <c r="D194" s="297"/>
      <c r="E194" s="270"/>
      <c r="F194" s="270"/>
    </row>
    <row r="195" spans="2:6" x14ac:dyDescent="0.15">
      <c r="B195" s="270"/>
      <c r="C195" s="296"/>
      <c r="D195" s="297"/>
      <c r="E195" s="270"/>
      <c r="F195" s="270"/>
    </row>
    <row r="196" spans="2:6" x14ac:dyDescent="0.15">
      <c r="B196" s="270"/>
      <c r="C196" s="296"/>
      <c r="D196" s="297"/>
      <c r="E196" s="270"/>
      <c r="F196" s="270"/>
    </row>
    <row r="197" spans="2:6" x14ac:dyDescent="0.15">
      <c r="B197" s="270"/>
      <c r="C197" s="296"/>
      <c r="D197" s="297"/>
      <c r="E197" s="270"/>
      <c r="F197" s="270"/>
    </row>
    <row r="198" spans="2:6" x14ac:dyDescent="0.15">
      <c r="B198" s="270"/>
      <c r="C198" s="296"/>
      <c r="D198" s="297"/>
      <c r="E198" s="270"/>
      <c r="F198" s="270"/>
    </row>
    <row r="199" spans="2:6" x14ac:dyDescent="0.15">
      <c r="B199" s="270"/>
      <c r="C199" s="296"/>
      <c r="D199" s="297"/>
      <c r="E199" s="270"/>
      <c r="F199" s="270"/>
    </row>
    <row r="200" spans="2:6" x14ac:dyDescent="0.15">
      <c r="B200" s="270"/>
      <c r="C200" s="296"/>
      <c r="D200" s="297"/>
      <c r="E200" s="270"/>
      <c r="F200" s="270"/>
    </row>
    <row r="201" spans="2:6" x14ac:dyDescent="0.15">
      <c r="B201" s="270"/>
      <c r="C201" s="296"/>
      <c r="D201" s="297"/>
      <c r="E201" s="270"/>
      <c r="F201" s="270"/>
    </row>
    <row r="202" spans="2:6" x14ac:dyDescent="0.15">
      <c r="B202" s="270"/>
      <c r="C202" s="296"/>
      <c r="D202" s="297"/>
      <c r="E202" s="270"/>
      <c r="F202" s="270"/>
    </row>
    <row r="203" spans="2:6" x14ac:dyDescent="0.15">
      <c r="B203" s="270"/>
      <c r="C203" s="296"/>
      <c r="D203" s="297"/>
      <c r="E203" s="270"/>
      <c r="F203" s="270"/>
    </row>
    <row r="204" spans="2:6" x14ac:dyDescent="0.15">
      <c r="B204" s="270"/>
      <c r="C204" s="296"/>
      <c r="D204" s="297"/>
      <c r="E204" s="270"/>
      <c r="F204" s="270"/>
    </row>
    <row r="205" spans="2:6" x14ac:dyDescent="0.15">
      <c r="B205" s="270"/>
      <c r="C205" s="296"/>
      <c r="D205" s="297"/>
      <c r="E205" s="270"/>
      <c r="F205" s="270"/>
    </row>
    <row r="206" spans="2:6" x14ac:dyDescent="0.15">
      <c r="B206" s="270"/>
      <c r="C206" s="296"/>
      <c r="D206" s="297"/>
      <c r="E206" s="270"/>
      <c r="F206" s="270"/>
    </row>
    <row r="207" spans="2:6" x14ac:dyDescent="0.15">
      <c r="B207" s="270"/>
      <c r="C207" s="296"/>
      <c r="D207" s="297"/>
      <c r="E207" s="270"/>
      <c r="F207" s="270"/>
    </row>
    <row r="208" spans="2:6" x14ac:dyDescent="0.15">
      <c r="B208" s="270"/>
      <c r="C208" s="296"/>
      <c r="D208" s="297"/>
      <c r="E208" s="270"/>
      <c r="F208" s="270"/>
    </row>
    <row r="209" spans="2:6" x14ac:dyDescent="0.15">
      <c r="B209" s="270"/>
      <c r="C209" s="296"/>
      <c r="D209" s="297"/>
      <c r="E209" s="270"/>
      <c r="F209" s="270"/>
    </row>
    <row r="210" spans="2:6" x14ac:dyDescent="0.15">
      <c r="B210" s="270"/>
      <c r="C210" s="296"/>
      <c r="D210" s="297"/>
      <c r="E210" s="270"/>
      <c r="F210" s="270"/>
    </row>
    <row r="211" spans="2:6" x14ac:dyDescent="0.15">
      <c r="B211" s="270"/>
      <c r="C211" s="296"/>
      <c r="D211" s="297"/>
      <c r="E211" s="270"/>
      <c r="F211" s="270"/>
    </row>
    <row r="212" spans="2:6" x14ac:dyDescent="0.15">
      <c r="B212" s="270"/>
      <c r="C212" s="296"/>
      <c r="D212" s="297"/>
      <c r="E212" s="270"/>
      <c r="F212" s="270"/>
    </row>
    <row r="213" spans="2:6" x14ac:dyDescent="0.15">
      <c r="B213" s="270"/>
      <c r="C213" s="296"/>
      <c r="D213" s="297"/>
      <c r="E213" s="270"/>
      <c r="F213" s="270"/>
    </row>
    <row r="214" spans="2:6" x14ac:dyDescent="0.15">
      <c r="B214" s="270"/>
      <c r="C214" s="296"/>
      <c r="D214" s="297"/>
      <c r="E214" s="270"/>
      <c r="F214" s="270"/>
    </row>
    <row r="215" spans="2:6" x14ac:dyDescent="0.15">
      <c r="B215" s="270"/>
      <c r="C215" s="296"/>
      <c r="D215" s="297"/>
      <c r="E215" s="270"/>
      <c r="F215" s="270"/>
    </row>
    <row r="216" spans="2:6" x14ac:dyDescent="0.15">
      <c r="B216" s="270"/>
      <c r="C216" s="296"/>
      <c r="D216" s="297"/>
      <c r="E216" s="270"/>
      <c r="F216" s="270"/>
    </row>
    <row r="217" spans="2:6" x14ac:dyDescent="0.15">
      <c r="B217" s="270"/>
      <c r="C217" s="296"/>
      <c r="D217" s="297"/>
      <c r="E217" s="270"/>
      <c r="F217" s="270"/>
    </row>
    <row r="218" spans="2:6" x14ac:dyDescent="0.15">
      <c r="B218" s="270"/>
      <c r="C218" s="296"/>
      <c r="D218" s="297"/>
      <c r="E218" s="270"/>
      <c r="F218" s="270"/>
    </row>
    <row r="219" spans="2:6" x14ac:dyDescent="0.15">
      <c r="B219" s="270"/>
      <c r="C219" s="296"/>
      <c r="D219" s="297"/>
      <c r="E219" s="270"/>
      <c r="F219" s="270"/>
    </row>
    <row r="220" spans="2:6" x14ac:dyDescent="0.15">
      <c r="B220" s="270"/>
      <c r="C220" s="296"/>
      <c r="D220" s="297"/>
      <c r="E220" s="270"/>
      <c r="F220" s="270"/>
    </row>
    <row r="221" spans="2:6" x14ac:dyDescent="0.15">
      <c r="B221" s="270"/>
      <c r="C221" s="296"/>
      <c r="D221" s="297"/>
      <c r="E221" s="270"/>
      <c r="F221" s="270"/>
    </row>
    <row r="222" spans="2:6" x14ac:dyDescent="0.15">
      <c r="B222" s="270"/>
      <c r="C222" s="296"/>
      <c r="D222" s="297"/>
      <c r="E222" s="270"/>
      <c r="F222" s="270"/>
    </row>
    <row r="223" spans="2:6" x14ac:dyDescent="0.15">
      <c r="B223" s="270"/>
      <c r="C223" s="296"/>
      <c r="D223" s="297"/>
      <c r="E223" s="270"/>
      <c r="F223" s="270"/>
    </row>
    <row r="224" spans="2:6" x14ac:dyDescent="0.15">
      <c r="B224" s="270"/>
      <c r="C224" s="296"/>
      <c r="D224" s="297"/>
      <c r="E224" s="270"/>
      <c r="F224" s="270"/>
    </row>
    <row r="225" spans="2:6" x14ac:dyDescent="0.15">
      <c r="B225" s="270"/>
      <c r="C225" s="296"/>
      <c r="D225" s="297"/>
      <c r="E225" s="270"/>
      <c r="F225" s="270"/>
    </row>
    <row r="226" spans="2:6" x14ac:dyDescent="0.15">
      <c r="B226" s="270"/>
      <c r="C226" s="296"/>
      <c r="D226" s="297"/>
      <c r="E226" s="270"/>
      <c r="F226" s="270"/>
    </row>
    <row r="227" spans="2:6" x14ac:dyDescent="0.15">
      <c r="B227" s="270"/>
      <c r="C227" s="296"/>
      <c r="D227" s="297"/>
      <c r="E227" s="270"/>
      <c r="F227" s="270"/>
    </row>
    <row r="228" spans="2:6" x14ac:dyDescent="0.15">
      <c r="B228" s="270"/>
      <c r="C228" s="296"/>
      <c r="D228" s="297"/>
      <c r="E228" s="270"/>
      <c r="F228" s="270"/>
    </row>
    <row r="229" spans="2:6" x14ac:dyDescent="0.15">
      <c r="B229" s="270"/>
      <c r="C229" s="296"/>
      <c r="D229" s="297"/>
      <c r="E229" s="270"/>
      <c r="F229" s="270"/>
    </row>
    <row r="230" spans="2:6" x14ac:dyDescent="0.15">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191"/>
  <sheetViews>
    <sheetView zoomScale="80" zoomScaleNormal="80" workbookViewId="0">
      <selection activeCell="C33" sqref="C33"/>
    </sheetView>
  </sheetViews>
  <sheetFormatPr baseColWidth="10" defaultColWidth="9" defaultRowHeight="15" x14ac:dyDescent="0.15"/>
  <cols>
    <col min="1" max="1" width="5.3984375" style="376" customWidth="1"/>
    <col min="2" max="2" width="12.19921875" style="376" customWidth="1"/>
    <col min="3" max="3" width="52.3984375" style="376" customWidth="1"/>
    <col min="4" max="4" width="16.796875" style="376" customWidth="1"/>
    <col min="5" max="5" width="22.3984375" style="376" customWidth="1"/>
    <col min="6" max="6" width="16" style="376" customWidth="1"/>
    <col min="7" max="7" width="23" style="376" customWidth="1"/>
    <col min="8" max="8" width="19.19921875" style="376" customWidth="1"/>
    <col min="9" max="9" width="34.3984375" style="375" customWidth="1"/>
    <col min="10" max="10" width="17.796875" style="375" customWidth="1"/>
    <col min="11" max="256" width="9" style="411" customWidth="1"/>
    <col min="257" max="16384" width="9" style="411"/>
  </cols>
  <sheetData>
    <row r="1" spans="1:10" s="376" customFormat="1" ht="21.75" customHeight="1" x14ac:dyDescent="0.15">
      <c r="A1" s="368"/>
      <c r="B1" s="369"/>
      <c r="C1" s="542" t="s">
        <v>1778</v>
      </c>
      <c r="D1" s="543"/>
      <c r="E1" s="370"/>
      <c r="F1" s="371" t="s">
        <v>1779</v>
      </c>
      <c r="G1" s="372"/>
      <c r="H1" s="373"/>
      <c r="I1" s="374"/>
      <c r="J1" s="375"/>
    </row>
    <row r="2" spans="1:10" s="376" customFormat="1" ht="20.25" customHeight="1" x14ac:dyDescent="0.15">
      <c r="A2" s="368"/>
      <c r="B2" s="369"/>
      <c r="C2" s="544"/>
      <c r="D2" s="545"/>
      <c r="E2" s="271" t="s">
        <v>1932</v>
      </c>
      <c r="F2" s="377">
        <f>COUNTIF(E10:E100,"Not POR")</f>
        <v>0</v>
      </c>
      <c r="G2" s="378"/>
      <c r="H2" s="379"/>
      <c r="I2" s="380"/>
      <c r="J2" s="375"/>
    </row>
    <row r="3" spans="1:10" s="376" customFormat="1" ht="19.5" customHeight="1" x14ac:dyDescent="0.15">
      <c r="A3" s="368"/>
      <c r="B3" s="369"/>
      <c r="C3" s="544"/>
      <c r="D3" s="545"/>
      <c r="E3" s="274" t="s">
        <v>1933</v>
      </c>
      <c r="F3" s="377">
        <f>COUNTIF(E10:E100,"CHN validation")</f>
        <v>0</v>
      </c>
      <c r="G3" s="378"/>
      <c r="H3" s="379"/>
      <c r="I3" s="380"/>
      <c r="J3" s="375"/>
    </row>
    <row r="4" spans="1:10" s="376" customFormat="1" ht="18.75" customHeight="1" x14ac:dyDescent="0.15">
      <c r="A4" s="368"/>
      <c r="B4" s="369"/>
      <c r="C4" s="544"/>
      <c r="D4" s="545"/>
      <c r="E4" s="275" t="s">
        <v>1934</v>
      </c>
      <c r="F4" s="377">
        <f>COUNTIF(E10:E100,"New Item")</f>
        <v>0</v>
      </c>
      <c r="G4" s="378"/>
      <c r="H4" s="379"/>
      <c r="I4" s="380"/>
      <c r="J4" s="375"/>
    </row>
    <row r="5" spans="1:10" s="376" customFormat="1" ht="19.5" customHeight="1" x14ac:dyDescent="0.15">
      <c r="A5" s="381"/>
      <c r="B5" s="369"/>
      <c r="C5" s="544"/>
      <c r="D5" s="545"/>
      <c r="E5" s="278" t="s">
        <v>1935</v>
      </c>
      <c r="F5" s="377">
        <f>COUNTIF(E10:E100,"Pending update")</f>
        <v>0</v>
      </c>
      <c r="G5" s="382"/>
      <c r="H5" s="383"/>
      <c r="I5" s="384"/>
      <c r="J5" s="375"/>
    </row>
    <row r="6" spans="1:10" s="376" customFormat="1" ht="18.75" customHeight="1" x14ac:dyDescent="0.15">
      <c r="A6" s="368"/>
      <c r="B6" s="369"/>
      <c r="C6" s="544"/>
      <c r="D6" s="545"/>
      <c r="E6" s="279" t="s">
        <v>1936</v>
      </c>
      <c r="F6" s="377">
        <f>COUNTIF(E10:E100,"Modified")</f>
        <v>0</v>
      </c>
      <c r="G6" s="378"/>
      <c r="H6" s="379"/>
      <c r="I6" s="380"/>
      <c r="J6" s="375"/>
    </row>
    <row r="7" spans="1:10" s="376" customFormat="1" ht="17.25" customHeight="1" x14ac:dyDescent="0.15">
      <c r="A7" s="368"/>
      <c r="B7" s="369"/>
      <c r="C7" s="544"/>
      <c r="D7" s="545"/>
      <c r="E7" s="280" t="s">
        <v>1937</v>
      </c>
      <c r="F7" s="272">
        <f>COUNTIF(E10:E165,"Ready")</f>
        <v>156</v>
      </c>
      <c r="G7" s="378"/>
      <c r="H7" s="379"/>
      <c r="I7" s="380"/>
      <c r="J7" s="375"/>
    </row>
    <row r="8" spans="1:10" s="376" customFormat="1" ht="18.75" customHeight="1" thickBot="1" x14ac:dyDescent="0.2">
      <c r="A8" s="385"/>
      <c r="B8" s="386"/>
      <c r="C8" s="544"/>
      <c r="D8" s="545"/>
      <c r="E8" s="281" t="s">
        <v>1938</v>
      </c>
      <c r="F8" s="377">
        <f>COUNTIF(E10:E100,"Not ready")</f>
        <v>0</v>
      </c>
      <c r="G8" s="387"/>
      <c r="H8" s="388"/>
      <c r="I8" s="389"/>
      <c r="J8" s="375"/>
    </row>
    <row r="9" spans="1:10" s="376" customFormat="1" ht="53.75" customHeight="1" x14ac:dyDescent="0.15">
      <c r="A9" s="464" t="s">
        <v>54</v>
      </c>
      <c r="B9" s="465" t="s">
        <v>599</v>
      </c>
      <c r="C9" s="466" t="s">
        <v>1780</v>
      </c>
      <c r="D9" s="467" t="s">
        <v>55</v>
      </c>
      <c r="E9" s="468" t="s">
        <v>4</v>
      </c>
      <c r="F9" s="468" t="s">
        <v>5</v>
      </c>
      <c r="G9" s="469" t="s">
        <v>1781</v>
      </c>
      <c r="H9" s="469" t="s">
        <v>211</v>
      </c>
      <c r="I9" s="465" t="s">
        <v>1782</v>
      </c>
      <c r="J9" s="469" t="s">
        <v>1783</v>
      </c>
    </row>
    <row r="10" spans="1:10" s="376" customFormat="1" ht="20.25" customHeight="1" x14ac:dyDescent="0.15">
      <c r="A10" s="538">
        <v>1</v>
      </c>
      <c r="B10" s="390"/>
      <c r="C10" s="391" t="s">
        <v>1784</v>
      </c>
      <c r="D10" s="390"/>
      <c r="E10" s="280" t="s">
        <v>1937</v>
      </c>
      <c r="F10" s="392"/>
      <c r="G10" s="393"/>
      <c r="H10" s="393"/>
      <c r="I10" s="394" t="s">
        <v>1785</v>
      </c>
      <c r="J10" s="395"/>
    </row>
    <row r="11" spans="1:10" s="376" customFormat="1" ht="20.25" customHeight="1" x14ac:dyDescent="0.15">
      <c r="A11" s="538"/>
      <c r="B11" s="390"/>
      <c r="C11" s="473" t="s">
        <v>1786</v>
      </c>
      <c r="D11" s="396" t="s">
        <v>1787</v>
      </c>
      <c r="E11" s="280" t="s">
        <v>1937</v>
      </c>
      <c r="F11" s="392"/>
      <c r="G11" s="393"/>
      <c r="H11" s="393"/>
      <c r="I11" s="394"/>
      <c r="J11" s="395"/>
    </row>
    <row r="12" spans="1:10" s="376" customFormat="1" ht="20.25" customHeight="1" x14ac:dyDescent="0.15">
      <c r="A12" s="538">
        <v>2</v>
      </c>
      <c r="B12" s="390"/>
      <c r="C12" s="391" t="s">
        <v>2033</v>
      </c>
      <c r="D12" s="390"/>
      <c r="E12" s="280" t="s">
        <v>1937</v>
      </c>
      <c r="F12" s="392"/>
      <c r="G12" s="393"/>
      <c r="H12" s="393" t="s">
        <v>1789</v>
      </c>
      <c r="I12" s="393"/>
      <c r="J12" s="395"/>
    </row>
    <row r="13" spans="1:10" s="376" customFormat="1" ht="20.25" customHeight="1" x14ac:dyDescent="0.15">
      <c r="A13" s="538"/>
      <c r="B13" s="390"/>
      <c r="C13" s="473" t="s">
        <v>1786</v>
      </c>
      <c r="D13" s="396" t="s">
        <v>1787</v>
      </c>
      <c r="E13" s="280" t="s">
        <v>1937</v>
      </c>
      <c r="F13" s="392"/>
      <c r="G13" s="394"/>
      <c r="H13" s="393"/>
      <c r="I13" s="394"/>
      <c r="J13" s="395"/>
    </row>
    <row r="14" spans="1:10" s="376" customFormat="1" ht="20.25" customHeight="1" x14ac:dyDescent="0.15">
      <c r="A14" s="538">
        <v>3</v>
      </c>
      <c r="B14" s="390"/>
      <c r="C14" s="391" t="s">
        <v>1790</v>
      </c>
      <c r="D14" s="396"/>
      <c r="E14" s="280" t="s">
        <v>1937</v>
      </c>
      <c r="F14" s="397"/>
      <c r="G14" s="393" t="s">
        <v>1789</v>
      </c>
      <c r="H14" s="393"/>
      <c r="I14" s="393"/>
      <c r="J14" s="395"/>
    </row>
    <row r="15" spans="1:10" s="376" customFormat="1" ht="20.25" customHeight="1" x14ac:dyDescent="0.15">
      <c r="A15" s="538"/>
      <c r="B15" s="390"/>
      <c r="C15" s="473" t="s">
        <v>1786</v>
      </c>
      <c r="D15" s="396" t="s">
        <v>1787</v>
      </c>
      <c r="E15" s="280" t="s">
        <v>1937</v>
      </c>
      <c r="F15" s="397"/>
      <c r="G15" s="393"/>
      <c r="H15" s="393"/>
      <c r="I15" s="398"/>
      <c r="J15" s="395"/>
    </row>
    <row r="16" spans="1:10" s="376" customFormat="1" ht="20.25" customHeight="1" x14ac:dyDescent="0.15">
      <c r="A16" s="539">
        <v>4</v>
      </c>
      <c r="B16" s="390"/>
      <c r="C16" s="399" t="s">
        <v>1791</v>
      </c>
      <c r="D16" s="396"/>
      <c r="E16" s="280" t="s">
        <v>1937</v>
      </c>
      <c r="F16" s="397"/>
      <c r="G16" s="393"/>
      <c r="H16" s="393"/>
      <c r="I16" s="398" t="s">
        <v>1792</v>
      </c>
      <c r="J16" s="395"/>
    </row>
    <row r="17" spans="1:10" s="376" customFormat="1" ht="20.25" customHeight="1" x14ac:dyDescent="0.15">
      <c r="A17" s="540"/>
      <c r="B17" s="390"/>
      <c r="C17" s="473" t="s">
        <v>1786</v>
      </c>
      <c r="D17" s="396" t="s">
        <v>1787</v>
      </c>
      <c r="E17" s="280" t="s">
        <v>1937</v>
      </c>
      <c r="F17" s="397"/>
      <c r="G17" s="393"/>
      <c r="H17" s="393"/>
      <c r="I17" s="398"/>
      <c r="J17" s="395"/>
    </row>
    <row r="18" spans="1:10" s="376" customFormat="1" ht="20.25" customHeight="1" x14ac:dyDescent="0.15">
      <c r="A18" s="539">
        <v>4</v>
      </c>
      <c r="B18" s="390"/>
      <c r="C18" s="391" t="s">
        <v>1793</v>
      </c>
      <c r="D18" s="390"/>
      <c r="E18" s="280" t="s">
        <v>1937</v>
      </c>
      <c r="F18" s="400"/>
      <c r="G18" s="401"/>
      <c r="H18" s="401"/>
      <c r="I18" s="402" t="s">
        <v>1794</v>
      </c>
      <c r="J18" s="395"/>
    </row>
    <row r="19" spans="1:10" s="376" customFormat="1" ht="20.25" customHeight="1" x14ac:dyDescent="0.15">
      <c r="A19" s="540"/>
      <c r="B19" s="390"/>
      <c r="C19" s="473" t="s">
        <v>1786</v>
      </c>
      <c r="D19" s="396" t="s">
        <v>1787</v>
      </c>
      <c r="E19" s="280" t="s">
        <v>1937</v>
      </c>
      <c r="F19" s="400"/>
      <c r="G19" s="401"/>
      <c r="H19" s="401"/>
      <c r="I19" s="402"/>
      <c r="J19" s="395"/>
    </row>
    <row r="20" spans="1:10" s="376" customFormat="1" ht="20.25" customHeight="1" x14ac:dyDescent="0.15">
      <c r="A20" s="539">
        <v>5</v>
      </c>
      <c r="B20" s="390"/>
      <c r="C20" s="391" t="s">
        <v>2034</v>
      </c>
      <c r="D20" s="403"/>
      <c r="E20" s="280" t="s">
        <v>1937</v>
      </c>
      <c r="F20" s="400"/>
      <c r="G20" s="401"/>
      <c r="H20" s="401"/>
      <c r="I20" s="402"/>
      <c r="J20" s="395"/>
    </row>
    <row r="21" spans="1:10" s="376" customFormat="1" ht="20.25" customHeight="1" x14ac:dyDescent="0.15">
      <c r="A21" s="540"/>
      <c r="B21" s="390"/>
      <c r="C21" s="473" t="s">
        <v>1786</v>
      </c>
      <c r="D21" s="396" t="s">
        <v>1787</v>
      </c>
      <c r="E21" s="280" t="s">
        <v>1937</v>
      </c>
      <c r="F21" s="400"/>
      <c r="G21" s="401"/>
      <c r="H21" s="401"/>
      <c r="I21" s="402"/>
      <c r="J21" s="395"/>
    </row>
    <row r="22" spans="1:10" s="376" customFormat="1" ht="20.25" customHeight="1" x14ac:dyDescent="0.15">
      <c r="A22" s="538">
        <v>6</v>
      </c>
      <c r="B22" s="390"/>
      <c r="C22" s="391" t="s">
        <v>1795</v>
      </c>
      <c r="D22" s="403"/>
      <c r="E22" s="280" t="s">
        <v>1937</v>
      </c>
      <c r="F22" s="400"/>
      <c r="G22" s="401"/>
      <c r="H22" s="401"/>
      <c r="I22" s="402" t="s">
        <v>1796</v>
      </c>
      <c r="J22" s="395"/>
    </row>
    <row r="23" spans="1:10" s="376" customFormat="1" ht="20.25" customHeight="1" x14ac:dyDescent="0.15">
      <c r="A23" s="538"/>
      <c r="B23" s="390"/>
      <c r="C23" s="473" t="s">
        <v>1797</v>
      </c>
      <c r="D23" s="396" t="s">
        <v>1787</v>
      </c>
      <c r="E23" s="280" t="s">
        <v>1937</v>
      </c>
      <c r="F23" s="400"/>
      <c r="G23" s="401"/>
      <c r="H23" s="401"/>
      <c r="I23" s="402"/>
      <c r="J23" s="395"/>
    </row>
    <row r="24" spans="1:10" s="376" customFormat="1" ht="20.25" customHeight="1" x14ac:dyDescent="0.15">
      <c r="A24" s="538"/>
      <c r="B24" s="390"/>
      <c r="C24" s="473" t="s">
        <v>1798</v>
      </c>
      <c r="D24" s="396" t="s">
        <v>1787</v>
      </c>
      <c r="E24" s="280" t="s">
        <v>1937</v>
      </c>
      <c r="F24" s="400"/>
      <c r="G24" s="401"/>
      <c r="H24" s="401"/>
      <c r="I24" s="402"/>
      <c r="J24" s="395"/>
    </row>
    <row r="25" spans="1:10" s="376" customFormat="1" ht="20.25" customHeight="1" x14ac:dyDescent="0.15">
      <c r="A25" s="538">
        <v>7</v>
      </c>
      <c r="B25" s="390"/>
      <c r="C25" s="391" t="s">
        <v>1799</v>
      </c>
      <c r="D25" s="390"/>
      <c r="E25" s="280" t="s">
        <v>1937</v>
      </c>
      <c r="F25" s="397"/>
      <c r="G25" s="401"/>
      <c r="H25" s="401"/>
      <c r="I25" s="402"/>
      <c r="J25" s="395"/>
    </row>
    <row r="26" spans="1:10" s="376" customFormat="1" ht="20.25" customHeight="1" x14ac:dyDescent="0.15">
      <c r="A26" s="538"/>
      <c r="B26" s="390"/>
      <c r="C26" s="473" t="s">
        <v>1786</v>
      </c>
      <c r="D26" s="396" t="s">
        <v>1787</v>
      </c>
      <c r="E26" s="280" t="s">
        <v>1937</v>
      </c>
      <c r="F26" s="397"/>
      <c r="G26" s="401"/>
      <c r="H26" s="401"/>
      <c r="I26" s="402"/>
      <c r="J26" s="395"/>
    </row>
    <row r="27" spans="1:10" s="376" customFormat="1" ht="20.25" customHeight="1" x14ac:dyDescent="0.15">
      <c r="A27" s="538">
        <v>8</v>
      </c>
      <c r="B27" s="390"/>
      <c r="C27" s="391" t="s">
        <v>1800</v>
      </c>
      <c r="D27" s="390"/>
      <c r="E27" s="280" t="s">
        <v>1937</v>
      </c>
      <c r="F27" s="397"/>
      <c r="G27" s="401"/>
      <c r="H27" s="401"/>
      <c r="I27" s="402" t="s">
        <v>1796</v>
      </c>
      <c r="J27" s="395"/>
    </row>
    <row r="28" spans="1:10" s="376" customFormat="1" ht="20.25" customHeight="1" x14ac:dyDescent="0.15">
      <c r="A28" s="538"/>
      <c r="B28" s="390"/>
      <c r="C28" s="473" t="s">
        <v>1797</v>
      </c>
      <c r="D28" s="396" t="s">
        <v>1787</v>
      </c>
      <c r="E28" s="280" t="s">
        <v>1937</v>
      </c>
      <c r="F28" s="397"/>
      <c r="G28" s="401"/>
      <c r="H28" s="401"/>
      <c r="I28" s="402"/>
      <c r="J28" s="395"/>
    </row>
    <row r="29" spans="1:10" s="376" customFormat="1" ht="20.25" customHeight="1" x14ac:dyDescent="0.15">
      <c r="A29" s="538"/>
      <c r="B29" s="390"/>
      <c r="C29" s="473" t="s">
        <v>1798</v>
      </c>
      <c r="D29" s="396" t="s">
        <v>1787</v>
      </c>
      <c r="E29" s="280" t="s">
        <v>1937</v>
      </c>
      <c r="F29" s="397"/>
      <c r="G29" s="401"/>
      <c r="H29" s="401"/>
      <c r="I29" s="402"/>
      <c r="J29" s="395"/>
    </row>
    <row r="30" spans="1:10" s="376" customFormat="1" ht="20.25" customHeight="1" x14ac:dyDescent="0.15">
      <c r="A30" s="539">
        <v>9</v>
      </c>
      <c r="B30" s="390"/>
      <c r="C30" s="399" t="s">
        <v>1801</v>
      </c>
      <c r="D30" s="396"/>
      <c r="E30" s="280" t="s">
        <v>1937</v>
      </c>
      <c r="F30" s="397"/>
      <c r="G30" s="401"/>
      <c r="H30" s="401"/>
      <c r="I30" s="402" t="s">
        <v>1802</v>
      </c>
      <c r="J30" s="395"/>
    </row>
    <row r="31" spans="1:10" s="376" customFormat="1" ht="20.25" customHeight="1" x14ac:dyDescent="0.15">
      <c r="A31" s="541"/>
      <c r="B31" s="390"/>
      <c r="C31" s="473" t="s">
        <v>1803</v>
      </c>
      <c r="D31" s="396" t="s">
        <v>1804</v>
      </c>
      <c r="E31" s="280" t="s">
        <v>1937</v>
      </c>
      <c r="F31" s="397"/>
      <c r="G31" s="401"/>
      <c r="H31" s="401"/>
      <c r="I31" s="402"/>
      <c r="J31" s="395"/>
    </row>
    <row r="32" spans="1:10" s="376" customFormat="1" ht="20.25" customHeight="1" x14ac:dyDescent="0.15">
      <c r="A32" s="540"/>
      <c r="B32" s="390"/>
      <c r="C32" s="473" t="s">
        <v>1786</v>
      </c>
      <c r="D32" s="396" t="s">
        <v>1805</v>
      </c>
      <c r="E32" s="280" t="s">
        <v>1937</v>
      </c>
      <c r="F32" s="397"/>
      <c r="G32" s="401"/>
      <c r="H32" s="401"/>
      <c r="I32" s="402"/>
      <c r="J32" s="395"/>
    </row>
    <row r="33" spans="1:10" s="376" customFormat="1" ht="20.25" customHeight="1" x14ac:dyDescent="0.15">
      <c r="A33" s="538">
        <v>10</v>
      </c>
      <c r="B33" s="390"/>
      <c r="C33" s="391" t="s">
        <v>1806</v>
      </c>
      <c r="D33" s="390"/>
      <c r="E33" s="280" t="s">
        <v>1937</v>
      </c>
      <c r="F33" s="397"/>
      <c r="G33" s="401"/>
      <c r="H33" s="401"/>
      <c r="I33" s="402" t="s">
        <v>1807</v>
      </c>
      <c r="J33" s="395"/>
    </row>
    <row r="34" spans="1:10" s="376" customFormat="1" ht="20.25" customHeight="1" x14ac:dyDescent="0.15">
      <c r="A34" s="538"/>
      <c r="B34" s="390"/>
      <c r="C34" s="473" t="s">
        <v>1798</v>
      </c>
      <c r="D34" s="396" t="s">
        <v>1805</v>
      </c>
      <c r="E34" s="280" t="s">
        <v>1937</v>
      </c>
      <c r="F34" s="397"/>
      <c r="G34" s="401"/>
      <c r="H34" s="401"/>
      <c r="I34" s="402"/>
      <c r="J34" s="395"/>
    </row>
    <row r="35" spans="1:10" s="376" customFormat="1" ht="20.25" customHeight="1" x14ac:dyDescent="0.15">
      <c r="A35" s="538">
        <v>11</v>
      </c>
      <c r="B35" s="390"/>
      <c r="C35" s="391" t="s">
        <v>2035</v>
      </c>
      <c r="D35" s="390"/>
      <c r="E35" s="280" t="s">
        <v>1937</v>
      </c>
      <c r="F35" s="397"/>
      <c r="G35" s="401"/>
      <c r="H35" s="401"/>
      <c r="I35" s="402" t="s">
        <v>1808</v>
      </c>
      <c r="J35" s="395"/>
    </row>
    <row r="36" spans="1:10" s="376" customFormat="1" ht="20.25" customHeight="1" x14ac:dyDescent="0.15">
      <c r="A36" s="538"/>
      <c r="B36" s="390"/>
      <c r="C36" s="473" t="s">
        <v>1797</v>
      </c>
      <c r="D36" s="396" t="s">
        <v>1805</v>
      </c>
      <c r="E36" s="280" t="s">
        <v>1937</v>
      </c>
      <c r="F36" s="397"/>
      <c r="G36" s="401"/>
      <c r="H36" s="401"/>
      <c r="I36" s="402"/>
      <c r="J36" s="395"/>
    </row>
    <row r="37" spans="1:10" s="376" customFormat="1" ht="20.25" customHeight="1" x14ac:dyDescent="0.15">
      <c r="A37" s="538"/>
      <c r="B37" s="390"/>
      <c r="C37" s="473" t="s">
        <v>1798</v>
      </c>
      <c r="D37" s="396" t="s">
        <v>1805</v>
      </c>
      <c r="E37" s="280" t="s">
        <v>1937</v>
      </c>
      <c r="F37" s="397"/>
      <c r="G37" s="401"/>
      <c r="H37" s="401"/>
      <c r="I37" s="402"/>
      <c r="J37" s="395"/>
    </row>
    <row r="38" spans="1:10" s="376" customFormat="1" ht="20.25" customHeight="1" x14ac:dyDescent="0.15">
      <c r="A38" s="538">
        <v>12</v>
      </c>
      <c r="B38" s="390"/>
      <c r="C38" s="391" t="s">
        <v>2036</v>
      </c>
      <c r="D38" s="390"/>
      <c r="E38" s="280" t="s">
        <v>1937</v>
      </c>
      <c r="F38" s="397"/>
      <c r="G38" s="401"/>
      <c r="H38" s="401"/>
      <c r="I38" s="402" t="s">
        <v>1809</v>
      </c>
      <c r="J38" s="395"/>
    </row>
    <row r="39" spans="1:10" s="376" customFormat="1" ht="20.25" customHeight="1" x14ac:dyDescent="0.15">
      <c r="A39" s="538"/>
      <c r="B39" s="390"/>
      <c r="C39" s="473" t="s">
        <v>1803</v>
      </c>
      <c r="D39" s="404" t="s">
        <v>1810</v>
      </c>
      <c r="E39" s="280" t="s">
        <v>1937</v>
      </c>
      <c r="F39" s="397"/>
      <c r="G39" s="401"/>
      <c r="H39" s="401"/>
      <c r="I39" s="402"/>
      <c r="J39" s="395"/>
    </row>
    <row r="40" spans="1:10" s="376" customFormat="1" ht="20.25" customHeight="1" x14ac:dyDescent="0.15">
      <c r="A40" s="538"/>
      <c r="B40" s="390"/>
      <c r="C40" s="473" t="s">
        <v>1798</v>
      </c>
      <c r="D40" s="396" t="s">
        <v>1805</v>
      </c>
      <c r="E40" s="280" t="s">
        <v>1937</v>
      </c>
      <c r="F40" s="397"/>
      <c r="G40" s="401"/>
      <c r="H40" s="401"/>
      <c r="I40" s="402"/>
      <c r="J40" s="395"/>
    </row>
    <row r="41" spans="1:10" s="376" customFormat="1" ht="20.25" customHeight="1" x14ac:dyDescent="0.15">
      <c r="A41" s="538">
        <v>13</v>
      </c>
      <c r="B41" s="390"/>
      <c r="C41" s="391" t="s">
        <v>2037</v>
      </c>
      <c r="D41" s="390"/>
      <c r="E41" s="280" t="s">
        <v>1937</v>
      </c>
      <c r="F41" s="397"/>
      <c r="G41" s="401"/>
      <c r="H41" s="401"/>
      <c r="I41" s="402" t="s">
        <v>1811</v>
      </c>
      <c r="J41" s="395"/>
    </row>
    <row r="42" spans="1:10" s="376" customFormat="1" ht="20.25" customHeight="1" x14ac:dyDescent="0.15">
      <c r="A42" s="538"/>
      <c r="B42" s="390"/>
      <c r="C42" s="473" t="s">
        <v>1798</v>
      </c>
      <c r="D42" s="396" t="s">
        <v>1805</v>
      </c>
      <c r="E42" s="280" t="s">
        <v>1937</v>
      </c>
      <c r="F42" s="397"/>
      <c r="G42" s="401"/>
      <c r="H42" s="401"/>
      <c r="I42" s="402"/>
      <c r="J42" s="395"/>
    </row>
    <row r="43" spans="1:10" s="376" customFormat="1" ht="20.25" customHeight="1" x14ac:dyDescent="0.15">
      <c r="A43" s="538">
        <v>14</v>
      </c>
      <c r="B43" s="390"/>
      <c r="C43" s="391" t="s">
        <v>2038</v>
      </c>
      <c r="D43" s="390"/>
      <c r="E43" s="280" t="s">
        <v>1937</v>
      </c>
      <c r="F43" s="397"/>
      <c r="G43" s="401"/>
      <c r="H43" s="401"/>
      <c r="I43" s="402" t="s">
        <v>1808</v>
      </c>
      <c r="J43" s="395"/>
    </row>
    <row r="44" spans="1:10" s="376" customFormat="1" ht="20.25" customHeight="1" x14ac:dyDescent="0.15">
      <c r="A44" s="538"/>
      <c r="B44" s="390"/>
      <c r="C44" s="473" t="s">
        <v>1797</v>
      </c>
      <c r="D44" s="396" t="s">
        <v>1805</v>
      </c>
      <c r="E44" s="280" t="s">
        <v>1937</v>
      </c>
      <c r="F44" s="397"/>
      <c r="G44" s="401"/>
      <c r="H44" s="401"/>
      <c r="I44" s="402"/>
      <c r="J44" s="395"/>
    </row>
    <row r="45" spans="1:10" s="376" customFormat="1" ht="20.25" customHeight="1" x14ac:dyDescent="0.15">
      <c r="A45" s="538"/>
      <c r="B45" s="390"/>
      <c r="C45" s="473" t="s">
        <v>1798</v>
      </c>
      <c r="D45" s="396" t="s">
        <v>1805</v>
      </c>
      <c r="E45" s="280" t="s">
        <v>1937</v>
      </c>
      <c r="F45" s="397"/>
      <c r="G45" s="401"/>
      <c r="H45" s="401"/>
      <c r="I45" s="402"/>
      <c r="J45" s="395"/>
    </row>
    <row r="46" spans="1:10" s="376" customFormat="1" ht="20.25" customHeight="1" x14ac:dyDescent="0.15">
      <c r="A46" s="539">
        <v>15</v>
      </c>
      <c r="B46" s="390"/>
      <c r="C46" s="405" t="s">
        <v>1812</v>
      </c>
      <c r="D46" s="396"/>
      <c r="E46" s="280" t="s">
        <v>1937</v>
      </c>
      <c r="F46" s="397"/>
      <c r="G46" s="401"/>
      <c r="H46" s="401"/>
      <c r="I46" s="402"/>
      <c r="J46" s="395"/>
    </row>
    <row r="47" spans="1:10" s="376" customFormat="1" ht="20.25" customHeight="1" x14ac:dyDescent="0.15">
      <c r="A47" s="541"/>
      <c r="B47" s="390"/>
      <c r="C47" s="473" t="s">
        <v>1803</v>
      </c>
      <c r="D47" s="396" t="s">
        <v>1813</v>
      </c>
      <c r="E47" s="280" t="s">
        <v>1937</v>
      </c>
      <c r="F47" s="397"/>
      <c r="G47" s="401"/>
      <c r="H47" s="401"/>
      <c r="I47" s="402" t="s">
        <v>1814</v>
      </c>
      <c r="J47" s="395"/>
    </row>
    <row r="48" spans="1:10" s="376" customFormat="1" ht="20.25" customHeight="1" x14ac:dyDescent="0.15">
      <c r="A48" s="540"/>
      <c r="B48" s="390"/>
      <c r="C48" s="473" t="s">
        <v>1786</v>
      </c>
      <c r="D48" s="396" t="s">
        <v>1805</v>
      </c>
      <c r="E48" s="280" t="s">
        <v>1937</v>
      </c>
      <c r="F48" s="397"/>
      <c r="G48" s="401"/>
      <c r="H48" s="401"/>
      <c r="I48" s="402"/>
      <c r="J48" s="395"/>
    </row>
    <row r="49" spans="1:10" s="376" customFormat="1" ht="20.25" customHeight="1" x14ac:dyDescent="0.15">
      <c r="A49" s="539">
        <v>16</v>
      </c>
      <c r="B49" s="390"/>
      <c r="C49" s="399" t="s">
        <v>1815</v>
      </c>
      <c r="D49" s="396"/>
      <c r="E49" s="280" t="s">
        <v>1937</v>
      </c>
      <c r="F49" s="397"/>
      <c r="G49" s="401"/>
      <c r="H49" s="401"/>
      <c r="I49" s="402"/>
      <c r="J49" s="395"/>
    </row>
    <row r="50" spans="1:10" s="376" customFormat="1" ht="20.25" customHeight="1" x14ac:dyDescent="0.15">
      <c r="A50" s="541"/>
      <c r="B50" s="390"/>
      <c r="C50" s="473" t="s">
        <v>1816</v>
      </c>
      <c r="D50" s="396" t="s">
        <v>1817</v>
      </c>
      <c r="E50" s="280" t="s">
        <v>1937</v>
      </c>
      <c r="F50" s="397"/>
      <c r="G50" s="401"/>
      <c r="H50" s="401"/>
      <c r="I50" s="402"/>
      <c r="J50" s="395"/>
    </row>
    <row r="51" spans="1:10" s="376" customFormat="1" ht="20.25" customHeight="1" x14ac:dyDescent="0.15">
      <c r="A51" s="541"/>
      <c r="B51" s="390"/>
      <c r="C51" s="473" t="s">
        <v>1818</v>
      </c>
      <c r="D51" s="396" t="s">
        <v>1819</v>
      </c>
      <c r="E51" s="280" t="s">
        <v>1937</v>
      </c>
      <c r="F51" s="397"/>
      <c r="G51" s="401"/>
      <c r="H51" s="401"/>
      <c r="I51" s="402"/>
      <c r="J51" s="395"/>
    </row>
    <row r="52" spans="1:10" s="376" customFormat="1" ht="20.25" customHeight="1" x14ac:dyDescent="0.15">
      <c r="A52" s="540"/>
      <c r="B52" s="390"/>
      <c r="C52" s="473" t="s">
        <v>1786</v>
      </c>
      <c r="D52" s="396" t="s">
        <v>1805</v>
      </c>
      <c r="E52" s="280" t="s">
        <v>1937</v>
      </c>
      <c r="F52" s="397"/>
      <c r="G52" s="401"/>
      <c r="H52" s="401"/>
      <c r="I52" s="402"/>
      <c r="J52" s="395"/>
    </row>
    <row r="53" spans="1:10" s="376" customFormat="1" ht="20.25" customHeight="1" x14ac:dyDescent="0.15">
      <c r="A53" s="538">
        <v>17</v>
      </c>
      <c r="B53" s="390"/>
      <c r="C53" s="391" t="s">
        <v>2039</v>
      </c>
      <c r="D53" s="390"/>
      <c r="E53" s="280" t="s">
        <v>1937</v>
      </c>
      <c r="F53" s="397"/>
      <c r="G53" s="401"/>
      <c r="H53" s="401"/>
      <c r="I53" s="402"/>
      <c r="J53" s="395"/>
    </row>
    <row r="54" spans="1:10" s="376" customFormat="1" ht="20.25" customHeight="1" x14ac:dyDescent="0.15">
      <c r="A54" s="538"/>
      <c r="B54" s="390"/>
      <c r="C54" s="473" t="s">
        <v>1820</v>
      </c>
      <c r="D54" s="396"/>
      <c r="E54" s="280" t="s">
        <v>1937</v>
      </c>
      <c r="F54" s="397"/>
      <c r="G54" s="401"/>
      <c r="H54" s="401"/>
      <c r="I54" s="402"/>
      <c r="J54" s="395"/>
    </row>
    <row r="55" spans="1:10" s="376" customFormat="1" ht="20.25" customHeight="1" x14ac:dyDescent="0.15">
      <c r="A55" s="538"/>
      <c r="B55" s="390"/>
      <c r="C55" s="473" t="s">
        <v>1821</v>
      </c>
      <c r="D55" s="396"/>
      <c r="E55" s="280" t="s">
        <v>1937</v>
      </c>
      <c r="F55" s="397"/>
      <c r="G55" s="401"/>
      <c r="H55" s="401"/>
      <c r="I55" s="402"/>
      <c r="J55" s="395"/>
    </row>
    <row r="56" spans="1:10" s="376" customFormat="1" ht="20.25" customHeight="1" x14ac:dyDescent="0.15">
      <c r="A56" s="538"/>
      <c r="B56" s="390"/>
      <c r="C56" s="473" t="s">
        <v>1822</v>
      </c>
      <c r="D56" s="396" t="s">
        <v>1823</v>
      </c>
      <c r="E56" s="280" t="s">
        <v>1937</v>
      </c>
      <c r="F56" s="397"/>
      <c r="G56" s="401"/>
      <c r="H56" s="401"/>
      <c r="I56" s="402"/>
      <c r="J56" s="395"/>
    </row>
    <row r="57" spans="1:10" s="376" customFormat="1" ht="20.25" customHeight="1" x14ac:dyDescent="0.15">
      <c r="A57" s="538"/>
      <c r="B57" s="390"/>
      <c r="C57" s="473" t="s">
        <v>1824</v>
      </c>
      <c r="D57" s="396" t="s">
        <v>1825</v>
      </c>
      <c r="E57" s="280" t="s">
        <v>1937</v>
      </c>
      <c r="F57" s="397"/>
      <c r="G57" s="401"/>
      <c r="H57" s="401"/>
      <c r="I57" s="402"/>
      <c r="J57" s="395"/>
    </row>
    <row r="58" spans="1:10" s="376" customFormat="1" ht="20.25" customHeight="1" x14ac:dyDescent="0.15">
      <c r="A58" s="538"/>
      <c r="B58" s="390"/>
      <c r="C58" s="473" t="s">
        <v>1826</v>
      </c>
      <c r="D58" s="396"/>
      <c r="E58" s="280" t="s">
        <v>1937</v>
      </c>
      <c r="F58" s="397"/>
      <c r="G58" s="401"/>
      <c r="H58" s="401"/>
      <c r="I58" s="402"/>
      <c r="J58" s="395"/>
    </row>
    <row r="59" spans="1:10" s="376" customFormat="1" ht="20.25" customHeight="1" x14ac:dyDescent="0.15">
      <c r="A59" s="538"/>
      <c r="B59" s="390"/>
      <c r="C59" s="473" t="s">
        <v>2040</v>
      </c>
      <c r="D59" s="396" t="s">
        <v>1827</v>
      </c>
      <c r="E59" s="280" t="s">
        <v>1937</v>
      </c>
      <c r="F59" s="397"/>
      <c r="G59" s="401"/>
      <c r="H59" s="401"/>
      <c r="I59" s="402"/>
      <c r="J59" s="395"/>
    </row>
    <row r="60" spans="1:10" s="376" customFormat="1" ht="20.25" customHeight="1" x14ac:dyDescent="0.15">
      <c r="A60" s="538">
        <v>18</v>
      </c>
      <c r="B60" s="390"/>
      <c r="C60" s="391" t="s">
        <v>2041</v>
      </c>
      <c r="D60" s="390"/>
      <c r="E60" s="280" t="s">
        <v>1937</v>
      </c>
      <c r="F60" s="397"/>
      <c r="G60" s="401"/>
      <c r="H60" s="401"/>
      <c r="I60" s="402"/>
      <c r="J60" s="395"/>
    </row>
    <row r="61" spans="1:10" s="376" customFormat="1" ht="20.25" customHeight="1" x14ac:dyDescent="0.15">
      <c r="A61" s="538"/>
      <c r="B61" s="390"/>
      <c r="C61" s="473" t="s">
        <v>2042</v>
      </c>
      <c r="D61" s="396"/>
      <c r="E61" s="280" t="s">
        <v>1937</v>
      </c>
      <c r="F61" s="397"/>
      <c r="G61" s="401"/>
      <c r="H61" s="401"/>
      <c r="I61" s="402"/>
      <c r="J61" s="395"/>
    </row>
    <row r="62" spans="1:10" s="376" customFormat="1" ht="20.25" customHeight="1" x14ac:dyDescent="0.15">
      <c r="A62" s="538"/>
      <c r="B62" s="390"/>
      <c r="C62" s="473" t="s">
        <v>2043</v>
      </c>
      <c r="D62" s="396"/>
      <c r="E62" s="280" t="s">
        <v>1937</v>
      </c>
      <c r="F62" s="397"/>
      <c r="G62" s="401"/>
      <c r="H62" s="401"/>
      <c r="I62" s="402"/>
      <c r="J62" s="395"/>
    </row>
    <row r="63" spans="1:10" s="376" customFormat="1" ht="20.25" customHeight="1" x14ac:dyDescent="0.15">
      <c r="A63" s="538"/>
      <c r="B63" s="390"/>
      <c r="C63" s="473" t="s">
        <v>2044</v>
      </c>
      <c r="D63" s="396" t="s">
        <v>1828</v>
      </c>
      <c r="E63" s="280" t="s">
        <v>1937</v>
      </c>
      <c r="F63" s="397"/>
      <c r="G63" s="401"/>
      <c r="H63" s="401"/>
      <c r="I63" s="402"/>
      <c r="J63" s="395"/>
    </row>
    <row r="64" spans="1:10" s="376" customFormat="1" ht="20.25" customHeight="1" x14ac:dyDescent="0.15">
      <c r="A64" s="538"/>
      <c r="B64" s="390"/>
      <c r="C64" s="473" t="s">
        <v>2045</v>
      </c>
      <c r="D64" s="396" t="s">
        <v>1829</v>
      </c>
      <c r="E64" s="280" t="s">
        <v>1937</v>
      </c>
      <c r="F64" s="397"/>
      <c r="G64" s="401"/>
      <c r="H64" s="401"/>
      <c r="I64" s="402"/>
      <c r="J64" s="395"/>
    </row>
    <row r="65" spans="1:10" s="376" customFormat="1" ht="20.25" customHeight="1" x14ac:dyDescent="0.15">
      <c r="A65" s="538"/>
      <c r="B65" s="390"/>
      <c r="C65" s="473" t="s">
        <v>1826</v>
      </c>
      <c r="D65" s="396"/>
      <c r="E65" s="280" t="s">
        <v>1937</v>
      </c>
      <c r="F65" s="397"/>
      <c r="G65" s="401"/>
      <c r="H65" s="401"/>
      <c r="I65" s="402"/>
      <c r="J65" s="395"/>
    </row>
    <row r="66" spans="1:10" s="376" customFormat="1" ht="20.25" customHeight="1" x14ac:dyDescent="0.15">
      <c r="A66" s="538"/>
      <c r="B66" s="390"/>
      <c r="C66" s="473" t="s">
        <v>2040</v>
      </c>
      <c r="D66" s="396" t="s">
        <v>1830</v>
      </c>
      <c r="E66" s="280" t="s">
        <v>1937</v>
      </c>
      <c r="F66" s="397"/>
      <c r="G66" s="401"/>
      <c r="H66" s="401"/>
      <c r="I66" s="402"/>
      <c r="J66" s="395"/>
    </row>
    <row r="67" spans="1:10" s="376" customFormat="1" ht="20.25" customHeight="1" x14ac:dyDescent="0.15">
      <c r="A67" s="538">
        <v>19</v>
      </c>
      <c r="B67" s="390"/>
      <c r="C67" s="391" t="s">
        <v>2046</v>
      </c>
      <c r="D67" s="390"/>
      <c r="E67" s="280" t="s">
        <v>1937</v>
      </c>
      <c r="F67" s="397"/>
      <c r="G67" s="401"/>
      <c r="H67" s="401"/>
      <c r="I67" s="402" t="s">
        <v>1794</v>
      </c>
      <c r="J67" s="395"/>
    </row>
    <row r="68" spans="1:10" s="376" customFormat="1" ht="20.25" customHeight="1" x14ac:dyDescent="0.15">
      <c r="A68" s="538"/>
      <c r="B68" s="390"/>
      <c r="C68" s="473" t="s">
        <v>2040</v>
      </c>
      <c r="D68" s="396" t="s">
        <v>1830</v>
      </c>
      <c r="E68" s="280" t="s">
        <v>1937</v>
      </c>
      <c r="F68" s="397"/>
      <c r="G68" s="401"/>
      <c r="H68" s="401"/>
      <c r="I68" s="402"/>
      <c r="J68" s="395"/>
    </row>
    <row r="69" spans="1:10" s="376" customFormat="1" ht="20.25" customHeight="1" x14ac:dyDescent="0.15">
      <c r="A69" s="538">
        <v>20</v>
      </c>
      <c r="B69" s="390"/>
      <c r="C69" s="391" t="s">
        <v>2047</v>
      </c>
      <c r="D69" s="390"/>
      <c r="E69" s="280" t="s">
        <v>1937</v>
      </c>
      <c r="F69" s="397"/>
      <c r="G69" s="401"/>
      <c r="H69" s="401"/>
      <c r="I69" s="402"/>
      <c r="J69" s="395"/>
    </row>
    <row r="70" spans="1:10" s="376" customFormat="1" ht="20.25" customHeight="1" x14ac:dyDescent="0.15">
      <c r="A70" s="538"/>
      <c r="B70" s="390"/>
      <c r="C70" s="473" t="s">
        <v>2040</v>
      </c>
      <c r="D70" s="396" t="s">
        <v>1830</v>
      </c>
      <c r="E70" s="280" t="s">
        <v>1937</v>
      </c>
      <c r="F70" s="397"/>
      <c r="G70" s="401"/>
      <c r="H70" s="401"/>
      <c r="I70" s="402"/>
      <c r="J70" s="395"/>
    </row>
    <row r="71" spans="1:10" s="376" customFormat="1" ht="20.25" customHeight="1" x14ac:dyDescent="0.15">
      <c r="A71" s="538">
        <v>21</v>
      </c>
      <c r="B71" s="390"/>
      <c r="C71" s="391" t="s">
        <v>2048</v>
      </c>
      <c r="D71" s="390"/>
      <c r="E71" s="280" t="s">
        <v>1937</v>
      </c>
      <c r="F71" s="397"/>
      <c r="G71" s="401"/>
      <c r="H71" s="401"/>
      <c r="I71" s="402"/>
      <c r="J71" s="395"/>
    </row>
    <row r="72" spans="1:10" s="376" customFormat="1" ht="20.25" customHeight="1" x14ac:dyDescent="0.15">
      <c r="A72" s="538"/>
      <c r="B72" s="390"/>
      <c r="C72" s="473" t="s">
        <v>2049</v>
      </c>
      <c r="D72" s="396" t="s">
        <v>1830</v>
      </c>
      <c r="E72" s="280" t="s">
        <v>1937</v>
      </c>
      <c r="F72" s="397"/>
      <c r="G72" s="401"/>
      <c r="H72" s="401"/>
      <c r="I72" s="402"/>
      <c r="J72" s="395"/>
    </row>
    <row r="73" spans="1:10" s="376" customFormat="1" ht="20.25" customHeight="1" x14ac:dyDescent="0.15">
      <c r="A73" s="538"/>
      <c r="B73" s="390"/>
      <c r="C73" s="473" t="s">
        <v>2040</v>
      </c>
      <c r="D73" s="396" t="s">
        <v>1830</v>
      </c>
      <c r="E73" s="280" t="s">
        <v>1937</v>
      </c>
      <c r="F73" s="397"/>
      <c r="G73" s="401"/>
      <c r="H73" s="401"/>
      <c r="I73" s="402"/>
      <c r="J73" s="395"/>
    </row>
    <row r="74" spans="1:10" s="376" customFormat="1" ht="20.25" customHeight="1" x14ac:dyDescent="0.15">
      <c r="A74" s="538">
        <v>22</v>
      </c>
      <c r="B74" s="390"/>
      <c r="C74" s="391" t="s">
        <v>2050</v>
      </c>
      <c r="D74" s="390"/>
      <c r="E74" s="280" t="s">
        <v>1937</v>
      </c>
      <c r="F74" s="397"/>
      <c r="G74" s="401"/>
      <c r="H74" s="401"/>
      <c r="I74" s="402"/>
      <c r="J74" s="395"/>
    </row>
    <row r="75" spans="1:10" s="376" customFormat="1" ht="20.25" customHeight="1" x14ac:dyDescent="0.15">
      <c r="A75" s="538"/>
      <c r="B75" s="390"/>
      <c r="C75" s="473" t="s">
        <v>2040</v>
      </c>
      <c r="D75" s="396" t="s">
        <v>1830</v>
      </c>
      <c r="E75" s="280" t="s">
        <v>1937</v>
      </c>
      <c r="F75" s="397"/>
      <c r="G75" s="401"/>
      <c r="H75" s="401"/>
      <c r="I75" s="402"/>
      <c r="J75" s="395"/>
    </row>
    <row r="76" spans="1:10" s="376" customFormat="1" ht="20.25" customHeight="1" x14ac:dyDescent="0.15">
      <c r="A76" s="538">
        <v>23</v>
      </c>
      <c r="B76" s="390"/>
      <c r="C76" s="391" t="s">
        <v>2051</v>
      </c>
      <c r="D76" s="390"/>
      <c r="E76" s="280" t="s">
        <v>1937</v>
      </c>
      <c r="F76" s="397"/>
      <c r="G76" s="401"/>
      <c r="H76" s="401"/>
      <c r="I76" s="402" t="s">
        <v>1831</v>
      </c>
      <c r="J76" s="395"/>
    </row>
    <row r="77" spans="1:10" s="376" customFormat="1" ht="20.25" customHeight="1" x14ac:dyDescent="0.15">
      <c r="A77" s="538"/>
      <c r="B77" s="390"/>
      <c r="C77" s="473" t="s">
        <v>2049</v>
      </c>
      <c r="D77" s="396" t="s">
        <v>1830</v>
      </c>
      <c r="E77" s="280" t="s">
        <v>1937</v>
      </c>
      <c r="F77" s="397"/>
      <c r="G77" s="401"/>
      <c r="H77" s="401"/>
      <c r="I77" s="402"/>
      <c r="J77" s="395"/>
    </row>
    <row r="78" spans="1:10" s="376" customFormat="1" ht="20.25" customHeight="1" x14ac:dyDescent="0.15">
      <c r="A78" s="538"/>
      <c r="B78" s="390"/>
      <c r="C78" s="473" t="s">
        <v>2040</v>
      </c>
      <c r="D78" s="396" t="s">
        <v>1830</v>
      </c>
      <c r="E78" s="280" t="s">
        <v>1937</v>
      </c>
      <c r="F78" s="397"/>
      <c r="G78" s="401"/>
      <c r="H78" s="401"/>
      <c r="I78" s="402"/>
      <c r="J78" s="395"/>
    </row>
    <row r="79" spans="1:10" s="376" customFormat="1" ht="20.25" customHeight="1" x14ac:dyDescent="0.15">
      <c r="A79" s="539">
        <v>24</v>
      </c>
      <c r="B79" s="390"/>
      <c r="C79" s="405" t="s">
        <v>1832</v>
      </c>
      <c r="D79" s="396"/>
      <c r="E79" s="280" t="s">
        <v>1937</v>
      </c>
      <c r="F79" s="397"/>
      <c r="G79" s="401"/>
      <c r="H79" s="401"/>
      <c r="I79" s="402" t="s">
        <v>1802</v>
      </c>
      <c r="J79" s="395"/>
    </row>
    <row r="80" spans="1:10" s="376" customFormat="1" ht="20.25" customHeight="1" x14ac:dyDescent="0.15">
      <c r="A80" s="540"/>
      <c r="B80" s="390"/>
      <c r="C80" s="1" t="s">
        <v>1798</v>
      </c>
      <c r="D80" s="396" t="s">
        <v>1830</v>
      </c>
      <c r="E80" s="280" t="s">
        <v>1937</v>
      </c>
      <c r="F80" s="397"/>
      <c r="G80" s="401"/>
      <c r="H80" s="401"/>
      <c r="I80" s="402"/>
      <c r="J80" s="395"/>
    </row>
    <row r="81" spans="1:10" s="376" customFormat="1" ht="20.25" customHeight="1" x14ac:dyDescent="0.15">
      <c r="A81" s="538">
        <v>25</v>
      </c>
      <c r="B81" s="390"/>
      <c r="C81" s="391" t="s">
        <v>2052</v>
      </c>
      <c r="D81" s="390"/>
      <c r="E81" s="280" t="s">
        <v>1937</v>
      </c>
      <c r="F81" s="397"/>
      <c r="G81" s="401"/>
      <c r="H81" s="401"/>
      <c r="I81" s="402"/>
      <c r="J81" s="395"/>
    </row>
    <row r="82" spans="1:10" s="376" customFormat="1" ht="20.25" customHeight="1" x14ac:dyDescent="0.15">
      <c r="A82" s="538"/>
      <c r="B82" s="390"/>
      <c r="C82" s="473" t="s">
        <v>2040</v>
      </c>
      <c r="D82" s="396" t="s">
        <v>1830</v>
      </c>
      <c r="E82" s="280" t="s">
        <v>1937</v>
      </c>
      <c r="F82" s="397"/>
      <c r="G82" s="401"/>
      <c r="H82" s="401"/>
      <c r="I82" s="402"/>
      <c r="J82" s="395"/>
    </row>
    <row r="83" spans="1:10" s="376" customFormat="1" ht="20.25" customHeight="1" x14ac:dyDescent="0.15">
      <c r="A83" s="534">
        <v>26</v>
      </c>
      <c r="B83" s="390"/>
      <c r="C83" s="391" t="s">
        <v>2053</v>
      </c>
      <c r="D83" s="390"/>
      <c r="E83" s="280" t="s">
        <v>1937</v>
      </c>
      <c r="F83" s="397"/>
      <c r="G83" s="401"/>
      <c r="H83" s="401"/>
      <c r="I83" s="402" t="s">
        <v>1833</v>
      </c>
      <c r="J83" s="395"/>
    </row>
    <row r="84" spans="1:10" s="376" customFormat="1" ht="20.25" customHeight="1" x14ac:dyDescent="0.15">
      <c r="A84" s="534"/>
      <c r="B84" s="390"/>
      <c r="C84" s="473" t="s">
        <v>2049</v>
      </c>
      <c r="D84" s="396" t="s">
        <v>1830</v>
      </c>
      <c r="E84" s="280" t="s">
        <v>1937</v>
      </c>
      <c r="F84" s="397"/>
      <c r="G84" s="401"/>
      <c r="H84" s="401"/>
      <c r="I84" s="402"/>
      <c r="J84" s="395"/>
    </row>
    <row r="85" spans="1:10" s="376" customFormat="1" ht="20.25" customHeight="1" x14ac:dyDescent="0.15">
      <c r="A85" s="534"/>
      <c r="B85" s="390"/>
      <c r="C85" s="473" t="s">
        <v>2040</v>
      </c>
      <c r="D85" s="396" t="s">
        <v>1830</v>
      </c>
      <c r="E85" s="280" t="s">
        <v>1937</v>
      </c>
      <c r="F85" s="397"/>
      <c r="G85" s="401"/>
      <c r="H85" s="401"/>
      <c r="I85" s="402"/>
      <c r="J85" s="395"/>
    </row>
    <row r="86" spans="1:10" s="376" customFormat="1" ht="20.25" customHeight="1" x14ac:dyDescent="0.15">
      <c r="A86" s="534">
        <v>27</v>
      </c>
      <c r="B86" s="390"/>
      <c r="C86" s="391" t="s">
        <v>2054</v>
      </c>
      <c r="D86" s="403"/>
      <c r="E86" s="280" t="s">
        <v>1937</v>
      </c>
      <c r="F86" s="397"/>
      <c r="G86" s="401"/>
      <c r="H86" s="401"/>
      <c r="I86" s="402" t="s">
        <v>1809</v>
      </c>
      <c r="J86" s="395"/>
    </row>
    <row r="87" spans="1:10" s="376" customFormat="1" ht="20.25" customHeight="1" x14ac:dyDescent="0.15">
      <c r="A87" s="534"/>
      <c r="B87" s="390"/>
      <c r="C87" s="473" t="s">
        <v>2055</v>
      </c>
      <c r="D87" s="396" t="s">
        <v>1834</v>
      </c>
      <c r="E87" s="280" t="s">
        <v>1937</v>
      </c>
      <c r="F87" s="397"/>
      <c r="G87" s="401"/>
      <c r="H87" s="401"/>
      <c r="I87" s="402"/>
      <c r="J87" s="395"/>
    </row>
    <row r="88" spans="1:10" s="376" customFormat="1" ht="20.25" customHeight="1" x14ac:dyDescent="0.15">
      <c r="A88" s="534"/>
      <c r="B88" s="390"/>
      <c r="C88" s="473" t="s">
        <v>2040</v>
      </c>
      <c r="D88" s="396" t="s">
        <v>1830</v>
      </c>
      <c r="E88" s="280" t="s">
        <v>1937</v>
      </c>
      <c r="F88" s="397"/>
      <c r="G88" s="401"/>
      <c r="H88" s="401"/>
      <c r="I88" s="402"/>
      <c r="J88" s="395"/>
    </row>
    <row r="89" spans="1:10" s="376" customFormat="1" ht="20.25" customHeight="1" x14ac:dyDescent="0.15">
      <c r="A89" s="534">
        <v>28</v>
      </c>
      <c r="B89" s="390"/>
      <c r="C89" s="391" t="s">
        <v>2056</v>
      </c>
      <c r="D89" s="406"/>
      <c r="E89" s="280" t="s">
        <v>1937</v>
      </c>
      <c r="F89" s="407"/>
      <c r="G89" s="407"/>
      <c r="H89" s="407"/>
      <c r="I89" s="402" t="s">
        <v>1835</v>
      </c>
      <c r="J89" s="395"/>
    </row>
    <row r="90" spans="1:10" s="376" customFormat="1" ht="20.25" customHeight="1" x14ac:dyDescent="0.15">
      <c r="A90" s="534"/>
      <c r="B90" s="390"/>
      <c r="C90" s="473" t="s">
        <v>2040</v>
      </c>
      <c r="D90" s="396" t="s">
        <v>1830</v>
      </c>
      <c r="E90" s="280" t="s">
        <v>1937</v>
      </c>
      <c r="F90" s="407"/>
      <c r="G90" s="407"/>
      <c r="H90" s="407"/>
      <c r="I90" s="408"/>
      <c r="J90" s="395"/>
    </row>
    <row r="91" spans="1:10" s="376" customFormat="1" ht="20.25" customHeight="1" x14ac:dyDescent="0.15">
      <c r="A91" s="534">
        <v>29</v>
      </c>
      <c r="B91" s="390"/>
      <c r="C91" s="391" t="s">
        <v>1836</v>
      </c>
      <c r="D91" s="406"/>
      <c r="E91" s="280" t="s">
        <v>1937</v>
      </c>
      <c r="F91" s="407"/>
      <c r="G91" s="407"/>
      <c r="H91" s="407"/>
      <c r="I91" s="402" t="s">
        <v>1833</v>
      </c>
      <c r="J91" s="395"/>
    </row>
    <row r="92" spans="1:10" s="376" customFormat="1" ht="20.25" customHeight="1" x14ac:dyDescent="0.15">
      <c r="A92" s="534"/>
      <c r="B92" s="390"/>
      <c r="C92" s="473" t="s">
        <v>2049</v>
      </c>
      <c r="D92" s="396" t="s">
        <v>1830</v>
      </c>
      <c r="E92" s="280" t="s">
        <v>1937</v>
      </c>
      <c r="F92" s="407"/>
      <c r="G92" s="407"/>
      <c r="H92" s="407"/>
      <c r="I92" s="408"/>
      <c r="J92" s="395"/>
    </row>
    <row r="93" spans="1:10" s="376" customFormat="1" ht="20.25" customHeight="1" x14ac:dyDescent="0.15">
      <c r="A93" s="534"/>
      <c r="B93" s="390"/>
      <c r="C93" s="473" t="s">
        <v>2040</v>
      </c>
      <c r="D93" s="396" t="s">
        <v>1830</v>
      </c>
      <c r="E93" s="280" t="s">
        <v>1937</v>
      </c>
      <c r="F93" s="407"/>
      <c r="G93" s="407"/>
      <c r="H93" s="407"/>
      <c r="I93" s="408"/>
      <c r="J93" s="395"/>
    </row>
    <row r="94" spans="1:10" s="376" customFormat="1" ht="20.25" customHeight="1" x14ac:dyDescent="0.15">
      <c r="A94" s="535">
        <v>30</v>
      </c>
      <c r="B94" s="390"/>
      <c r="C94" s="409" t="s">
        <v>1837</v>
      </c>
      <c r="D94" s="396"/>
      <c r="E94" s="280" t="s">
        <v>1937</v>
      </c>
      <c r="F94" s="407"/>
      <c r="G94" s="407"/>
      <c r="H94" s="407"/>
      <c r="I94" s="402" t="s">
        <v>1838</v>
      </c>
      <c r="J94" s="395"/>
    </row>
    <row r="95" spans="1:10" s="376" customFormat="1" ht="20.25" customHeight="1" x14ac:dyDescent="0.15">
      <c r="A95" s="537"/>
      <c r="B95" s="390"/>
      <c r="C95" s="473" t="s">
        <v>2055</v>
      </c>
      <c r="D95" s="396" t="s">
        <v>1839</v>
      </c>
      <c r="E95" s="280" t="s">
        <v>1937</v>
      </c>
      <c r="F95" s="397"/>
      <c r="G95" s="401"/>
      <c r="H95" s="401"/>
      <c r="I95" s="402"/>
      <c r="J95" s="395"/>
    </row>
    <row r="96" spans="1:10" s="376" customFormat="1" ht="20.25" customHeight="1" x14ac:dyDescent="0.15">
      <c r="A96" s="537"/>
      <c r="B96" s="390"/>
      <c r="C96" s="474" t="s">
        <v>1798</v>
      </c>
      <c r="D96" s="396" t="s">
        <v>1830</v>
      </c>
      <c r="E96" s="280" t="s">
        <v>1937</v>
      </c>
      <c r="F96" s="407"/>
      <c r="G96" s="407"/>
      <c r="H96" s="407"/>
      <c r="I96" s="408"/>
      <c r="J96" s="395"/>
    </row>
    <row r="97" spans="1:10" s="376" customFormat="1" ht="20.25" customHeight="1" x14ac:dyDescent="0.15">
      <c r="A97" s="537"/>
      <c r="B97" s="390"/>
      <c r="C97" s="409" t="s">
        <v>1840</v>
      </c>
      <c r="D97" s="396"/>
      <c r="E97" s="280" t="s">
        <v>1937</v>
      </c>
      <c r="F97" s="407"/>
      <c r="G97" s="407"/>
      <c r="H97" s="407"/>
      <c r="I97" s="408"/>
      <c r="J97" s="395"/>
    </row>
    <row r="98" spans="1:10" s="376" customFormat="1" ht="20.25" customHeight="1" x14ac:dyDescent="0.15">
      <c r="A98" s="537"/>
      <c r="B98" s="390"/>
      <c r="C98" s="474" t="s">
        <v>2057</v>
      </c>
      <c r="D98" s="396" t="s">
        <v>1841</v>
      </c>
      <c r="E98" s="280" t="s">
        <v>1937</v>
      </c>
      <c r="F98" s="407"/>
      <c r="G98" s="407"/>
      <c r="H98" s="407"/>
      <c r="I98" s="408"/>
      <c r="J98" s="395"/>
    </row>
    <row r="99" spans="1:10" s="376" customFormat="1" ht="20.25" customHeight="1" x14ac:dyDescent="0.15">
      <c r="A99" s="537"/>
      <c r="B99" s="390"/>
      <c r="C99" s="474" t="s">
        <v>1842</v>
      </c>
      <c r="D99" s="396" t="s">
        <v>1843</v>
      </c>
      <c r="E99" s="280" t="s">
        <v>1937</v>
      </c>
      <c r="F99" s="407"/>
      <c r="G99" s="407"/>
      <c r="H99" s="407"/>
      <c r="I99" s="408"/>
      <c r="J99" s="395"/>
    </row>
    <row r="100" spans="1:10" s="376" customFormat="1" ht="20.25" customHeight="1" x14ac:dyDescent="0.15">
      <c r="A100" s="536"/>
      <c r="B100" s="390"/>
      <c r="C100" s="474" t="s">
        <v>1798</v>
      </c>
      <c r="D100" s="396" t="s">
        <v>1830</v>
      </c>
      <c r="E100" s="280" t="s">
        <v>1937</v>
      </c>
      <c r="F100" s="407"/>
      <c r="G100" s="407"/>
      <c r="H100" s="407"/>
      <c r="I100" s="408"/>
      <c r="J100" s="395"/>
    </row>
    <row r="101" spans="1:10" s="376" customFormat="1" ht="20.25" customHeight="1" x14ac:dyDescent="0.15">
      <c r="A101" s="534">
        <v>31</v>
      </c>
      <c r="B101" s="390"/>
      <c r="C101" s="391" t="s">
        <v>2058</v>
      </c>
      <c r="D101" s="406"/>
      <c r="E101" s="280" t="s">
        <v>1937</v>
      </c>
      <c r="F101" s="407"/>
      <c r="G101" s="407"/>
      <c r="H101" s="407"/>
      <c r="I101" s="408"/>
      <c r="J101" s="395"/>
    </row>
    <row r="102" spans="1:10" s="376" customFormat="1" ht="20.25" customHeight="1" x14ac:dyDescent="0.15">
      <c r="A102" s="534"/>
      <c r="B102" s="390"/>
      <c r="C102" s="473" t="s">
        <v>2042</v>
      </c>
      <c r="D102" s="406"/>
      <c r="E102" s="280" t="s">
        <v>1937</v>
      </c>
      <c r="F102" s="407"/>
      <c r="G102" s="407"/>
      <c r="H102" s="407"/>
      <c r="I102" s="408"/>
      <c r="J102" s="395"/>
    </row>
    <row r="103" spans="1:10" s="376" customFormat="1" ht="20.25" customHeight="1" x14ac:dyDescent="0.15">
      <c r="A103" s="534"/>
      <c r="B103" s="390"/>
      <c r="C103" s="473" t="s">
        <v>2043</v>
      </c>
      <c r="D103" s="406"/>
      <c r="E103" s="280" t="s">
        <v>1937</v>
      </c>
      <c r="F103" s="407"/>
      <c r="G103" s="407"/>
      <c r="H103" s="407"/>
      <c r="I103" s="408"/>
      <c r="J103" s="395"/>
    </row>
    <row r="104" spans="1:10" s="376" customFormat="1" ht="20.25" customHeight="1" x14ac:dyDescent="0.15">
      <c r="A104" s="534"/>
      <c r="B104" s="390"/>
      <c r="C104" s="473" t="s">
        <v>2044</v>
      </c>
      <c r="D104" s="396" t="s">
        <v>1844</v>
      </c>
      <c r="E104" s="280" t="s">
        <v>1937</v>
      </c>
      <c r="F104" s="407"/>
      <c r="G104" s="407"/>
      <c r="H104" s="407"/>
      <c r="I104" s="408"/>
      <c r="J104" s="395"/>
    </row>
    <row r="105" spans="1:10" s="376" customFormat="1" ht="20.25" customHeight="1" x14ac:dyDescent="0.15">
      <c r="A105" s="534"/>
      <c r="B105" s="390"/>
      <c r="C105" s="473" t="s">
        <v>2045</v>
      </c>
      <c r="D105" s="396" t="s">
        <v>1829</v>
      </c>
      <c r="E105" s="280" t="s">
        <v>1937</v>
      </c>
      <c r="F105" s="407"/>
      <c r="G105" s="407"/>
      <c r="H105" s="407"/>
      <c r="I105" s="408"/>
      <c r="J105" s="395"/>
    </row>
    <row r="106" spans="1:10" s="376" customFormat="1" ht="20.25" customHeight="1" x14ac:dyDescent="0.15">
      <c r="A106" s="534"/>
      <c r="B106" s="390"/>
      <c r="C106" s="473" t="s">
        <v>1826</v>
      </c>
      <c r="D106" s="396"/>
      <c r="E106" s="280" t="s">
        <v>1937</v>
      </c>
      <c r="F106" s="407"/>
      <c r="G106" s="407"/>
      <c r="H106" s="407"/>
      <c r="I106" s="408"/>
      <c r="J106" s="395"/>
    </row>
    <row r="107" spans="1:10" s="376" customFormat="1" ht="20.25" customHeight="1" x14ac:dyDescent="0.15">
      <c r="A107" s="534"/>
      <c r="B107" s="390"/>
      <c r="C107" s="473" t="s">
        <v>2040</v>
      </c>
      <c r="D107" s="396" t="s">
        <v>1830</v>
      </c>
      <c r="E107" s="280" t="s">
        <v>1937</v>
      </c>
      <c r="F107" s="407"/>
      <c r="G107" s="407"/>
      <c r="H107" s="407"/>
      <c r="I107" s="408"/>
      <c r="J107" s="395"/>
    </row>
    <row r="108" spans="1:10" s="376" customFormat="1" ht="20.25" customHeight="1" x14ac:dyDescent="0.15">
      <c r="A108" s="534">
        <v>32</v>
      </c>
      <c r="B108" s="390"/>
      <c r="C108" s="391" t="s">
        <v>2059</v>
      </c>
      <c r="D108" s="396"/>
      <c r="E108" s="280" t="s">
        <v>1937</v>
      </c>
      <c r="F108" s="407"/>
      <c r="G108" s="407"/>
      <c r="H108" s="407"/>
      <c r="I108" s="402" t="s">
        <v>1845</v>
      </c>
      <c r="J108" s="395"/>
    </row>
    <row r="109" spans="1:10" s="376" customFormat="1" ht="20.25" customHeight="1" x14ac:dyDescent="0.15">
      <c r="A109" s="534"/>
      <c r="B109" s="390"/>
      <c r="C109" s="473" t="s">
        <v>1846</v>
      </c>
      <c r="D109" s="396"/>
      <c r="E109" s="280" t="s">
        <v>1937</v>
      </c>
      <c r="F109" s="407"/>
      <c r="G109" s="407"/>
      <c r="H109" s="407"/>
      <c r="I109" s="408"/>
      <c r="J109" s="395"/>
    </row>
    <row r="110" spans="1:10" s="376" customFormat="1" ht="20.25" customHeight="1" x14ac:dyDescent="0.15">
      <c r="A110" s="534"/>
      <c r="B110" s="390"/>
      <c r="C110" s="473" t="s">
        <v>1847</v>
      </c>
      <c r="D110" s="396"/>
      <c r="E110" s="280" t="s">
        <v>1937</v>
      </c>
      <c r="F110" s="407"/>
      <c r="G110" s="407"/>
      <c r="H110" s="407"/>
      <c r="I110" s="408"/>
      <c r="J110" s="395"/>
    </row>
    <row r="111" spans="1:10" s="376" customFormat="1" ht="20.25" customHeight="1" x14ac:dyDescent="0.15">
      <c r="A111" s="534"/>
      <c r="B111" s="390"/>
      <c r="C111" s="473" t="s">
        <v>1848</v>
      </c>
      <c r="D111" s="396"/>
      <c r="E111" s="280" t="s">
        <v>1937</v>
      </c>
      <c r="F111" s="407"/>
      <c r="G111" s="407"/>
      <c r="H111" s="407"/>
      <c r="I111" s="408"/>
      <c r="J111" s="395"/>
    </row>
    <row r="112" spans="1:10" s="376" customFormat="1" ht="20.25" customHeight="1" x14ac:dyDescent="0.15">
      <c r="A112" s="534"/>
      <c r="B112" s="390"/>
      <c r="C112" s="473" t="s">
        <v>1849</v>
      </c>
      <c r="D112" s="396" t="s">
        <v>1850</v>
      </c>
      <c r="E112" s="280" t="s">
        <v>1937</v>
      </c>
      <c r="F112" s="407"/>
      <c r="G112" s="407"/>
      <c r="H112" s="407"/>
      <c r="I112" s="408"/>
      <c r="J112" s="395"/>
    </row>
    <row r="113" spans="1:10" s="376" customFormat="1" ht="20.25" customHeight="1" x14ac:dyDescent="0.15">
      <c r="A113" s="534"/>
      <c r="B113" s="390"/>
      <c r="C113" s="473" t="s">
        <v>1851</v>
      </c>
      <c r="D113" s="396"/>
      <c r="E113" s="280" t="s">
        <v>1937</v>
      </c>
      <c r="F113" s="407"/>
      <c r="G113" s="407"/>
      <c r="H113" s="407"/>
      <c r="I113" s="408"/>
      <c r="J113" s="395"/>
    </row>
    <row r="114" spans="1:10" s="376" customFormat="1" ht="20.25" customHeight="1" x14ac:dyDescent="0.15">
      <c r="A114" s="534"/>
      <c r="B114" s="390"/>
      <c r="C114" s="473" t="s">
        <v>1852</v>
      </c>
      <c r="D114" s="396" t="s">
        <v>1853</v>
      </c>
      <c r="E114" s="280" t="s">
        <v>1937</v>
      </c>
      <c r="F114" s="407"/>
      <c r="G114" s="407"/>
      <c r="H114" s="407"/>
      <c r="I114" s="408"/>
      <c r="J114" s="395"/>
    </row>
    <row r="115" spans="1:10" s="376" customFormat="1" ht="20.25" customHeight="1" x14ac:dyDescent="0.15">
      <c r="A115" s="534"/>
      <c r="B115" s="390"/>
      <c r="C115" s="473" t="s">
        <v>1854</v>
      </c>
      <c r="D115" s="396"/>
      <c r="E115" s="280" t="s">
        <v>1937</v>
      </c>
      <c r="F115" s="407"/>
      <c r="G115" s="407"/>
      <c r="H115" s="407"/>
      <c r="I115" s="408"/>
      <c r="J115" s="395"/>
    </row>
    <row r="116" spans="1:10" s="376" customFormat="1" ht="20.25" customHeight="1" x14ac:dyDescent="0.15">
      <c r="A116" s="534"/>
      <c r="B116" s="390"/>
      <c r="C116" s="473" t="s">
        <v>1855</v>
      </c>
      <c r="D116" s="396" t="s">
        <v>1853</v>
      </c>
      <c r="E116" s="280" t="s">
        <v>1937</v>
      </c>
      <c r="F116" s="407"/>
      <c r="G116" s="407"/>
      <c r="H116" s="407"/>
      <c r="I116" s="408"/>
      <c r="J116" s="395"/>
    </row>
    <row r="117" spans="1:10" s="376" customFormat="1" ht="20.25" customHeight="1" x14ac:dyDescent="0.15">
      <c r="A117" s="534"/>
      <c r="B117" s="390"/>
      <c r="C117" s="473" t="s">
        <v>1856</v>
      </c>
      <c r="D117" s="396" t="s">
        <v>1857</v>
      </c>
      <c r="E117" s="280" t="s">
        <v>1937</v>
      </c>
      <c r="F117" s="407"/>
      <c r="G117" s="407"/>
      <c r="H117" s="407"/>
      <c r="I117" s="408"/>
      <c r="J117" s="395"/>
    </row>
    <row r="118" spans="1:10" s="376" customFormat="1" ht="20.25" customHeight="1" x14ac:dyDescent="0.15">
      <c r="A118" s="534"/>
      <c r="B118" s="390"/>
      <c r="C118" s="473" t="s">
        <v>1858</v>
      </c>
      <c r="D118" s="396"/>
      <c r="E118" s="280" t="s">
        <v>1937</v>
      </c>
      <c r="F118" s="407"/>
      <c r="G118" s="407"/>
      <c r="H118" s="407"/>
      <c r="I118" s="408"/>
      <c r="J118" s="395"/>
    </row>
    <row r="119" spans="1:10" s="376" customFormat="1" ht="20.25" customHeight="1" x14ac:dyDescent="0.15">
      <c r="A119" s="534"/>
      <c r="B119" s="390"/>
      <c r="C119" s="473" t="s">
        <v>1859</v>
      </c>
      <c r="D119" s="396"/>
      <c r="E119" s="280" t="s">
        <v>1937</v>
      </c>
      <c r="F119" s="407"/>
      <c r="G119" s="407"/>
      <c r="H119" s="407"/>
      <c r="I119" s="408"/>
      <c r="J119" s="395"/>
    </row>
    <row r="120" spans="1:10" s="376" customFormat="1" ht="20.25" customHeight="1" x14ac:dyDescent="0.15">
      <c r="A120" s="534"/>
      <c r="B120" s="390"/>
      <c r="C120" s="473" t="s">
        <v>1860</v>
      </c>
      <c r="D120" s="396"/>
      <c r="E120" s="280" t="s">
        <v>1937</v>
      </c>
      <c r="F120" s="407"/>
      <c r="G120" s="407"/>
      <c r="H120" s="407"/>
      <c r="I120" s="408"/>
      <c r="J120" s="395"/>
    </row>
    <row r="121" spans="1:10" s="376" customFormat="1" ht="20.25" customHeight="1" x14ac:dyDescent="0.15">
      <c r="A121" s="534"/>
      <c r="B121" s="390"/>
      <c r="C121" s="473" t="s">
        <v>1861</v>
      </c>
      <c r="D121" s="396" t="s">
        <v>1862</v>
      </c>
      <c r="E121" s="280" t="s">
        <v>1937</v>
      </c>
      <c r="F121" s="407"/>
      <c r="G121" s="407"/>
      <c r="H121" s="407"/>
      <c r="I121" s="408"/>
      <c r="J121" s="395"/>
    </row>
    <row r="122" spans="1:10" s="376" customFormat="1" ht="20.25" customHeight="1" x14ac:dyDescent="0.15">
      <c r="A122" s="534"/>
      <c r="B122" s="390"/>
      <c r="C122" s="473" t="s">
        <v>1863</v>
      </c>
      <c r="D122" s="396"/>
      <c r="E122" s="280" t="s">
        <v>1937</v>
      </c>
      <c r="F122" s="407"/>
      <c r="G122" s="407"/>
      <c r="H122" s="407"/>
      <c r="I122" s="408"/>
      <c r="J122" s="395"/>
    </row>
    <row r="123" spans="1:10" s="376" customFormat="1" ht="20.25" customHeight="1" x14ac:dyDescent="0.15">
      <c r="A123" s="534"/>
      <c r="B123" s="390"/>
      <c r="C123" s="473" t="s">
        <v>1864</v>
      </c>
      <c r="D123" s="396" t="s">
        <v>1865</v>
      </c>
      <c r="E123" s="280" t="s">
        <v>1937</v>
      </c>
      <c r="F123" s="407"/>
      <c r="G123" s="407"/>
      <c r="H123" s="407"/>
      <c r="I123" s="408"/>
      <c r="J123" s="395"/>
    </row>
    <row r="124" spans="1:10" s="376" customFormat="1" ht="20.25" customHeight="1" x14ac:dyDescent="0.15">
      <c r="A124" s="534"/>
      <c r="B124" s="390"/>
      <c r="C124" s="473" t="s">
        <v>1866</v>
      </c>
      <c r="D124" s="396"/>
      <c r="E124" s="280" t="s">
        <v>1937</v>
      </c>
      <c r="F124" s="407"/>
      <c r="G124" s="407"/>
      <c r="H124" s="407"/>
      <c r="I124" s="408"/>
      <c r="J124" s="395"/>
    </row>
    <row r="125" spans="1:10" s="376" customFormat="1" ht="20.25" customHeight="1" x14ac:dyDescent="0.15">
      <c r="A125" s="534"/>
      <c r="B125" s="390"/>
      <c r="C125" s="473" t="s">
        <v>1867</v>
      </c>
      <c r="D125" s="396" t="s">
        <v>1868</v>
      </c>
      <c r="E125" s="280" t="s">
        <v>1937</v>
      </c>
      <c r="F125" s="407"/>
      <c r="G125" s="407"/>
      <c r="H125" s="407"/>
      <c r="I125" s="408"/>
      <c r="J125" s="395"/>
    </row>
    <row r="126" spans="1:10" s="376" customFormat="1" ht="20.25" customHeight="1" x14ac:dyDescent="0.15">
      <c r="A126" s="534"/>
      <c r="B126" s="390"/>
      <c r="C126" s="473" t="s">
        <v>1869</v>
      </c>
      <c r="D126" s="396" t="s">
        <v>1857</v>
      </c>
      <c r="E126" s="280" t="s">
        <v>1937</v>
      </c>
      <c r="F126" s="407"/>
      <c r="G126" s="407"/>
      <c r="H126" s="407"/>
      <c r="I126" s="408"/>
      <c r="J126" s="395"/>
    </row>
    <row r="127" spans="1:10" s="376" customFormat="1" ht="20.25" customHeight="1" x14ac:dyDescent="0.15">
      <c r="A127" s="534"/>
      <c r="B127" s="390"/>
      <c r="C127" s="473" t="s">
        <v>1798</v>
      </c>
      <c r="D127" s="396" t="s">
        <v>1827</v>
      </c>
      <c r="E127" s="280" t="s">
        <v>1937</v>
      </c>
      <c r="F127" s="407"/>
      <c r="G127" s="407"/>
      <c r="H127" s="407"/>
      <c r="I127" s="408"/>
      <c r="J127" s="395"/>
    </row>
    <row r="128" spans="1:10" s="376" customFormat="1" ht="20.25" customHeight="1" x14ac:dyDescent="0.15">
      <c r="A128" s="534">
        <v>33</v>
      </c>
      <c r="B128" s="390"/>
      <c r="C128" s="391" t="s">
        <v>2060</v>
      </c>
      <c r="D128" s="396"/>
      <c r="E128" s="280" t="s">
        <v>1937</v>
      </c>
      <c r="F128" s="407"/>
      <c r="G128" s="407"/>
      <c r="H128" s="407"/>
      <c r="I128" s="402" t="s">
        <v>1870</v>
      </c>
      <c r="J128" s="395"/>
    </row>
    <row r="129" spans="1:10" s="376" customFormat="1" ht="20.25" customHeight="1" x14ac:dyDescent="0.15">
      <c r="A129" s="534"/>
      <c r="B129" s="390"/>
      <c r="C129" s="473" t="s">
        <v>1846</v>
      </c>
      <c r="D129" s="396"/>
      <c r="E129" s="280" t="s">
        <v>1937</v>
      </c>
      <c r="F129" s="407"/>
      <c r="G129" s="407"/>
      <c r="H129" s="407"/>
      <c r="I129" s="408"/>
      <c r="J129" s="395"/>
    </row>
    <row r="130" spans="1:10" s="376" customFormat="1" ht="20.25" customHeight="1" x14ac:dyDescent="0.15">
      <c r="A130" s="534"/>
      <c r="B130" s="390"/>
      <c r="C130" s="473" t="s">
        <v>1847</v>
      </c>
      <c r="D130" s="396"/>
      <c r="E130" s="280" t="s">
        <v>1937</v>
      </c>
      <c r="F130" s="407"/>
      <c r="G130" s="407"/>
      <c r="H130" s="407"/>
      <c r="I130" s="408"/>
      <c r="J130" s="395"/>
    </row>
    <row r="131" spans="1:10" s="376" customFormat="1" ht="20.25" customHeight="1" x14ac:dyDescent="0.15">
      <c r="A131" s="534"/>
      <c r="B131" s="390"/>
      <c r="C131" s="473" t="s">
        <v>1848</v>
      </c>
      <c r="D131" s="396"/>
      <c r="E131" s="280" t="s">
        <v>1937</v>
      </c>
      <c r="F131" s="407"/>
      <c r="G131" s="407"/>
      <c r="H131" s="407"/>
      <c r="I131" s="408"/>
      <c r="J131" s="395"/>
    </row>
    <row r="132" spans="1:10" s="376" customFormat="1" ht="20.25" customHeight="1" x14ac:dyDescent="0.15">
      <c r="A132" s="534"/>
      <c r="B132" s="390"/>
      <c r="C132" s="473" t="s">
        <v>1849</v>
      </c>
      <c r="D132" s="396" t="s">
        <v>1871</v>
      </c>
      <c r="E132" s="280" t="s">
        <v>1937</v>
      </c>
      <c r="F132" s="407"/>
      <c r="G132" s="407"/>
      <c r="H132" s="407"/>
      <c r="I132" s="408"/>
      <c r="J132" s="395"/>
    </row>
    <row r="133" spans="1:10" s="376" customFormat="1" ht="20.25" customHeight="1" x14ac:dyDescent="0.15">
      <c r="A133" s="534"/>
      <c r="B133" s="390"/>
      <c r="C133" s="473" t="s">
        <v>1851</v>
      </c>
      <c r="D133" s="396"/>
      <c r="E133" s="280" t="s">
        <v>1937</v>
      </c>
      <c r="F133" s="407"/>
      <c r="G133" s="407"/>
      <c r="H133" s="407"/>
      <c r="I133" s="408"/>
      <c r="J133" s="395"/>
    </row>
    <row r="134" spans="1:10" s="376" customFormat="1" ht="20.25" customHeight="1" x14ac:dyDescent="0.15">
      <c r="A134" s="534"/>
      <c r="B134" s="390"/>
      <c r="C134" s="473" t="s">
        <v>1852</v>
      </c>
      <c r="D134" s="396" t="s">
        <v>1872</v>
      </c>
      <c r="E134" s="280" t="s">
        <v>1937</v>
      </c>
      <c r="F134" s="407"/>
      <c r="G134" s="407"/>
      <c r="H134" s="407"/>
      <c r="I134" s="408"/>
      <c r="J134" s="395"/>
    </row>
    <row r="135" spans="1:10" s="376" customFormat="1" ht="20.25" customHeight="1" x14ac:dyDescent="0.15">
      <c r="A135" s="534"/>
      <c r="B135" s="390"/>
      <c r="C135" s="473" t="s">
        <v>1854</v>
      </c>
      <c r="D135" s="396"/>
      <c r="E135" s="280" t="s">
        <v>1937</v>
      </c>
      <c r="F135" s="407"/>
      <c r="G135" s="407"/>
      <c r="H135" s="407"/>
      <c r="I135" s="408"/>
      <c r="J135" s="395"/>
    </row>
    <row r="136" spans="1:10" s="376" customFormat="1" ht="20.25" customHeight="1" x14ac:dyDescent="0.15">
      <c r="A136" s="534"/>
      <c r="B136" s="390"/>
      <c r="C136" s="473" t="s">
        <v>1855</v>
      </c>
      <c r="D136" s="396" t="s">
        <v>1872</v>
      </c>
      <c r="E136" s="280" t="s">
        <v>1937</v>
      </c>
      <c r="F136" s="407"/>
      <c r="G136" s="407"/>
      <c r="H136" s="407"/>
      <c r="I136" s="408"/>
      <c r="J136" s="395"/>
    </row>
    <row r="137" spans="1:10" s="376" customFormat="1" ht="20.25" customHeight="1" x14ac:dyDescent="0.15">
      <c r="A137" s="534"/>
      <c r="B137" s="390"/>
      <c r="C137" s="473" t="s">
        <v>1856</v>
      </c>
      <c r="D137" s="396" t="s">
        <v>1871</v>
      </c>
      <c r="E137" s="280" t="s">
        <v>1937</v>
      </c>
      <c r="F137" s="407"/>
      <c r="G137" s="407"/>
      <c r="H137" s="407"/>
      <c r="I137" s="408"/>
      <c r="J137" s="395"/>
    </row>
    <row r="138" spans="1:10" s="376" customFormat="1" ht="20.25" customHeight="1" x14ac:dyDescent="0.15">
      <c r="A138" s="534"/>
      <c r="B138" s="390"/>
      <c r="C138" s="473" t="s">
        <v>1858</v>
      </c>
      <c r="D138" s="396"/>
      <c r="E138" s="280" t="s">
        <v>1937</v>
      </c>
      <c r="F138" s="407"/>
      <c r="G138" s="407"/>
      <c r="H138" s="407"/>
      <c r="I138" s="408"/>
      <c r="J138" s="395"/>
    </row>
    <row r="139" spans="1:10" s="376" customFormat="1" ht="20.25" customHeight="1" x14ac:dyDescent="0.15">
      <c r="A139" s="534"/>
      <c r="B139" s="390"/>
      <c r="C139" s="473" t="s">
        <v>1859</v>
      </c>
      <c r="D139" s="396"/>
      <c r="E139" s="280" t="s">
        <v>1937</v>
      </c>
      <c r="F139" s="407"/>
      <c r="G139" s="407"/>
      <c r="H139" s="407"/>
      <c r="I139" s="408"/>
      <c r="J139" s="395"/>
    </row>
    <row r="140" spans="1:10" s="376" customFormat="1" ht="20.25" customHeight="1" x14ac:dyDescent="0.15">
      <c r="A140" s="534"/>
      <c r="B140" s="390"/>
      <c r="C140" s="473" t="s">
        <v>1860</v>
      </c>
      <c r="D140" s="396"/>
      <c r="E140" s="280" t="s">
        <v>1937</v>
      </c>
      <c r="F140" s="407"/>
      <c r="G140" s="407"/>
      <c r="H140" s="407"/>
      <c r="I140" s="408"/>
      <c r="J140" s="395"/>
    </row>
    <row r="141" spans="1:10" s="376" customFormat="1" ht="20.25" customHeight="1" x14ac:dyDescent="0.15">
      <c r="A141" s="534"/>
      <c r="B141" s="390"/>
      <c r="C141" s="473" t="s">
        <v>1861</v>
      </c>
      <c r="D141" s="396" t="s">
        <v>1871</v>
      </c>
      <c r="E141" s="280" t="s">
        <v>1937</v>
      </c>
      <c r="F141" s="407"/>
      <c r="G141" s="407"/>
      <c r="H141" s="407"/>
      <c r="I141" s="408"/>
      <c r="J141" s="395"/>
    </row>
    <row r="142" spans="1:10" s="376" customFormat="1" ht="20.25" customHeight="1" x14ac:dyDescent="0.15">
      <c r="A142" s="534"/>
      <c r="B142" s="390"/>
      <c r="C142" s="473" t="s">
        <v>1863</v>
      </c>
      <c r="D142" s="396"/>
      <c r="E142" s="280" t="s">
        <v>1937</v>
      </c>
      <c r="F142" s="407"/>
      <c r="G142" s="407"/>
      <c r="H142" s="407"/>
      <c r="I142" s="408"/>
      <c r="J142" s="395"/>
    </row>
    <row r="143" spans="1:10" s="376" customFormat="1" ht="20.25" customHeight="1" x14ac:dyDescent="0.15">
      <c r="A143" s="534"/>
      <c r="B143" s="390"/>
      <c r="C143" s="473" t="s">
        <v>1864</v>
      </c>
      <c r="D143" s="396" t="s">
        <v>1865</v>
      </c>
      <c r="E143" s="280" t="s">
        <v>1937</v>
      </c>
      <c r="F143" s="407"/>
      <c r="G143" s="407"/>
      <c r="H143" s="407"/>
      <c r="I143" s="408"/>
      <c r="J143" s="395"/>
    </row>
    <row r="144" spans="1:10" s="376" customFormat="1" ht="20.25" customHeight="1" x14ac:dyDescent="0.15">
      <c r="A144" s="534"/>
      <c r="B144" s="390"/>
      <c r="C144" s="473" t="s">
        <v>1866</v>
      </c>
      <c r="D144" s="396"/>
      <c r="E144" s="280" t="s">
        <v>1937</v>
      </c>
      <c r="F144" s="407"/>
      <c r="G144" s="407"/>
      <c r="H144" s="407"/>
      <c r="I144" s="408"/>
      <c r="J144" s="395"/>
    </row>
    <row r="145" spans="1:10" s="376" customFormat="1" ht="20.25" customHeight="1" x14ac:dyDescent="0.15">
      <c r="A145" s="534"/>
      <c r="B145" s="390"/>
      <c r="C145" s="473" t="s">
        <v>1867</v>
      </c>
      <c r="D145" s="396" t="s">
        <v>1865</v>
      </c>
      <c r="E145" s="280" t="s">
        <v>1937</v>
      </c>
      <c r="F145" s="407"/>
      <c r="G145" s="407"/>
      <c r="H145" s="407"/>
      <c r="I145" s="408"/>
      <c r="J145" s="395"/>
    </row>
    <row r="146" spans="1:10" s="376" customFormat="1" ht="20.25" customHeight="1" x14ac:dyDescent="0.15">
      <c r="A146" s="534"/>
      <c r="B146" s="390"/>
      <c r="C146" s="473" t="s">
        <v>1869</v>
      </c>
      <c r="D146" s="396" t="s">
        <v>1871</v>
      </c>
      <c r="E146" s="280" t="s">
        <v>1937</v>
      </c>
      <c r="F146" s="407"/>
      <c r="G146" s="407"/>
      <c r="H146" s="407"/>
      <c r="I146" s="408"/>
      <c r="J146" s="395"/>
    </row>
    <row r="147" spans="1:10" s="376" customFormat="1" ht="20.25" customHeight="1" x14ac:dyDescent="0.15">
      <c r="A147" s="534"/>
      <c r="B147" s="390"/>
      <c r="C147" s="473" t="s">
        <v>1798</v>
      </c>
      <c r="D147" s="396" t="s">
        <v>1827</v>
      </c>
      <c r="E147" s="280" t="s">
        <v>1937</v>
      </c>
      <c r="F147" s="407"/>
      <c r="G147" s="407"/>
      <c r="H147" s="407"/>
      <c r="I147" s="408"/>
      <c r="J147" s="395"/>
    </row>
    <row r="148" spans="1:10" s="376" customFormat="1" ht="20.25" customHeight="1" x14ac:dyDescent="0.15">
      <c r="A148" s="534">
        <v>34</v>
      </c>
      <c r="B148" s="390"/>
      <c r="C148" s="391" t="s">
        <v>2061</v>
      </c>
      <c r="D148" s="396"/>
      <c r="E148" s="280" t="s">
        <v>1937</v>
      </c>
      <c r="F148" s="407"/>
      <c r="G148" s="407"/>
      <c r="H148" s="407"/>
      <c r="I148" s="402" t="s">
        <v>1873</v>
      </c>
      <c r="J148" s="395"/>
    </row>
    <row r="149" spans="1:10" s="376" customFormat="1" ht="20.25" customHeight="1" x14ac:dyDescent="0.15">
      <c r="A149" s="534"/>
      <c r="B149" s="390"/>
      <c r="C149" s="473" t="s">
        <v>1846</v>
      </c>
      <c r="D149" s="396"/>
      <c r="E149" s="280" t="s">
        <v>1937</v>
      </c>
      <c r="F149" s="407"/>
      <c r="G149" s="407"/>
      <c r="H149" s="407"/>
      <c r="I149" s="408"/>
      <c r="J149" s="395"/>
    </row>
    <row r="150" spans="1:10" s="376" customFormat="1" ht="20.25" customHeight="1" x14ac:dyDescent="0.15">
      <c r="A150" s="534"/>
      <c r="B150" s="390"/>
      <c r="C150" s="473" t="s">
        <v>1847</v>
      </c>
      <c r="D150" s="396"/>
      <c r="E150" s="280" t="s">
        <v>1937</v>
      </c>
      <c r="F150" s="407"/>
      <c r="G150" s="407"/>
      <c r="H150" s="407"/>
      <c r="I150" s="408"/>
      <c r="J150" s="395"/>
    </row>
    <row r="151" spans="1:10" s="376" customFormat="1" ht="20.25" customHeight="1" x14ac:dyDescent="0.15">
      <c r="A151" s="534"/>
      <c r="B151" s="390"/>
      <c r="C151" s="473" t="s">
        <v>1848</v>
      </c>
      <c r="D151" s="396"/>
      <c r="E151" s="280" t="s">
        <v>1937</v>
      </c>
      <c r="F151" s="407"/>
      <c r="G151" s="407"/>
      <c r="H151" s="407"/>
      <c r="I151" s="408"/>
      <c r="J151" s="395"/>
    </row>
    <row r="152" spans="1:10" s="376" customFormat="1" ht="20.25" customHeight="1" x14ac:dyDescent="0.15">
      <c r="A152" s="534"/>
      <c r="B152" s="390"/>
      <c r="C152" s="473" t="s">
        <v>1849</v>
      </c>
      <c r="D152" s="396" t="s">
        <v>1874</v>
      </c>
      <c r="E152" s="280" t="s">
        <v>1937</v>
      </c>
      <c r="F152" s="407"/>
      <c r="G152" s="407"/>
      <c r="H152" s="407"/>
      <c r="I152" s="408"/>
      <c r="J152" s="395"/>
    </row>
    <row r="153" spans="1:10" s="376" customFormat="1" ht="20.25" customHeight="1" x14ac:dyDescent="0.15">
      <c r="A153" s="534"/>
      <c r="B153" s="390"/>
      <c r="C153" s="473" t="s">
        <v>1851</v>
      </c>
      <c r="D153" s="396"/>
      <c r="E153" s="280" t="s">
        <v>1937</v>
      </c>
      <c r="F153" s="407"/>
      <c r="G153" s="407"/>
      <c r="H153" s="407"/>
      <c r="I153" s="408"/>
      <c r="J153" s="395"/>
    </row>
    <row r="154" spans="1:10" s="376" customFormat="1" ht="20.25" customHeight="1" x14ac:dyDescent="0.15">
      <c r="A154" s="534"/>
      <c r="B154" s="390"/>
      <c r="C154" s="473" t="s">
        <v>1852</v>
      </c>
      <c r="D154" s="396" t="s">
        <v>1872</v>
      </c>
      <c r="E154" s="280" t="s">
        <v>1937</v>
      </c>
      <c r="F154" s="407"/>
      <c r="G154" s="407"/>
      <c r="H154" s="407"/>
      <c r="I154" s="408"/>
      <c r="J154" s="395"/>
    </row>
    <row r="155" spans="1:10" s="376" customFormat="1" ht="20.25" customHeight="1" x14ac:dyDescent="0.15">
      <c r="A155" s="534"/>
      <c r="B155" s="390"/>
      <c r="C155" s="473" t="s">
        <v>1854</v>
      </c>
      <c r="D155" s="396"/>
      <c r="E155" s="280" t="s">
        <v>1937</v>
      </c>
      <c r="F155" s="407"/>
      <c r="G155" s="407"/>
      <c r="H155" s="407"/>
      <c r="I155" s="408"/>
      <c r="J155" s="395"/>
    </row>
    <row r="156" spans="1:10" s="376" customFormat="1" ht="20.25" customHeight="1" x14ac:dyDescent="0.15">
      <c r="A156" s="534"/>
      <c r="B156" s="390"/>
      <c r="C156" s="473" t="s">
        <v>1855</v>
      </c>
      <c r="D156" s="396" t="s">
        <v>1872</v>
      </c>
      <c r="E156" s="280" t="s">
        <v>1937</v>
      </c>
      <c r="F156" s="407"/>
      <c r="G156" s="407"/>
      <c r="H156" s="407"/>
      <c r="I156" s="408"/>
      <c r="J156" s="395"/>
    </row>
    <row r="157" spans="1:10" s="376" customFormat="1" ht="20.25" customHeight="1" x14ac:dyDescent="0.15">
      <c r="A157" s="534"/>
      <c r="B157" s="390"/>
      <c r="C157" s="473" t="s">
        <v>1856</v>
      </c>
      <c r="D157" s="396" t="s">
        <v>1874</v>
      </c>
      <c r="E157" s="280" t="s">
        <v>1937</v>
      </c>
      <c r="F157" s="407"/>
      <c r="G157" s="407"/>
      <c r="H157" s="407"/>
      <c r="I157" s="408"/>
      <c r="J157" s="395"/>
    </row>
    <row r="158" spans="1:10" s="376" customFormat="1" ht="20.25" customHeight="1" x14ac:dyDescent="0.15">
      <c r="A158" s="534"/>
      <c r="B158" s="390"/>
      <c r="C158" s="473" t="s">
        <v>1858</v>
      </c>
      <c r="D158" s="396"/>
      <c r="E158" s="280" t="s">
        <v>1937</v>
      </c>
      <c r="F158" s="407"/>
      <c r="G158" s="407"/>
      <c r="H158" s="407"/>
      <c r="I158" s="408"/>
      <c r="J158" s="395"/>
    </row>
    <row r="159" spans="1:10" s="376" customFormat="1" ht="20.25" customHeight="1" x14ac:dyDescent="0.15">
      <c r="A159" s="534"/>
      <c r="B159" s="390"/>
      <c r="C159" s="473" t="s">
        <v>1859</v>
      </c>
      <c r="D159" s="396"/>
      <c r="E159" s="280" t="s">
        <v>1937</v>
      </c>
      <c r="F159" s="407"/>
      <c r="G159" s="407"/>
      <c r="H159" s="407"/>
      <c r="I159" s="408"/>
      <c r="J159" s="395"/>
    </row>
    <row r="160" spans="1:10" s="376" customFormat="1" ht="20.25" customHeight="1" x14ac:dyDescent="0.15">
      <c r="A160" s="534"/>
      <c r="B160" s="390"/>
      <c r="C160" s="473" t="s">
        <v>1860</v>
      </c>
      <c r="D160" s="396"/>
      <c r="E160" s="280" t="s">
        <v>1937</v>
      </c>
      <c r="F160" s="407"/>
      <c r="G160" s="407"/>
      <c r="H160" s="407"/>
      <c r="I160" s="408"/>
      <c r="J160" s="395"/>
    </row>
    <row r="161" spans="1:10" s="376" customFormat="1" ht="20.25" customHeight="1" x14ac:dyDescent="0.15">
      <c r="A161" s="534"/>
      <c r="B161" s="390"/>
      <c r="C161" s="473" t="s">
        <v>2062</v>
      </c>
      <c r="D161" s="396" t="s">
        <v>1874</v>
      </c>
      <c r="E161" s="280" t="s">
        <v>1937</v>
      </c>
      <c r="F161" s="407"/>
      <c r="G161" s="407"/>
      <c r="H161" s="407"/>
      <c r="I161" s="408"/>
      <c r="J161" s="395"/>
    </row>
    <row r="162" spans="1:10" s="376" customFormat="1" ht="20.25" customHeight="1" x14ac:dyDescent="0.15">
      <c r="A162" s="534"/>
      <c r="B162" s="390"/>
      <c r="C162" s="473" t="s">
        <v>1863</v>
      </c>
      <c r="D162" s="396"/>
      <c r="E162" s="280" t="s">
        <v>1937</v>
      </c>
      <c r="F162" s="407"/>
      <c r="G162" s="407"/>
      <c r="H162" s="407"/>
      <c r="I162" s="408"/>
      <c r="J162" s="395"/>
    </row>
    <row r="163" spans="1:10" s="376" customFormat="1" ht="20.25" customHeight="1" x14ac:dyDescent="0.15">
      <c r="A163" s="534"/>
      <c r="B163" s="390"/>
      <c r="C163" s="473" t="s">
        <v>1864</v>
      </c>
      <c r="D163" s="396" t="s">
        <v>1865</v>
      </c>
      <c r="E163" s="280" t="s">
        <v>1937</v>
      </c>
      <c r="F163" s="407"/>
      <c r="G163" s="407"/>
      <c r="H163" s="407"/>
      <c r="I163" s="408"/>
      <c r="J163" s="395"/>
    </row>
    <row r="164" spans="1:10" s="376" customFormat="1" ht="20.25" customHeight="1" x14ac:dyDescent="0.15">
      <c r="A164" s="534"/>
      <c r="B164" s="390"/>
      <c r="C164" s="473" t="s">
        <v>1866</v>
      </c>
      <c r="D164" s="396"/>
      <c r="E164" s="280" t="s">
        <v>1937</v>
      </c>
      <c r="F164" s="407"/>
      <c r="G164" s="407"/>
      <c r="H164" s="407"/>
      <c r="I164" s="408"/>
      <c r="J164" s="395"/>
    </row>
    <row r="165" spans="1:10" s="376" customFormat="1" ht="20.25" customHeight="1" x14ac:dyDescent="0.15">
      <c r="A165" s="534"/>
      <c r="B165" s="390"/>
      <c r="C165" s="473" t="s">
        <v>1867</v>
      </c>
      <c r="D165" s="396" t="s">
        <v>1865</v>
      </c>
      <c r="E165" s="280" t="s">
        <v>1937</v>
      </c>
      <c r="F165" s="407"/>
      <c r="G165" s="407"/>
      <c r="H165" s="407"/>
      <c r="I165" s="408"/>
      <c r="J165" s="395"/>
    </row>
    <row r="166" spans="1:10" s="376" customFormat="1" ht="20.25" customHeight="1" x14ac:dyDescent="0.15">
      <c r="A166" s="534"/>
      <c r="B166" s="390"/>
      <c r="C166" s="473" t="s">
        <v>1869</v>
      </c>
      <c r="D166" s="396" t="s">
        <v>1874</v>
      </c>
      <c r="E166" s="280" t="s">
        <v>1937</v>
      </c>
      <c r="F166" s="407"/>
      <c r="G166" s="407"/>
      <c r="H166" s="407"/>
      <c r="I166" s="408"/>
      <c r="J166" s="395"/>
    </row>
    <row r="167" spans="1:10" s="376" customFormat="1" ht="20.25" customHeight="1" x14ac:dyDescent="0.15">
      <c r="A167" s="534"/>
      <c r="B167" s="390"/>
      <c r="C167" s="473" t="s">
        <v>1798</v>
      </c>
      <c r="D167" s="396" t="s">
        <v>1827</v>
      </c>
      <c r="E167" s="280" t="s">
        <v>1937</v>
      </c>
      <c r="F167" s="407"/>
      <c r="G167" s="407"/>
      <c r="H167" s="407"/>
      <c r="I167" s="408"/>
      <c r="J167" s="395"/>
    </row>
    <row r="168" spans="1:10" s="376" customFormat="1" ht="20.25" customHeight="1" x14ac:dyDescent="0.15">
      <c r="A168" s="534">
        <v>35</v>
      </c>
      <c r="B168" s="390"/>
      <c r="C168" s="391" t="s">
        <v>2063</v>
      </c>
      <c r="D168" s="396"/>
      <c r="E168" s="280" t="s">
        <v>1937</v>
      </c>
      <c r="F168" s="407"/>
      <c r="G168" s="407"/>
      <c r="H168" s="407"/>
      <c r="I168" s="402" t="s">
        <v>1875</v>
      </c>
      <c r="J168" s="395"/>
    </row>
    <row r="169" spans="1:10" s="376" customFormat="1" ht="20.25" customHeight="1" x14ac:dyDescent="0.15">
      <c r="A169" s="534"/>
      <c r="B169" s="390"/>
      <c r="C169" s="473" t="s">
        <v>1846</v>
      </c>
      <c r="D169" s="396"/>
      <c r="E169" s="280" t="s">
        <v>1937</v>
      </c>
      <c r="F169" s="407"/>
      <c r="G169" s="407"/>
      <c r="H169" s="407"/>
      <c r="I169" s="408"/>
      <c r="J169" s="395"/>
    </row>
    <row r="170" spans="1:10" s="376" customFormat="1" ht="20.25" customHeight="1" x14ac:dyDescent="0.15">
      <c r="A170" s="534"/>
      <c r="B170" s="390"/>
      <c r="C170" s="473" t="s">
        <v>1847</v>
      </c>
      <c r="D170" s="396"/>
      <c r="E170" s="280" t="s">
        <v>1937</v>
      </c>
      <c r="F170" s="407"/>
      <c r="G170" s="407"/>
      <c r="H170" s="407"/>
      <c r="I170" s="408"/>
      <c r="J170" s="395"/>
    </row>
    <row r="171" spans="1:10" s="376" customFormat="1" ht="20.25" customHeight="1" x14ac:dyDescent="0.15">
      <c r="A171" s="534"/>
      <c r="B171" s="390"/>
      <c r="C171" s="473" t="s">
        <v>1848</v>
      </c>
      <c r="D171" s="396"/>
      <c r="E171" s="280" t="s">
        <v>1937</v>
      </c>
      <c r="F171" s="407"/>
      <c r="G171" s="407"/>
      <c r="H171" s="407"/>
      <c r="I171" s="408"/>
      <c r="J171" s="395"/>
    </row>
    <row r="172" spans="1:10" s="376" customFormat="1" ht="20.25" customHeight="1" x14ac:dyDescent="0.15">
      <c r="A172" s="534"/>
      <c r="B172" s="390"/>
      <c r="C172" s="473" t="s">
        <v>1849</v>
      </c>
      <c r="D172" s="396" t="s">
        <v>1876</v>
      </c>
      <c r="E172" s="280" t="s">
        <v>1937</v>
      </c>
      <c r="F172" s="407"/>
      <c r="G172" s="407"/>
      <c r="H172" s="407"/>
      <c r="I172" s="408"/>
      <c r="J172" s="395"/>
    </row>
    <row r="173" spans="1:10" s="376" customFormat="1" ht="20.25" customHeight="1" x14ac:dyDescent="0.15">
      <c r="A173" s="534"/>
      <c r="B173" s="390"/>
      <c r="C173" s="473" t="s">
        <v>1851</v>
      </c>
      <c r="D173" s="396"/>
      <c r="E173" s="280" t="s">
        <v>1937</v>
      </c>
      <c r="F173" s="407"/>
      <c r="G173" s="407"/>
      <c r="H173" s="407"/>
      <c r="I173" s="408"/>
      <c r="J173" s="395"/>
    </row>
    <row r="174" spans="1:10" s="376" customFormat="1" ht="20.25" customHeight="1" x14ac:dyDescent="0.15">
      <c r="A174" s="534"/>
      <c r="B174" s="390"/>
      <c r="C174" s="473" t="s">
        <v>1852</v>
      </c>
      <c r="D174" s="396" t="s">
        <v>1872</v>
      </c>
      <c r="E174" s="280" t="s">
        <v>1937</v>
      </c>
      <c r="F174" s="407"/>
      <c r="G174" s="407"/>
      <c r="H174" s="407"/>
      <c r="I174" s="408"/>
      <c r="J174" s="395"/>
    </row>
    <row r="175" spans="1:10" s="376" customFormat="1" ht="20.25" customHeight="1" x14ac:dyDescent="0.15">
      <c r="A175" s="534"/>
      <c r="B175" s="390"/>
      <c r="C175" s="473" t="s">
        <v>1854</v>
      </c>
      <c r="D175" s="396"/>
      <c r="E175" s="280" t="s">
        <v>1937</v>
      </c>
      <c r="F175" s="407"/>
      <c r="G175" s="407"/>
      <c r="H175" s="407"/>
      <c r="I175" s="408"/>
      <c r="J175" s="395"/>
    </row>
    <row r="176" spans="1:10" s="376" customFormat="1" ht="20.25" customHeight="1" x14ac:dyDescent="0.15">
      <c r="A176" s="534"/>
      <c r="B176" s="390"/>
      <c r="C176" s="473" t="s">
        <v>1855</v>
      </c>
      <c r="D176" s="396" t="s">
        <v>1872</v>
      </c>
      <c r="E176" s="280" t="s">
        <v>1937</v>
      </c>
      <c r="F176" s="407"/>
      <c r="G176" s="407"/>
      <c r="H176" s="407"/>
      <c r="I176" s="408"/>
      <c r="J176" s="395"/>
    </row>
    <row r="177" spans="1:10" s="376" customFormat="1" ht="20.25" customHeight="1" x14ac:dyDescent="0.15">
      <c r="A177" s="534"/>
      <c r="B177" s="390"/>
      <c r="C177" s="473" t="s">
        <v>1856</v>
      </c>
      <c r="D177" s="396" t="s">
        <v>1876</v>
      </c>
      <c r="E177" s="280" t="s">
        <v>1937</v>
      </c>
      <c r="F177" s="407"/>
      <c r="G177" s="407"/>
      <c r="H177" s="407"/>
      <c r="I177" s="408"/>
      <c r="J177" s="395"/>
    </row>
    <row r="178" spans="1:10" s="376" customFormat="1" ht="20.25" customHeight="1" x14ac:dyDescent="0.15">
      <c r="A178" s="534"/>
      <c r="B178" s="390"/>
      <c r="C178" s="473" t="s">
        <v>1858</v>
      </c>
      <c r="D178" s="396"/>
      <c r="E178" s="280" t="s">
        <v>1937</v>
      </c>
      <c r="F178" s="407"/>
      <c r="G178" s="407"/>
      <c r="H178" s="407"/>
      <c r="I178" s="408"/>
      <c r="J178" s="395"/>
    </row>
    <row r="179" spans="1:10" s="376" customFormat="1" ht="20.25" customHeight="1" x14ac:dyDescent="0.15">
      <c r="A179" s="534"/>
      <c r="B179" s="390"/>
      <c r="C179" s="473" t="s">
        <v>1859</v>
      </c>
      <c r="D179" s="396"/>
      <c r="E179" s="280" t="s">
        <v>1937</v>
      </c>
      <c r="F179" s="407"/>
      <c r="G179" s="407"/>
      <c r="H179" s="407"/>
      <c r="I179" s="408"/>
      <c r="J179" s="395"/>
    </row>
    <row r="180" spans="1:10" s="376" customFormat="1" ht="20.25" customHeight="1" x14ac:dyDescent="0.15">
      <c r="A180" s="534"/>
      <c r="B180" s="390"/>
      <c r="C180" s="473" t="s">
        <v>1860</v>
      </c>
      <c r="D180" s="396"/>
      <c r="E180" s="280" t="s">
        <v>1937</v>
      </c>
      <c r="F180" s="407"/>
      <c r="G180" s="407"/>
      <c r="H180" s="407"/>
      <c r="I180" s="408"/>
      <c r="J180" s="395"/>
    </row>
    <row r="181" spans="1:10" s="376" customFormat="1" ht="20.25" customHeight="1" x14ac:dyDescent="0.15">
      <c r="A181" s="534"/>
      <c r="B181" s="390"/>
      <c r="C181" s="473" t="s">
        <v>1861</v>
      </c>
      <c r="D181" s="396" t="s">
        <v>1876</v>
      </c>
      <c r="E181" s="280" t="s">
        <v>1937</v>
      </c>
      <c r="F181" s="407"/>
      <c r="G181" s="407"/>
      <c r="H181" s="407"/>
      <c r="I181" s="408"/>
      <c r="J181" s="395"/>
    </row>
    <row r="182" spans="1:10" s="376" customFormat="1" ht="20.25" customHeight="1" x14ac:dyDescent="0.15">
      <c r="A182" s="534"/>
      <c r="B182" s="390"/>
      <c r="C182" s="473" t="s">
        <v>1863</v>
      </c>
      <c r="D182" s="396"/>
      <c r="E182" s="280" t="s">
        <v>1937</v>
      </c>
      <c r="F182" s="407"/>
      <c r="G182" s="407"/>
      <c r="H182" s="407"/>
      <c r="I182" s="408"/>
      <c r="J182" s="395"/>
    </row>
    <row r="183" spans="1:10" s="376" customFormat="1" ht="20.25" customHeight="1" x14ac:dyDescent="0.15">
      <c r="A183" s="534"/>
      <c r="B183" s="390"/>
      <c r="C183" s="473" t="s">
        <v>1864</v>
      </c>
      <c r="D183" s="396" t="s">
        <v>1865</v>
      </c>
      <c r="E183" s="280" t="s">
        <v>1937</v>
      </c>
      <c r="F183" s="407"/>
      <c r="G183" s="407"/>
      <c r="H183" s="407"/>
      <c r="I183" s="408"/>
      <c r="J183" s="395"/>
    </row>
    <row r="184" spans="1:10" s="376" customFormat="1" ht="20.25" customHeight="1" x14ac:dyDescent="0.15">
      <c r="A184" s="534"/>
      <c r="B184" s="390"/>
      <c r="C184" s="473" t="s">
        <v>1866</v>
      </c>
      <c r="D184" s="396"/>
      <c r="E184" s="280" t="s">
        <v>1937</v>
      </c>
      <c r="F184" s="407"/>
      <c r="G184" s="407"/>
      <c r="H184" s="407"/>
      <c r="I184" s="408"/>
      <c r="J184" s="395"/>
    </row>
    <row r="185" spans="1:10" s="376" customFormat="1" ht="20.25" customHeight="1" x14ac:dyDescent="0.15">
      <c r="A185" s="534"/>
      <c r="B185" s="390"/>
      <c r="C185" s="473" t="s">
        <v>1867</v>
      </c>
      <c r="D185" s="396" t="s">
        <v>1865</v>
      </c>
      <c r="E185" s="280" t="s">
        <v>1937</v>
      </c>
      <c r="F185" s="407"/>
      <c r="G185" s="407"/>
      <c r="H185" s="407"/>
      <c r="I185" s="408"/>
      <c r="J185" s="395"/>
    </row>
    <row r="186" spans="1:10" s="376" customFormat="1" ht="20.25" customHeight="1" x14ac:dyDescent="0.15">
      <c r="A186" s="534"/>
      <c r="B186" s="390"/>
      <c r="C186" s="473" t="s">
        <v>1869</v>
      </c>
      <c r="D186" s="396" t="s">
        <v>1876</v>
      </c>
      <c r="E186" s="280" t="s">
        <v>1937</v>
      </c>
      <c r="F186" s="407"/>
      <c r="G186" s="407"/>
      <c r="H186" s="407"/>
      <c r="I186" s="408"/>
      <c r="J186" s="395"/>
    </row>
    <row r="187" spans="1:10" s="376" customFormat="1" ht="20.25" customHeight="1" x14ac:dyDescent="0.15">
      <c r="A187" s="534"/>
      <c r="B187" s="390"/>
      <c r="C187" s="473" t="s">
        <v>1798</v>
      </c>
      <c r="D187" s="396" t="s">
        <v>1827</v>
      </c>
      <c r="E187" s="280" t="s">
        <v>1937</v>
      </c>
      <c r="F187" s="407"/>
      <c r="G187" s="407"/>
      <c r="H187" s="407"/>
      <c r="I187" s="408"/>
      <c r="J187" s="395"/>
    </row>
    <row r="188" spans="1:10" s="376" customFormat="1" ht="20.25" customHeight="1" x14ac:dyDescent="0.15">
      <c r="A188" s="535">
        <v>36</v>
      </c>
      <c r="B188" s="390"/>
      <c r="C188" s="409" t="s">
        <v>1877</v>
      </c>
      <c r="D188" s="396"/>
      <c r="E188" s="280" t="s">
        <v>1937</v>
      </c>
      <c r="F188" s="407"/>
      <c r="G188" s="407"/>
      <c r="H188" s="407"/>
      <c r="I188" s="410" t="s">
        <v>1878</v>
      </c>
      <c r="J188" s="395"/>
    </row>
    <row r="189" spans="1:10" s="376" customFormat="1" ht="20.25" customHeight="1" x14ac:dyDescent="0.15">
      <c r="A189" s="536"/>
      <c r="B189" s="390"/>
      <c r="C189" s="1" t="s">
        <v>1798</v>
      </c>
      <c r="D189" s="396" t="s">
        <v>1827</v>
      </c>
      <c r="E189" s="280" t="s">
        <v>1937</v>
      </c>
      <c r="F189" s="407"/>
      <c r="G189" s="407"/>
      <c r="H189" s="407"/>
      <c r="I189" s="408"/>
      <c r="J189" s="395"/>
    </row>
    <row r="190" spans="1:10" s="376" customFormat="1" ht="20.25" customHeight="1" x14ac:dyDescent="0.15">
      <c r="A190" s="534">
        <v>37</v>
      </c>
      <c r="B190" s="390"/>
      <c r="C190" s="391" t="s">
        <v>2064</v>
      </c>
      <c r="D190" s="406"/>
      <c r="E190" s="280" t="s">
        <v>1937</v>
      </c>
      <c r="F190" s="407"/>
      <c r="G190" s="407"/>
      <c r="H190" s="407"/>
      <c r="I190" s="408"/>
      <c r="J190" s="395"/>
    </row>
    <row r="191" spans="1:10" s="376" customFormat="1" ht="20.25" customHeight="1" x14ac:dyDescent="0.15">
      <c r="A191" s="534"/>
      <c r="B191" s="390"/>
      <c r="C191" s="473" t="s">
        <v>2040</v>
      </c>
      <c r="D191" s="396" t="s">
        <v>1827</v>
      </c>
      <c r="E191" s="280" t="s">
        <v>1937</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61"/>
  <sheetViews>
    <sheetView topLeftCell="A13" zoomScale="80" zoomScaleNormal="80" workbookViewId="0">
      <selection activeCell="D10" sqref="D10"/>
    </sheetView>
  </sheetViews>
  <sheetFormatPr baseColWidth="10" defaultColWidth="9" defaultRowHeight="15" x14ac:dyDescent="0.15"/>
  <cols>
    <col min="1" max="1" width="5.3984375" style="420" customWidth="1"/>
    <col min="2" max="2" width="9.3984375" style="420" customWidth="1"/>
    <col min="3" max="3" width="56.3984375" style="420" customWidth="1"/>
    <col min="4" max="4" width="16" style="420" customWidth="1"/>
    <col min="5" max="5" width="13.59765625" style="420" customWidth="1"/>
    <col min="6" max="6" width="16" style="420" customWidth="1"/>
    <col min="7" max="7" width="33" style="420" customWidth="1"/>
    <col min="8" max="8" width="19.19921875" style="420" customWidth="1"/>
    <col min="9" max="9" width="63.19921875" style="451" bestFit="1" customWidth="1"/>
    <col min="10" max="10" width="9" style="451" customWidth="1"/>
    <col min="11" max="13" width="9" style="420" customWidth="1"/>
    <col min="14" max="256" width="9" style="452" customWidth="1"/>
    <col min="257" max="16384" width="9" style="452"/>
  </cols>
  <sheetData>
    <row r="1" spans="1:10" ht="21.75" customHeight="1" x14ac:dyDescent="0.15">
      <c r="A1" s="412"/>
      <c r="B1" s="413"/>
      <c r="C1" s="547" t="s">
        <v>1880</v>
      </c>
      <c r="D1" s="548"/>
      <c r="E1" s="414"/>
      <c r="F1" s="415" t="s">
        <v>1779</v>
      </c>
      <c r="G1" s="416"/>
      <c r="H1" s="417"/>
      <c r="I1" s="418"/>
      <c r="J1" s="419"/>
    </row>
    <row r="2" spans="1:10" ht="20.25" customHeight="1" x14ac:dyDescent="0.15">
      <c r="A2" s="412"/>
      <c r="B2" s="413"/>
      <c r="C2" s="549"/>
      <c r="D2" s="550"/>
      <c r="E2" s="271" t="s">
        <v>1932</v>
      </c>
      <c r="F2" s="421">
        <f>COUNTIF(E10:E59,"Not POR")</f>
        <v>0</v>
      </c>
      <c r="G2" s="422"/>
      <c r="H2" s="423"/>
      <c r="I2" s="424"/>
      <c r="J2" s="419"/>
    </row>
    <row r="3" spans="1:10" ht="19.5" customHeight="1" x14ac:dyDescent="0.15">
      <c r="A3" s="412"/>
      <c r="B3" s="413"/>
      <c r="C3" s="549"/>
      <c r="D3" s="550"/>
      <c r="E3" s="274" t="s">
        <v>1933</v>
      </c>
      <c r="F3" s="421">
        <f>COUNTIF(E10:E59,"CHN validation")</f>
        <v>0</v>
      </c>
      <c r="G3" s="422"/>
      <c r="H3" s="423"/>
      <c r="I3" s="424"/>
      <c r="J3" s="419"/>
    </row>
    <row r="4" spans="1:10" ht="18.75" customHeight="1" x14ac:dyDescent="0.15">
      <c r="A4" s="412"/>
      <c r="B4" s="413"/>
      <c r="C4" s="549"/>
      <c r="D4" s="550"/>
      <c r="E4" s="275" t="s">
        <v>1934</v>
      </c>
      <c r="F4" s="421">
        <f>COUNTIF(E10:E59,"New Item")</f>
        <v>0</v>
      </c>
      <c r="G4" s="422"/>
      <c r="H4" s="423"/>
      <c r="I4" s="424"/>
      <c r="J4" s="419"/>
    </row>
    <row r="5" spans="1:10" ht="19.5" customHeight="1" x14ac:dyDescent="0.15">
      <c r="A5" s="425"/>
      <c r="B5" s="413"/>
      <c r="C5" s="549"/>
      <c r="D5" s="550"/>
      <c r="E5" s="278" t="s">
        <v>1935</v>
      </c>
      <c r="F5" s="421">
        <f>COUNTIF(E10:E59,"Pending update")</f>
        <v>0</v>
      </c>
      <c r="G5" s="426"/>
      <c r="H5" s="427"/>
      <c r="I5" s="428"/>
      <c r="J5" s="419"/>
    </row>
    <row r="6" spans="1:10" ht="18.75" customHeight="1" x14ac:dyDescent="0.15">
      <c r="A6" s="412"/>
      <c r="B6" s="413"/>
      <c r="C6" s="549"/>
      <c r="D6" s="550"/>
      <c r="E6" s="279" t="s">
        <v>1936</v>
      </c>
      <c r="F6" s="421">
        <f>COUNTIF(E10:E59,"Modified")</f>
        <v>0</v>
      </c>
      <c r="G6" s="422"/>
      <c r="H6" s="423"/>
      <c r="I6" s="424"/>
      <c r="J6" s="419"/>
    </row>
    <row r="7" spans="1:10" ht="17.25" customHeight="1" x14ac:dyDescent="0.15">
      <c r="A7" s="412"/>
      <c r="B7" s="413"/>
      <c r="C7" s="549"/>
      <c r="D7" s="550"/>
      <c r="E7" s="280" t="s">
        <v>1937</v>
      </c>
      <c r="F7" s="272">
        <f>COUNTIF(E10:E163,"Ready")</f>
        <v>52</v>
      </c>
      <c r="G7" s="422"/>
      <c r="H7" s="423"/>
      <c r="I7" s="424"/>
      <c r="J7" s="419"/>
    </row>
    <row r="8" spans="1:10" ht="18.75" customHeight="1" thickBot="1" x14ac:dyDescent="0.2">
      <c r="A8" s="429"/>
      <c r="B8" s="430"/>
      <c r="C8" s="549"/>
      <c r="D8" s="551"/>
      <c r="E8" s="281" t="s">
        <v>1938</v>
      </c>
      <c r="F8" s="421">
        <f>COUNTIF(E10:E59,"Not ready")</f>
        <v>0</v>
      </c>
      <c r="G8" s="431"/>
      <c r="H8" s="432"/>
      <c r="I8" s="433"/>
      <c r="J8" s="419"/>
    </row>
    <row r="9" spans="1:10" ht="53.75" customHeight="1" x14ac:dyDescent="0.15">
      <c r="A9" s="464" t="s">
        <v>54</v>
      </c>
      <c r="B9" s="465" t="s">
        <v>599</v>
      </c>
      <c r="C9" s="470" t="s">
        <v>3</v>
      </c>
      <c r="D9" s="467" t="s">
        <v>55</v>
      </c>
      <c r="E9" s="468" t="s">
        <v>4</v>
      </c>
      <c r="F9" s="468" t="s">
        <v>5</v>
      </c>
      <c r="G9" s="469" t="s">
        <v>1781</v>
      </c>
      <c r="H9" s="469" t="s">
        <v>211</v>
      </c>
      <c r="I9" s="465" t="s">
        <v>1881</v>
      </c>
      <c r="J9" s="469" t="s">
        <v>1882</v>
      </c>
    </row>
    <row r="10" spans="1:10" ht="23.25" customHeight="1" x14ac:dyDescent="0.15">
      <c r="A10" s="552">
        <v>1</v>
      </c>
      <c r="B10" s="434"/>
      <c r="C10" s="435" t="s">
        <v>1784</v>
      </c>
      <c r="D10" s="436"/>
      <c r="E10" s="280" t="s">
        <v>1937</v>
      </c>
      <c r="F10" s="437"/>
      <c r="G10" s="438"/>
      <c r="H10" s="438"/>
      <c r="I10" s="439" t="s">
        <v>1883</v>
      </c>
      <c r="J10" s="440"/>
    </row>
    <row r="11" spans="1:10" ht="23.25" customHeight="1" x14ac:dyDescent="0.15">
      <c r="A11" s="553"/>
      <c r="B11" s="434"/>
      <c r="C11" s="472" t="s">
        <v>1786</v>
      </c>
      <c r="D11" s="404" t="s">
        <v>1884</v>
      </c>
      <c r="E11" s="280" t="s">
        <v>1937</v>
      </c>
      <c r="F11" s="437"/>
      <c r="G11" s="438"/>
      <c r="H11" s="438"/>
      <c r="I11" s="441"/>
      <c r="J11" s="440"/>
    </row>
    <row r="12" spans="1:10" ht="23.25" customHeight="1" x14ac:dyDescent="0.15">
      <c r="A12" s="546">
        <v>2</v>
      </c>
      <c r="B12" s="434"/>
      <c r="C12" s="435" t="s">
        <v>1885</v>
      </c>
      <c r="D12" s="442"/>
      <c r="E12" s="280" t="s">
        <v>1937</v>
      </c>
      <c r="F12" s="437"/>
      <c r="G12" s="438"/>
      <c r="H12" s="438" t="s">
        <v>1886</v>
      </c>
      <c r="I12" s="441"/>
      <c r="J12" s="440"/>
    </row>
    <row r="13" spans="1:10" ht="23.25" customHeight="1" x14ac:dyDescent="0.15">
      <c r="A13" s="546"/>
      <c r="B13" s="434"/>
      <c r="C13" s="472" t="s">
        <v>1786</v>
      </c>
      <c r="D13" s="404" t="s">
        <v>1884</v>
      </c>
      <c r="E13" s="280" t="s">
        <v>1937</v>
      </c>
      <c r="F13" s="437"/>
      <c r="G13" s="439"/>
      <c r="H13" s="438"/>
      <c r="I13" s="441"/>
      <c r="J13" s="440"/>
    </row>
    <row r="14" spans="1:10" ht="23.25" customHeight="1" x14ac:dyDescent="0.15">
      <c r="A14" s="546">
        <v>3</v>
      </c>
      <c r="B14" s="434"/>
      <c r="C14" s="435" t="s">
        <v>1790</v>
      </c>
      <c r="D14" s="442"/>
      <c r="E14" s="280" t="s">
        <v>1937</v>
      </c>
      <c r="F14" s="437"/>
      <c r="G14" s="438" t="s">
        <v>1788</v>
      </c>
      <c r="H14" s="438"/>
      <c r="I14" s="441"/>
      <c r="J14" s="440"/>
    </row>
    <row r="15" spans="1:10" s="420" customFormat="1" ht="23.25" customHeight="1" x14ac:dyDescent="0.15">
      <c r="A15" s="546"/>
      <c r="B15" s="434"/>
      <c r="C15" s="472" t="s">
        <v>1786</v>
      </c>
      <c r="D15" s="404" t="s">
        <v>1884</v>
      </c>
      <c r="E15" s="280" t="s">
        <v>1937</v>
      </c>
      <c r="F15" s="437"/>
      <c r="G15" s="438"/>
      <c r="H15" s="438"/>
      <c r="I15" s="441"/>
      <c r="J15" s="440"/>
    </row>
    <row r="16" spans="1:10" s="420" customFormat="1" ht="23.25" customHeight="1" x14ac:dyDescent="0.15">
      <c r="A16" s="554">
        <v>4</v>
      </c>
      <c r="B16" s="434"/>
      <c r="C16" s="443" t="s">
        <v>1887</v>
      </c>
      <c r="D16" s="404"/>
      <c r="E16" s="280" t="s">
        <v>1937</v>
      </c>
      <c r="F16" s="437"/>
      <c r="G16" s="438"/>
      <c r="H16" s="438"/>
      <c r="I16" s="441" t="s">
        <v>1888</v>
      </c>
      <c r="J16" s="440"/>
    </row>
    <row r="17" spans="1:10" s="420" customFormat="1" ht="23.25" customHeight="1" x14ac:dyDescent="0.15">
      <c r="A17" s="555"/>
      <c r="B17" s="434"/>
      <c r="C17" s="472" t="s">
        <v>1786</v>
      </c>
      <c r="D17" s="404" t="s">
        <v>1884</v>
      </c>
      <c r="E17" s="280" t="s">
        <v>1937</v>
      </c>
      <c r="F17" s="437"/>
      <c r="G17" s="438"/>
      <c r="H17" s="438"/>
      <c r="I17" s="441"/>
      <c r="J17" s="440"/>
    </row>
    <row r="18" spans="1:10" s="420" customFormat="1" ht="23.25" customHeight="1" x14ac:dyDescent="0.15">
      <c r="A18" s="546">
        <v>5</v>
      </c>
      <c r="B18" s="434"/>
      <c r="C18" s="435" t="s">
        <v>1793</v>
      </c>
      <c r="D18" s="404"/>
      <c r="E18" s="280" t="s">
        <v>1937</v>
      </c>
      <c r="F18" s="437"/>
      <c r="G18" s="444" t="s">
        <v>1889</v>
      </c>
      <c r="H18" s="438"/>
      <c r="I18" s="445" t="s">
        <v>1890</v>
      </c>
      <c r="J18" s="440"/>
    </row>
    <row r="19" spans="1:10" s="420" customFormat="1" ht="23.25" customHeight="1" x14ac:dyDescent="0.15">
      <c r="A19" s="546"/>
      <c r="B19" s="434"/>
      <c r="C19" s="472" t="s">
        <v>1786</v>
      </c>
      <c r="D19" s="404" t="s">
        <v>1884</v>
      </c>
      <c r="E19" s="280" t="s">
        <v>1937</v>
      </c>
      <c r="F19" s="437"/>
      <c r="G19" s="438"/>
      <c r="H19" s="438"/>
      <c r="I19" s="441"/>
      <c r="J19" s="440"/>
    </row>
    <row r="20" spans="1:10" s="420" customFormat="1" ht="23.25" customHeight="1" x14ac:dyDescent="0.15">
      <c r="A20" s="546">
        <v>6</v>
      </c>
      <c r="B20" s="434"/>
      <c r="C20" s="435" t="s">
        <v>1891</v>
      </c>
      <c r="D20" s="404"/>
      <c r="E20" s="280" t="s">
        <v>1937</v>
      </c>
      <c r="F20" s="446"/>
      <c r="G20" s="444" t="s">
        <v>1892</v>
      </c>
      <c r="H20" s="445"/>
      <c r="I20" s="447"/>
      <c r="J20" s="440"/>
    </row>
    <row r="21" spans="1:10" s="420" customFormat="1" ht="23.25" customHeight="1" x14ac:dyDescent="0.15">
      <c r="A21" s="546"/>
      <c r="B21" s="434"/>
      <c r="C21" s="472" t="s">
        <v>1786</v>
      </c>
      <c r="D21" s="404" t="s">
        <v>1893</v>
      </c>
      <c r="E21" s="280" t="s">
        <v>1937</v>
      </c>
      <c r="F21" s="446"/>
      <c r="G21" s="445"/>
      <c r="H21" s="445"/>
      <c r="I21" s="445"/>
      <c r="J21" s="440"/>
    </row>
    <row r="22" spans="1:10" s="420" customFormat="1" ht="23.25" customHeight="1" x14ac:dyDescent="0.15">
      <c r="A22" s="546">
        <v>7</v>
      </c>
      <c r="B22" s="434"/>
      <c r="C22" s="435" t="s">
        <v>1894</v>
      </c>
      <c r="D22" s="404"/>
      <c r="E22" s="280" t="s">
        <v>1937</v>
      </c>
      <c r="F22" s="446"/>
      <c r="G22" s="445"/>
      <c r="H22" s="445"/>
      <c r="I22" s="447" t="s">
        <v>1895</v>
      </c>
      <c r="J22" s="440"/>
    </row>
    <row r="23" spans="1:10" s="420" customFormat="1" ht="23.25" customHeight="1" x14ac:dyDescent="0.15">
      <c r="A23" s="546"/>
      <c r="B23" s="434"/>
      <c r="C23" s="472" t="s">
        <v>1797</v>
      </c>
      <c r="D23" s="404" t="s">
        <v>1884</v>
      </c>
      <c r="E23" s="280" t="s">
        <v>1937</v>
      </c>
      <c r="F23" s="446"/>
      <c r="G23" s="445"/>
      <c r="H23" s="445"/>
      <c r="I23" s="445"/>
      <c r="J23" s="440"/>
    </row>
    <row r="24" spans="1:10" s="420" customFormat="1" ht="23.25" customHeight="1" x14ac:dyDescent="0.15">
      <c r="A24" s="546"/>
      <c r="B24" s="434"/>
      <c r="C24" s="472" t="s">
        <v>1798</v>
      </c>
      <c r="D24" s="404" t="s">
        <v>1896</v>
      </c>
      <c r="E24" s="280" t="s">
        <v>1937</v>
      </c>
      <c r="F24" s="446"/>
      <c r="G24" s="445"/>
      <c r="H24" s="445"/>
      <c r="I24" s="447"/>
      <c r="J24" s="440"/>
    </row>
    <row r="25" spans="1:10" s="420" customFormat="1" ht="23.25" customHeight="1" x14ac:dyDescent="0.15">
      <c r="A25" s="546">
        <v>8</v>
      </c>
      <c r="B25" s="434"/>
      <c r="C25" s="435" t="s">
        <v>1897</v>
      </c>
      <c r="D25" s="442"/>
      <c r="E25" s="280" t="s">
        <v>1937</v>
      </c>
      <c r="F25" s="448"/>
      <c r="G25" s="445" t="s">
        <v>1898</v>
      </c>
      <c r="H25" s="445"/>
      <c r="I25" s="471" t="s">
        <v>2032</v>
      </c>
      <c r="J25" s="440"/>
    </row>
    <row r="26" spans="1:10" s="420" customFormat="1" ht="23.25" customHeight="1" x14ac:dyDescent="0.15">
      <c r="A26" s="546"/>
      <c r="B26" s="442"/>
      <c r="C26" s="1" t="s">
        <v>1899</v>
      </c>
      <c r="D26" s="404" t="s">
        <v>1900</v>
      </c>
      <c r="E26" s="280" t="s">
        <v>1937</v>
      </c>
      <c r="F26" s="448"/>
      <c r="G26" s="445"/>
      <c r="H26" s="445"/>
      <c r="I26" s="447"/>
      <c r="J26" s="440"/>
    </row>
    <row r="27" spans="1:10" s="420" customFormat="1" ht="23.25" customHeight="1" x14ac:dyDescent="0.15">
      <c r="A27" s="546"/>
      <c r="B27" s="434"/>
      <c r="C27" s="472" t="s">
        <v>1786</v>
      </c>
      <c r="D27" s="404" t="s">
        <v>1787</v>
      </c>
      <c r="E27" s="280" t="s">
        <v>1937</v>
      </c>
      <c r="F27" s="448"/>
      <c r="G27" s="445"/>
      <c r="H27" s="445"/>
      <c r="I27" s="445"/>
      <c r="J27" s="440"/>
    </row>
    <row r="28" spans="1:10" s="420" customFormat="1" ht="23.25" customHeight="1" x14ac:dyDescent="0.15">
      <c r="A28" s="546">
        <v>9</v>
      </c>
      <c r="B28" s="434"/>
      <c r="C28" s="435" t="s">
        <v>1901</v>
      </c>
      <c r="D28" s="404"/>
      <c r="E28" s="280" t="s">
        <v>1937</v>
      </c>
      <c r="F28" s="448"/>
      <c r="G28" s="444" t="s">
        <v>1902</v>
      </c>
      <c r="H28" s="445"/>
      <c r="I28" s="447"/>
      <c r="J28" s="440"/>
    </row>
    <row r="29" spans="1:10" s="420" customFormat="1" ht="23.25" customHeight="1" x14ac:dyDescent="0.15">
      <c r="A29" s="546"/>
      <c r="B29" s="434"/>
      <c r="C29" s="472" t="s">
        <v>1786</v>
      </c>
      <c r="D29" s="404" t="s">
        <v>1787</v>
      </c>
      <c r="E29" s="280" t="s">
        <v>1937</v>
      </c>
      <c r="F29" s="448"/>
      <c r="G29" s="445"/>
      <c r="H29" s="445"/>
      <c r="I29" s="445"/>
      <c r="J29" s="440"/>
    </row>
    <row r="30" spans="1:10" s="420" customFormat="1" ht="23.25" customHeight="1" x14ac:dyDescent="0.15">
      <c r="A30" s="546">
        <v>10</v>
      </c>
      <c r="B30" s="434"/>
      <c r="C30" s="435" t="s">
        <v>1903</v>
      </c>
      <c r="D30" s="404"/>
      <c r="E30" s="280" t="s">
        <v>1937</v>
      </c>
      <c r="F30" s="448"/>
      <c r="G30" s="445"/>
      <c r="H30" s="445"/>
      <c r="I30" s="445" t="s">
        <v>1904</v>
      </c>
      <c r="J30" s="440"/>
    </row>
    <row r="31" spans="1:10" s="420" customFormat="1" ht="23.25" customHeight="1" x14ac:dyDescent="0.15">
      <c r="A31" s="546"/>
      <c r="B31" s="434"/>
      <c r="C31" s="472" t="s">
        <v>1797</v>
      </c>
      <c r="D31" s="404" t="s">
        <v>1787</v>
      </c>
      <c r="E31" s="280" t="s">
        <v>1937</v>
      </c>
      <c r="F31" s="448"/>
      <c r="G31" s="445"/>
      <c r="H31" s="445"/>
      <c r="I31" s="445"/>
      <c r="J31" s="440"/>
    </row>
    <row r="32" spans="1:10" s="420" customFormat="1" ht="23.25" customHeight="1" x14ac:dyDescent="0.15">
      <c r="A32" s="546"/>
      <c r="B32" s="434"/>
      <c r="C32" s="472" t="s">
        <v>1798</v>
      </c>
      <c r="D32" s="404" t="s">
        <v>1787</v>
      </c>
      <c r="E32" s="280" t="s">
        <v>1937</v>
      </c>
      <c r="F32" s="448"/>
      <c r="G32" s="445"/>
      <c r="H32" s="445"/>
      <c r="I32" s="445"/>
      <c r="J32" s="440"/>
    </row>
    <row r="33" spans="1:10" s="420" customFormat="1" ht="23.25" customHeight="1" x14ac:dyDescent="0.15">
      <c r="A33" s="546">
        <v>11</v>
      </c>
      <c r="B33" s="434"/>
      <c r="C33" s="435" t="s">
        <v>1905</v>
      </c>
      <c r="D33" s="404"/>
      <c r="E33" s="280" t="s">
        <v>1937</v>
      </c>
      <c r="F33" s="448"/>
      <c r="G33" s="445" t="s">
        <v>1906</v>
      </c>
      <c r="H33" s="445"/>
      <c r="I33" s="445" t="s">
        <v>1907</v>
      </c>
      <c r="J33" s="440"/>
    </row>
    <row r="34" spans="1:10" s="420" customFormat="1" ht="23.25" customHeight="1" x14ac:dyDescent="0.15">
      <c r="A34" s="546"/>
      <c r="B34" s="434"/>
      <c r="C34" s="1" t="s">
        <v>1899</v>
      </c>
      <c r="D34" s="404" t="s">
        <v>1900</v>
      </c>
      <c r="E34" s="280" t="s">
        <v>1937</v>
      </c>
      <c r="F34" s="448"/>
      <c r="G34" s="445"/>
      <c r="H34" s="445"/>
      <c r="I34" s="447"/>
      <c r="J34" s="440"/>
    </row>
    <row r="35" spans="1:10" s="420" customFormat="1" ht="23.25" customHeight="1" x14ac:dyDescent="0.15">
      <c r="A35" s="546"/>
      <c r="B35" s="434"/>
      <c r="C35" s="472" t="s">
        <v>1786</v>
      </c>
      <c r="D35" s="404" t="s">
        <v>1787</v>
      </c>
      <c r="E35" s="280" t="s">
        <v>1937</v>
      </c>
      <c r="F35" s="448"/>
      <c r="G35" s="445"/>
      <c r="H35" s="445"/>
      <c r="I35" s="445"/>
      <c r="J35" s="440"/>
    </row>
    <row r="36" spans="1:10" s="420" customFormat="1" ht="23.25" customHeight="1" x14ac:dyDescent="0.15">
      <c r="A36" s="546">
        <v>12</v>
      </c>
      <c r="B36" s="434"/>
      <c r="C36" s="435" t="s">
        <v>1908</v>
      </c>
      <c r="D36" s="404"/>
      <c r="E36" s="280" t="s">
        <v>1937</v>
      </c>
      <c r="F36" s="448"/>
      <c r="G36" s="444" t="s">
        <v>1902</v>
      </c>
      <c r="H36" s="445"/>
      <c r="I36" s="447"/>
      <c r="J36" s="440"/>
    </row>
    <row r="37" spans="1:10" s="420" customFormat="1" ht="23.25" customHeight="1" x14ac:dyDescent="0.15">
      <c r="A37" s="546"/>
      <c r="B37" s="434"/>
      <c r="C37" s="472" t="s">
        <v>1786</v>
      </c>
      <c r="D37" s="404" t="s">
        <v>1787</v>
      </c>
      <c r="E37" s="280" t="s">
        <v>1937</v>
      </c>
      <c r="F37" s="448"/>
      <c r="G37" s="445"/>
      <c r="H37" s="445"/>
      <c r="I37" s="445"/>
      <c r="J37" s="440"/>
    </row>
    <row r="38" spans="1:10" s="420" customFormat="1" ht="23.25" customHeight="1" x14ac:dyDescent="0.15">
      <c r="A38" s="546">
        <v>13</v>
      </c>
      <c r="B38" s="434"/>
      <c r="C38" s="435" t="s">
        <v>1909</v>
      </c>
      <c r="D38" s="404"/>
      <c r="E38" s="280" t="s">
        <v>1937</v>
      </c>
      <c r="F38" s="448"/>
      <c r="G38" s="445"/>
      <c r="H38" s="445"/>
      <c r="I38" s="445" t="s">
        <v>1904</v>
      </c>
      <c r="J38" s="440"/>
    </row>
    <row r="39" spans="1:10" s="420" customFormat="1" ht="23.25" customHeight="1" x14ac:dyDescent="0.15">
      <c r="A39" s="546"/>
      <c r="B39" s="434"/>
      <c r="C39" s="472" t="s">
        <v>1797</v>
      </c>
      <c r="D39" s="404" t="s">
        <v>1787</v>
      </c>
      <c r="E39" s="280" t="s">
        <v>1937</v>
      </c>
      <c r="F39" s="448"/>
      <c r="G39" s="445"/>
      <c r="H39" s="445"/>
      <c r="I39" s="445"/>
      <c r="J39" s="440"/>
    </row>
    <row r="40" spans="1:10" s="420" customFormat="1" ht="23.25" customHeight="1" x14ac:dyDescent="0.15">
      <c r="A40" s="546"/>
      <c r="B40" s="434"/>
      <c r="C40" s="472" t="s">
        <v>1798</v>
      </c>
      <c r="D40" s="404" t="s">
        <v>1787</v>
      </c>
      <c r="E40" s="280" t="s">
        <v>1937</v>
      </c>
      <c r="F40" s="448"/>
      <c r="G40" s="445"/>
      <c r="H40" s="445"/>
      <c r="I40" s="445"/>
      <c r="J40" s="440"/>
    </row>
    <row r="41" spans="1:10" s="420" customFormat="1" ht="23.25" customHeight="1" x14ac:dyDescent="0.15">
      <c r="A41" s="546">
        <v>14</v>
      </c>
      <c r="B41" s="434"/>
      <c r="C41" s="435" t="s">
        <v>1910</v>
      </c>
      <c r="D41" s="404"/>
      <c r="E41" s="280" t="s">
        <v>1937</v>
      </c>
      <c r="F41" s="448"/>
      <c r="G41" s="445" t="s">
        <v>1911</v>
      </c>
      <c r="H41" s="445"/>
      <c r="I41" s="445" t="s">
        <v>1912</v>
      </c>
      <c r="J41" s="440"/>
    </row>
    <row r="42" spans="1:10" s="420" customFormat="1" ht="23.25" customHeight="1" x14ac:dyDescent="0.15">
      <c r="A42" s="546"/>
      <c r="B42" s="442"/>
      <c r="C42" s="1" t="s">
        <v>1899</v>
      </c>
      <c r="D42" s="404" t="s">
        <v>1900</v>
      </c>
      <c r="E42" s="280" t="s">
        <v>1937</v>
      </c>
      <c r="F42" s="448"/>
      <c r="G42" s="445"/>
      <c r="H42" s="445"/>
      <c r="I42" s="447"/>
      <c r="J42" s="440"/>
    </row>
    <row r="43" spans="1:10" s="420" customFormat="1" ht="23.25" customHeight="1" x14ac:dyDescent="0.15">
      <c r="A43" s="546"/>
      <c r="B43" s="434"/>
      <c r="C43" s="472" t="s">
        <v>1786</v>
      </c>
      <c r="D43" s="404" t="s">
        <v>1787</v>
      </c>
      <c r="E43" s="280" t="s">
        <v>1937</v>
      </c>
      <c r="F43" s="448"/>
      <c r="G43" s="445"/>
      <c r="H43" s="445"/>
      <c r="I43" s="445"/>
      <c r="J43" s="440"/>
    </row>
    <row r="44" spans="1:10" s="420" customFormat="1" ht="23.25" customHeight="1" x14ac:dyDescent="0.15">
      <c r="A44" s="546">
        <v>15</v>
      </c>
      <c r="B44" s="434"/>
      <c r="C44" s="435" t="s">
        <v>1913</v>
      </c>
      <c r="D44" s="404"/>
      <c r="E44" s="280" t="s">
        <v>1937</v>
      </c>
      <c r="F44" s="448"/>
      <c r="G44" s="444" t="s">
        <v>1914</v>
      </c>
      <c r="H44" s="445"/>
      <c r="I44" s="447"/>
      <c r="J44" s="440"/>
    </row>
    <row r="45" spans="1:10" s="420" customFormat="1" ht="23.25" customHeight="1" x14ac:dyDescent="0.15">
      <c r="A45" s="546"/>
      <c r="B45" s="434"/>
      <c r="C45" s="472" t="s">
        <v>1786</v>
      </c>
      <c r="D45" s="404" t="s">
        <v>1830</v>
      </c>
      <c r="E45" s="280" t="s">
        <v>1937</v>
      </c>
      <c r="F45" s="448"/>
      <c r="G45" s="445"/>
      <c r="H45" s="445"/>
      <c r="I45" s="445"/>
      <c r="J45" s="440"/>
    </row>
    <row r="46" spans="1:10" s="420" customFormat="1" ht="23.25" customHeight="1" x14ac:dyDescent="0.15">
      <c r="A46" s="546">
        <v>16</v>
      </c>
      <c r="B46" s="434"/>
      <c r="C46" s="435" t="s">
        <v>1915</v>
      </c>
      <c r="D46" s="404"/>
      <c r="E46" s="280" t="s">
        <v>1937</v>
      </c>
      <c r="F46" s="448"/>
      <c r="G46" s="445"/>
      <c r="H46" s="445"/>
      <c r="I46" s="445" t="s">
        <v>1916</v>
      </c>
      <c r="J46" s="440"/>
    </row>
    <row r="47" spans="1:10" s="420" customFormat="1" ht="23.25" customHeight="1" x14ac:dyDescent="0.15">
      <c r="A47" s="546"/>
      <c r="B47" s="434"/>
      <c r="C47" s="472" t="s">
        <v>1797</v>
      </c>
      <c r="D47" s="404" t="s">
        <v>1830</v>
      </c>
      <c r="E47" s="280" t="s">
        <v>1937</v>
      </c>
      <c r="F47" s="448"/>
      <c r="G47" s="445"/>
      <c r="H47" s="445"/>
      <c r="I47" s="445"/>
      <c r="J47" s="440"/>
    </row>
    <row r="48" spans="1:10" s="420" customFormat="1" ht="23.25" customHeight="1" x14ac:dyDescent="0.15">
      <c r="A48" s="546"/>
      <c r="B48" s="434"/>
      <c r="C48" s="472" t="s">
        <v>1798</v>
      </c>
      <c r="D48" s="404" t="s">
        <v>1830</v>
      </c>
      <c r="E48" s="280" t="s">
        <v>1937</v>
      </c>
      <c r="F48" s="448"/>
      <c r="G48" s="445"/>
      <c r="H48" s="445"/>
      <c r="I48" s="445"/>
      <c r="J48" s="440"/>
    </row>
    <row r="49" spans="1:13" s="420" customFormat="1" ht="23.25" customHeight="1" x14ac:dyDescent="0.15">
      <c r="A49" s="546">
        <v>17</v>
      </c>
      <c r="B49" s="434"/>
      <c r="C49" s="435" t="s">
        <v>1917</v>
      </c>
      <c r="D49" s="404"/>
      <c r="E49" s="280" t="s">
        <v>1937</v>
      </c>
      <c r="F49" s="448"/>
      <c r="G49" s="445" t="s">
        <v>1918</v>
      </c>
      <c r="H49" s="445"/>
      <c r="I49" s="445" t="s">
        <v>1919</v>
      </c>
      <c r="J49" s="440"/>
    </row>
    <row r="50" spans="1:13" s="420" customFormat="1" ht="23.25" customHeight="1" x14ac:dyDescent="0.15">
      <c r="A50" s="546"/>
      <c r="B50" s="442"/>
      <c r="C50" s="1" t="s">
        <v>1899</v>
      </c>
      <c r="D50" s="404" t="s">
        <v>1920</v>
      </c>
      <c r="E50" s="280" t="s">
        <v>1937</v>
      </c>
      <c r="F50" s="448"/>
      <c r="G50" s="445"/>
      <c r="H50" s="445"/>
      <c r="I50" s="447"/>
      <c r="J50" s="440"/>
    </row>
    <row r="51" spans="1:13" s="420" customFormat="1" ht="23.25" customHeight="1" x14ac:dyDescent="0.15">
      <c r="A51" s="546"/>
      <c r="B51" s="434"/>
      <c r="C51" s="472" t="s">
        <v>1786</v>
      </c>
      <c r="D51" s="404" t="s">
        <v>1830</v>
      </c>
      <c r="E51" s="280" t="s">
        <v>1937</v>
      </c>
      <c r="F51" s="448"/>
      <c r="G51" s="445"/>
      <c r="H51" s="445"/>
      <c r="I51" s="445"/>
      <c r="J51" s="440"/>
    </row>
    <row r="52" spans="1:13" s="420" customFormat="1" ht="23.25" customHeight="1" x14ac:dyDescent="0.15">
      <c r="A52" s="546">
        <v>18</v>
      </c>
      <c r="B52" s="434"/>
      <c r="C52" s="435" t="s">
        <v>1921</v>
      </c>
      <c r="D52" s="404"/>
      <c r="E52" s="280" t="s">
        <v>1937</v>
      </c>
      <c r="F52" s="448"/>
      <c r="G52" s="444" t="s">
        <v>1922</v>
      </c>
      <c r="H52" s="445"/>
      <c r="I52" s="447"/>
      <c r="J52" s="440"/>
    </row>
    <row r="53" spans="1:13" s="420" customFormat="1" ht="23.25" customHeight="1" x14ac:dyDescent="0.15">
      <c r="A53" s="546"/>
      <c r="B53" s="434"/>
      <c r="C53" s="472" t="s">
        <v>1786</v>
      </c>
      <c r="D53" s="404" t="s">
        <v>1830</v>
      </c>
      <c r="E53" s="280" t="s">
        <v>1937</v>
      </c>
      <c r="F53" s="448"/>
      <c r="G53" s="445"/>
      <c r="H53" s="445"/>
      <c r="I53" s="445"/>
      <c r="J53" s="440"/>
    </row>
    <row r="54" spans="1:13" s="420" customFormat="1" ht="23.25" customHeight="1" x14ac:dyDescent="0.15">
      <c r="A54" s="546">
        <v>19</v>
      </c>
      <c r="B54" s="434"/>
      <c r="C54" s="435" t="s">
        <v>1923</v>
      </c>
      <c r="D54" s="404"/>
      <c r="E54" s="280" t="s">
        <v>1937</v>
      </c>
      <c r="F54" s="448"/>
      <c r="G54" s="445"/>
      <c r="H54" s="445"/>
      <c r="I54" s="445" t="s">
        <v>1924</v>
      </c>
      <c r="J54" s="440"/>
    </row>
    <row r="55" spans="1:13" s="420" customFormat="1" ht="23.25" customHeight="1" x14ac:dyDescent="0.15">
      <c r="A55" s="546"/>
      <c r="B55" s="434"/>
      <c r="C55" s="472" t="s">
        <v>1797</v>
      </c>
      <c r="D55" s="404" t="s">
        <v>1830</v>
      </c>
      <c r="E55" s="280" t="s">
        <v>1937</v>
      </c>
      <c r="F55" s="448"/>
      <c r="G55" s="445"/>
      <c r="H55" s="445"/>
      <c r="I55" s="445"/>
      <c r="J55" s="440"/>
    </row>
    <row r="56" spans="1:13" s="420" customFormat="1" ht="23.25" customHeight="1" x14ac:dyDescent="0.15">
      <c r="A56" s="546"/>
      <c r="B56" s="434"/>
      <c r="C56" s="472" t="s">
        <v>1798</v>
      </c>
      <c r="D56" s="404" t="s">
        <v>1830</v>
      </c>
      <c r="E56" s="280" t="s">
        <v>1937</v>
      </c>
      <c r="F56" s="448"/>
      <c r="G56" s="445"/>
      <c r="H56" s="445"/>
      <c r="I56" s="445"/>
      <c r="J56" s="440"/>
    </row>
    <row r="57" spans="1:13" s="420" customFormat="1" ht="23.25" customHeight="1" x14ac:dyDescent="0.15">
      <c r="A57" s="546">
        <v>20</v>
      </c>
      <c r="B57" s="434"/>
      <c r="C57" s="435" t="s">
        <v>1925</v>
      </c>
      <c r="D57" s="404"/>
      <c r="E57" s="280" t="s">
        <v>1937</v>
      </c>
      <c r="F57" s="448"/>
      <c r="G57" s="445" t="s">
        <v>1926</v>
      </c>
      <c r="H57" s="445"/>
      <c r="I57" s="445" t="s">
        <v>1927</v>
      </c>
      <c r="J57" s="440"/>
    </row>
    <row r="58" spans="1:13" s="420" customFormat="1" ht="23.25" customHeight="1" x14ac:dyDescent="0.15">
      <c r="A58" s="546"/>
      <c r="B58" s="442"/>
      <c r="C58" s="1" t="s">
        <v>1899</v>
      </c>
      <c r="D58" s="404" t="s">
        <v>1928</v>
      </c>
      <c r="E58" s="280" t="s">
        <v>1937</v>
      </c>
      <c r="F58" s="448"/>
      <c r="G58" s="445"/>
      <c r="H58" s="445"/>
      <c r="I58" s="447"/>
      <c r="J58" s="440"/>
    </row>
    <row r="59" spans="1:13" s="420" customFormat="1" ht="23.25" customHeight="1" x14ac:dyDescent="0.15">
      <c r="A59" s="546"/>
      <c r="B59" s="434"/>
      <c r="C59" s="472" t="s">
        <v>1786</v>
      </c>
      <c r="D59" s="404" t="s">
        <v>1830</v>
      </c>
      <c r="E59" s="280" t="s">
        <v>1937</v>
      </c>
      <c r="F59" s="448"/>
      <c r="G59" s="445"/>
      <c r="H59" s="445"/>
      <c r="I59" s="445"/>
      <c r="J59" s="440"/>
    </row>
    <row r="60" spans="1:13" s="420" customFormat="1" ht="23.25" customHeight="1" x14ac:dyDescent="0.15">
      <c r="A60" s="546">
        <v>21</v>
      </c>
      <c r="B60" s="434"/>
      <c r="C60" s="435" t="s">
        <v>1879</v>
      </c>
      <c r="D60" s="440"/>
      <c r="E60" s="280" t="s">
        <v>1937</v>
      </c>
      <c r="F60" s="448"/>
      <c r="G60" s="445"/>
      <c r="H60" s="449"/>
      <c r="I60" s="445" t="s">
        <v>1929</v>
      </c>
      <c r="J60" s="440"/>
    </row>
    <row r="61" spans="1:13" s="420" customFormat="1" ht="23.25" customHeight="1" x14ac:dyDescent="0.15">
      <c r="A61" s="546"/>
      <c r="B61" s="434"/>
      <c r="C61" s="472" t="s">
        <v>1786</v>
      </c>
      <c r="D61" s="404" t="s">
        <v>1830</v>
      </c>
      <c r="E61" s="280" t="s">
        <v>1937</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P222"/>
  <sheetViews>
    <sheetView topLeftCell="A130" zoomScalePageLayoutView="150" workbookViewId="0">
      <selection activeCell="C157" sqref="C157"/>
    </sheetView>
  </sheetViews>
  <sheetFormatPr baseColWidth="10" defaultColWidth="8.796875" defaultRowHeight="16" x14ac:dyDescent="0.15"/>
  <cols>
    <col min="1" max="1" width="8.796875" style="171" customWidth="1"/>
    <col min="2" max="2" width="11" style="172" hidden="1" customWidth="1"/>
    <col min="3" max="3" width="8.59765625" style="172" customWidth="1"/>
    <col min="4" max="4" width="15.796875" style="172" customWidth="1"/>
    <col min="5" max="5" width="46.796875" style="172" customWidth="1"/>
    <col min="6" max="6" width="13.59765625" style="171" bestFit="1" customWidth="1"/>
    <col min="7" max="7" width="13.59765625" style="172" bestFit="1" customWidth="1"/>
    <col min="8" max="8" width="19.59765625" style="172" customWidth="1"/>
    <col min="9" max="9" width="23.59765625" style="172" bestFit="1" customWidth="1"/>
    <col min="10" max="10" width="45.19921875" style="175" customWidth="1"/>
    <col min="11" max="11" width="67.3984375" style="175" customWidth="1"/>
    <col min="12" max="12" width="54.19921875" style="172" customWidth="1"/>
    <col min="13" max="13" width="25.796875" style="172" customWidth="1"/>
    <col min="14" max="14" width="24.796875" style="172" hidden="1" customWidth="1"/>
    <col min="15" max="15" width="17.59765625" style="172" hidden="1" customWidth="1"/>
    <col min="16" max="16384" width="8.796875" style="172"/>
  </cols>
  <sheetData>
    <row r="1" spans="1:13" ht="15.5" customHeight="1" x14ac:dyDescent="0.15">
      <c r="E1" s="564" t="s">
        <v>1146</v>
      </c>
      <c r="F1" s="564"/>
      <c r="G1" s="173"/>
      <c r="H1" s="126" t="s">
        <v>239</v>
      </c>
      <c r="I1" s="174"/>
    </row>
    <row r="2" spans="1:13" ht="16.5" customHeight="1" x14ac:dyDescent="0.15">
      <c r="E2" s="564"/>
      <c r="F2" s="564"/>
      <c r="G2" s="176" t="s">
        <v>474</v>
      </c>
      <c r="H2" s="159">
        <f>COUNTIF(G10:G238,"Not POR")</f>
        <v>1</v>
      </c>
      <c r="I2" s="177"/>
    </row>
    <row r="3" spans="1:13" ht="16.5" customHeight="1" x14ac:dyDescent="0.15">
      <c r="E3" s="564"/>
      <c r="F3" s="564"/>
      <c r="G3" s="178" t="s">
        <v>475</v>
      </c>
      <c r="H3" s="159">
        <f>COUNTIF(G12:G239,"CHN validation")</f>
        <v>0</v>
      </c>
      <c r="I3" s="177"/>
    </row>
    <row r="4" spans="1:13" ht="17" customHeight="1" x14ac:dyDescent="0.15">
      <c r="E4" s="564"/>
      <c r="F4" s="564"/>
      <c r="G4" s="179" t="s">
        <v>51</v>
      </c>
      <c r="H4" s="159">
        <f>COUNTIF(G12:G240,"New Item")</f>
        <v>0</v>
      </c>
      <c r="I4" s="177"/>
    </row>
    <row r="5" spans="1:13" ht="19.5" customHeight="1" x14ac:dyDescent="0.15">
      <c r="A5" s="172"/>
      <c r="E5" s="564"/>
      <c r="F5" s="564"/>
      <c r="G5" s="180" t="s">
        <v>476</v>
      </c>
      <c r="H5" s="159">
        <f>COUNTIF(G13:G241,"Pending update")</f>
        <v>0</v>
      </c>
      <c r="J5" s="172"/>
      <c r="K5" s="172"/>
    </row>
    <row r="6" spans="1:13" ht="19.5" customHeight="1" x14ac:dyDescent="0.15">
      <c r="E6" s="564"/>
      <c r="F6" s="564"/>
      <c r="G6" s="181" t="s">
        <v>53</v>
      </c>
      <c r="H6" s="159">
        <f>COUNTIF(G14:G242,"Modified")</f>
        <v>0</v>
      </c>
      <c r="I6" s="177"/>
    </row>
    <row r="7" spans="1:13" ht="18.75" customHeight="1" x14ac:dyDescent="0.15">
      <c r="E7" s="564"/>
      <c r="F7" s="564"/>
      <c r="G7" s="182" t="s">
        <v>477</v>
      </c>
      <c r="H7" s="159">
        <f>COUNTIF(G10:G238,"Ready")</f>
        <v>177</v>
      </c>
      <c r="I7" s="177"/>
    </row>
    <row r="8" spans="1:13" ht="17.25" customHeight="1" thickBot="1" x14ac:dyDescent="0.2">
      <c r="E8" s="564"/>
      <c r="F8" s="564"/>
      <c r="G8" s="183" t="s">
        <v>478</v>
      </c>
      <c r="H8" s="184">
        <f>COUNTIF(G16:G244,"Not ready")</f>
        <v>0</v>
      </c>
      <c r="I8" s="177"/>
    </row>
    <row r="9" spans="1:13" ht="64.5" customHeight="1" x14ac:dyDescent="0.15">
      <c r="A9" s="185" t="s">
        <v>54</v>
      </c>
      <c r="B9" s="186" t="s">
        <v>479</v>
      </c>
      <c r="C9" s="186" t="s">
        <v>594</v>
      </c>
      <c r="D9" s="5" t="s">
        <v>674</v>
      </c>
      <c r="E9" s="5" t="s">
        <v>675</v>
      </c>
      <c r="F9" s="187" t="s">
        <v>480</v>
      </c>
      <c r="G9" s="187" t="s">
        <v>481</v>
      </c>
      <c r="H9" s="187" t="s">
        <v>482</v>
      </c>
      <c r="I9" s="187" t="s">
        <v>483</v>
      </c>
      <c r="J9" s="187" t="s">
        <v>484</v>
      </c>
      <c r="K9" s="187" t="s">
        <v>485</v>
      </c>
      <c r="L9" s="188" t="s">
        <v>7</v>
      </c>
    </row>
    <row r="10" spans="1:13" ht="18.75" customHeight="1" x14ac:dyDescent="0.15">
      <c r="A10" s="189">
        <v>1</v>
      </c>
      <c r="B10" s="190"/>
      <c r="C10" s="190"/>
      <c r="D10" s="101" t="s">
        <v>677</v>
      </c>
      <c r="E10" s="335" t="s">
        <v>1147</v>
      </c>
      <c r="F10" s="191"/>
      <c r="G10" s="147" t="s">
        <v>8</v>
      </c>
      <c r="H10" s="190"/>
      <c r="I10" s="190"/>
      <c r="J10" s="192"/>
      <c r="K10" s="194"/>
      <c r="L10" s="567" t="s">
        <v>662</v>
      </c>
    </row>
    <row r="11" spans="1:13" ht="18.75" customHeight="1" x14ac:dyDescent="0.15">
      <c r="A11" s="189">
        <v>2</v>
      </c>
      <c r="B11" s="190"/>
      <c r="C11" s="190"/>
      <c r="D11" s="74" t="s">
        <v>677</v>
      </c>
      <c r="E11" s="335" t="s">
        <v>686</v>
      </c>
      <c r="F11" s="191"/>
      <c r="G11" s="147" t="s">
        <v>8</v>
      </c>
      <c r="H11" s="190"/>
      <c r="I11" s="190"/>
      <c r="J11" s="192"/>
      <c r="K11" s="194"/>
      <c r="L11" s="568"/>
    </row>
    <row r="12" spans="1:13" s="201" customFormat="1" ht="17.25" customHeight="1" x14ac:dyDescent="0.15">
      <c r="A12" s="189">
        <v>3</v>
      </c>
      <c r="B12" s="196"/>
      <c r="C12" s="196"/>
      <c r="D12" s="101" t="s">
        <v>678</v>
      </c>
      <c r="E12" s="101" t="s">
        <v>1150</v>
      </c>
      <c r="F12" s="197"/>
      <c r="G12" s="147" t="s">
        <v>8</v>
      </c>
      <c r="H12" s="196"/>
      <c r="I12" s="196"/>
      <c r="J12" s="198" t="s">
        <v>486</v>
      </c>
      <c r="K12" s="337"/>
      <c r="L12" s="200"/>
    </row>
    <row r="13" spans="1:13" ht="17.25" customHeight="1" x14ac:dyDescent="0.15">
      <c r="A13" s="189">
        <v>4</v>
      </c>
      <c r="B13" s="190"/>
      <c r="C13" s="190"/>
      <c r="D13" s="101" t="s">
        <v>712</v>
      </c>
      <c r="E13" s="101" t="s">
        <v>713</v>
      </c>
      <c r="F13" s="191"/>
      <c r="G13" s="181" t="s">
        <v>53</v>
      </c>
      <c r="H13" s="190"/>
      <c r="I13" s="190"/>
      <c r="J13" s="202"/>
      <c r="K13" s="193" t="s">
        <v>2080</v>
      </c>
      <c r="L13" s="195"/>
    </row>
    <row r="14" spans="1:13" ht="17" customHeight="1" x14ac:dyDescent="0.15">
      <c r="A14" s="189">
        <v>5</v>
      </c>
      <c r="B14" s="190"/>
      <c r="C14" s="190"/>
      <c r="D14" s="101" t="s">
        <v>712</v>
      </c>
      <c r="E14" s="101" t="s">
        <v>715</v>
      </c>
      <c r="F14" s="191"/>
      <c r="G14" s="147" t="s">
        <v>8</v>
      </c>
      <c r="H14" s="190"/>
      <c r="I14" s="190" t="s">
        <v>487</v>
      </c>
      <c r="J14" s="192"/>
      <c r="K14" s="193" t="s">
        <v>488</v>
      </c>
      <c r="L14" s="195"/>
    </row>
    <row r="15" spans="1:13" ht="17" customHeight="1" x14ac:dyDescent="0.15">
      <c r="A15" s="189">
        <v>6</v>
      </c>
      <c r="B15" s="190"/>
      <c r="C15" s="190"/>
      <c r="D15" s="101" t="s">
        <v>712</v>
      </c>
      <c r="E15" s="101" t="s">
        <v>716</v>
      </c>
      <c r="F15" s="191"/>
      <c r="G15" s="147" t="s">
        <v>8</v>
      </c>
      <c r="H15" s="190"/>
      <c r="I15" s="191"/>
      <c r="J15" s="190"/>
      <c r="K15" s="193"/>
      <c r="L15" s="195"/>
      <c r="M15" s="203"/>
    </row>
    <row r="16" spans="1:13" ht="17" customHeight="1" x14ac:dyDescent="0.15">
      <c r="A16" s="189">
        <v>7</v>
      </c>
      <c r="B16" s="191"/>
      <c r="C16" s="191"/>
      <c r="D16" s="74" t="s">
        <v>717</v>
      </c>
      <c r="E16" s="335" t="s">
        <v>902</v>
      </c>
      <c r="F16" s="191" t="s">
        <v>489</v>
      </c>
      <c r="G16" s="147" t="s">
        <v>8</v>
      </c>
      <c r="H16" s="190"/>
      <c r="I16" s="190"/>
      <c r="J16" s="192"/>
      <c r="K16" s="193" t="s">
        <v>490</v>
      </c>
      <c r="L16" s="195"/>
      <c r="M16" s="203"/>
    </row>
    <row r="17" spans="1:15" ht="17" customHeight="1" x14ac:dyDescent="0.15">
      <c r="A17" s="189">
        <v>8</v>
      </c>
      <c r="B17" s="190"/>
      <c r="C17" s="190"/>
      <c r="D17" s="74" t="s">
        <v>717</v>
      </c>
      <c r="E17" s="335" t="s">
        <v>903</v>
      </c>
      <c r="F17" s="191" t="s">
        <v>11</v>
      </c>
      <c r="G17" s="147" t="s">
        <v>8</v>
      </c>
      <c r="H17" s="190"/>
      <c r="I17" s="190"/>
      <c r="J17" s="192"/>
      <c r="K17" s="193" t="s">
        <v>491</v>
      </c>
      <c r="L17" s="195"/>
      <c r="M17" s="203"/>
      <c r="O17" s="204"/>
    </row>
    <row r="18" spans="1:15" ht="17" customHeight="1" x14ac:dyDescent="0.15">
      <c r="A18" s="189">
        <v>9</v>
      </c>
      <c r="B18" s="190"/>
      <c r="C18" s="190"/>
      <c r="D18" s="101" t="s">
        <v>717</v>
      </c>
      <c r="E18" s="101" t="s">
        <v>967</v>
      </c>
      <c r="F18" s="191"/>
      <c r="G18" s="147" t="s">
        <v>8</v>
      </c>
      <c r="H18" s="190"/>
      <c r="I18" s="190"/>
      <c r="J18" s="192"/>
      <c r="K18" s="264" t="s">
        <v>672</v>
      </c>
      <c r="L18" s="195"/>
      <c r="M18" s="203"/>
      <c r="O18" s="204"/>
    </row>
    <row r="19" spans="1:15" ht="18" customHeight="1" x14ac:dyDescent="0.15">
      <c r="A19" s="189">
        <v>10</v>
      </c>
      <c r="B19" s="191"/>
      <c r="C19" s="191"/>
      <c r="D19" s="74" t="s">
        <v>717</v>
      </c>
      <c r="E19" s="335" t="s">
        <v>968</v>
      </c>
      <c r="F19" s="205" t="s">
        <v>492</v>
      </c>
      <c r="G19" s="147" t="s">
        <v>8</v>
      </c>
      <c r="H19" s="190"/>
      <c r="I19" s="190"/>
      <c r="J19" s="192"/>
      <c r="K19" s="193" t="s">
        <v>556</v>
      </c>
      <c r="L19" s="195"/>
      <c r="M19" s="203"/>
      <c r="N19" s="203"/>
    </row>
    <row r="20" spans="1:15" ht="18" customHeight="1" x14ac:dyDescent="0.15">
      <c r="A20" s="189">
        <v>11</v>
      </c>
      <c r="B20" s="191"/>
      <c r="C20" s="191"/>
      <c r="D20" s="74" t="s">
        <v>717</v>
      </c>
      <c r="E20" s="335" t="s">
        <v>724</v>
      </c>
      <c r="F20" s="191" t="s">
        <v>493</v>
      </c>
      <c r="G20" s="147" t="s">
        <v>8</v>
      </c>
      <c r="H20" s="190"/>
      <c r="I20" s="190"/>
      <c r="J20" s="192"/>
      <c r="K20" s="193"/>
      <c r="L20" s="195"/>
      <c r="M20" s="203"/>
    </row>
    <row r="21" spans="1:15" ht="18" customHeight="1" x14ac:dyDescent="0.15">
      <c r="A21" s="189">
        <v>12</v>
      </c>
      <c r="B21" s="191"/>
      <c r="C21" s="191"/>
      <c r="D21" s="74" t="s">
        <v>717</v>
      </c>
      <c r="E21" s="335" t="s">
        <v>725</v>
      </c>
      <c r="F21" s="191" t="s">
        <v>493</v>
      </c>
      <c r="G21" s="147" t="s">
        <v>8</v>
      </c>
      <c r="H21" s="190"/>
      <c r="I21" s="190"/>
      <c r="J21" s="192"/>
      <c r="K21" s="193"/>
      <c r="L21" s="195"/>
      <c r="M21" s="203"/>
    </row>
    <row r="22" spans="1:15" ht="18" customHeight="1" x14ac:dyDescent="0.15">
      <c r="A22" s="189">
        <v>13</v>
      </c>
      <c r="B22" s="191"/>
      <c r="C22" s="191"/>
      <c r="D22" s="74" t="s">
        <v>717</v>
      </c>
      <c r="E22" s="335" t="s">
        <v>726</v>
      </c>
      <c r="F22" s="191" t="s">
        <v>493</v>
      </c>
      <c r="G22" s="147" t="s">
        <v>8</v>
      </c>
      <c r="H22" s="190"/>
      <c r="I22" s="190"/>
      <c r="J22" s="192"/>
      <c r="K22" s="193"/>
      <c r="L22" s="195"/>
      <c r="M22" s="203"/>
    </row>
    <row r="23" spans="1:15" ht="18" customHeight="1" x14ac:dyDescent="0.15">
      <c r="A23" s="189">
        <v>14</v>
      </c>
      <c r="B23" s="191"/>
      <c r="C23" s="191"/>
      <c r="D23" s="74" t="s">
        <v>717</v>
      </c>
      <c r="E23" s="335" t="s">
        <v>969</v>
      </c>
      <c r="F23" s="191" t="s">
        <v>493</v>
      </c>
      <c r="G23" s="147" t="s">
        <v>8</v>
      </c>
      <c r="H23" s="190"/>
      <c r="I23" s="190"/>
      <c r="J23" s="192"/>
      <c r="K23" s="193"/>
      <c r="L23" s="195"/>
      <c r="M23" s="203"/>
    </row>
    <row r="24" spans="1:15" ht="18" customHeight="1" x14ac:dyDescent="0.15">
      <c r="A24" s="189">
        <v>15</v>
      </c>
      <c r="B24" s="191"/>
      <c r="C24" s="191"/>
      <c r="D24" s="74" t="s">
        <v>717</v>
      </c>
      <c r="E24" s="335" t="s">
        <v>728</v>
      </c>
      <c r="F24" s="191" t="s">
        <v>493</v>
      </c>
      <c r="G24" s="147" t="s">
        <v>8</v>
      </c>
      <c r="H24" s="190"/>
      <c r="I24" s="190"/>
      <c r="J24" s="192"/>
      <c r="K24" s="193"/>
      <c r="L24" s="195"/>
      <c r="M24" s="203"/>
    </row>
    <row r="25" spans="1:15" s="201" customFormat="1" ht="18" customHeight="1" x14ac:dyDescent="0.15">
      <c r="A25" s="189">
        <v>16</v>
      </c>
      <c r="B25" s="37"/>
      <c r="C25" s="37"/>
      <c r="D25" s="101" t="s">
        <v>1117</v>
      </c>
      <c r="E25" s="335" t="s">
        <v>1187</v>
      </c>
      <c r="F25" s="197" t="s">
        <v>187</v>
      </c>
      <c r="G25" s="147" t="s">
        <v>8</v>
      </c>
      <c r="H25" s="196"/>
      <c r="I25" s="199"/>
      <c r="J25" s="199"/>
      <c r="K25" s="198" t="s">
        <v>2081</v>
      </c>
      <c r="L25" s="206"/>
    </row>
    <row r="26" spans="1:15" s="201" customFormat="1" ht="18" customHeight="1" x14ac:dyDescent="0.15">
      <c r="A26" s="189">
        <v>17</v>
      </c>
      <c r="B26" s="37"/>
      <c r="C26" s="37"/>
      <c r="D26" s="101" t="s">
        <v>1117</v>
      </c>
      <c r="E26" s="335" t="s">
        <v>1188</v>
      </c>
      <c r="F26" s="197" t="s">
        <v>189</v>
      </c>
      <c r="G26" s="147" t="s">
        <v>8</v>
      </c>
      <c r="H26" s="196"/>
      <c r="I26" s="199"/>
      <c r="J26" s="199"/>
      <c r="K26" s="198" t="s">
        <v>494</v>
      </c>
      <c r="L26" s="206"/>
    </row>
    <row r="27" spans="1:15" s="201" customFormat="1" ht="18" customHeight="1" x14ac:dyDescent="0.15">
      <c r="A27" s="189">
        <v>18</v>
      </c>
      <c r="B27" s="37"/>
      <c r="C27" s="37"/>
      <c r="D27" s="101" t="s">
        <v>1117</v>
      </c>
      <c r="E27" s="335" t="s">
        <v>1189</v>
      </c>
      <c r="F27" s="197"/>
      <c r="G27" s="147" t="s">
        <v>8</v>
      </c>
      <c r="H27" s="196"/>
      <c r="I27" s="199"/>
      <c r="J27" s="199"/>
      <c r="K27" s="198" t="s">
        <v>191</v>
      </c>
      <c r="L27" s="206"/>
    </row>
    <row r="28" spans="1:15" s="201" customFormat="1" ht="18" customHeight="1" x14ac:dyDescent="0.15">
      <c r="A28" s="189">
        <v>19</v>
      </c>
      <c r="B28" s="37"/>
      <c r="C28" s="37"/>
      <c r="D28" s="101" t="s">
        <v>1117</v>
      </c>
      <c r="E28" s="335" t="s">
        <v>1190</v>
      </c>
      <c r="F28" s="197" t="s">
        <v>186</v>
      </c>
      <c r="G28" s="147" t="s">
        <v>8</v>
      </c>
      <c r="H28" s="196"/>
      <c r="I28" s="199"/>
      <c r="J28" s="199"/>
      <c r="K28" s="198" t="s">
        <v>192</v>
      </c>
      <c r="L28" s="206"/>
    </row>
    <row r="29" spans="1:15" s="201" customFormat="1" ht="18" customHeight="1" x14ac:dyDescent="0.15">
      <c r="A29" s="189">
        <v>20</v>
      </c>
      <c r="B29" s="37"/>
      <c r="C29" s="37"/>
      <c r="D29" s="101" t="s">
        <v>1117</v>
      </c>
      <c r="E29" s="335" t="s">
        <v>1191</v>
      </c>
      <c r="F29" s="197"/>
      <c r="G29" s="147" t="s">
        <v>8</v>
      </c>
      <c r="H29" s="196"/>
      <c r="I29" s="199"/>
      <c r="J29" s="199"/>
      <c r="K29" s="198" t="s">
        <v>193</v>
      </c>
      <c r="L29" s="206"/>
    </row>
    <row r="30" spans="1:15" s="201" customFormat="1" ht="18" customHeight="1" x14ac:dyDescent="0.15">
      <c r="A30" s="189">
        <v>21</v>
      </c>
      <c r="B30" s="37"/>
      <c r="C30" s="37"/>
      <c r="D30" s="101" t="s">
        <v>1117</v>
      </c>
      <c r="E30" s="335" t="s">
        <v>1118</v>
      </c>
      <c r="F30" s="197"/>
      <c r="G30" s="147" t="s">
        <v>8</v>
      </c>
      <c r="H30" s="196"/>
      <c r="I30" s="199"/>
      <c r="J30" s="199"/>
      <c r="K30" s="198" t="s">
        <v>194</v>
      </c>
      <c r="L30" s="206"/>
    </row>
    <row r="31" spans="1:15" s="201" customFormat="1" ht="18" customHeight="1" x14ac:dyDescent="0.15">
      <c r="A31" s="189">
        <v>22</v>
      </c>
      <c r="B31" s="37"/>
      <c r="C31" s="37"/>
      <c r="D31" s="101" t="s">
        <v>1117</v>
      </c>
      <c r="E31" s="335" t="s">
        <v>1119</v>
      </c>
      <c r="F31" s="197"/>
      <c r="G31" s="147" t="s">
        <v>8</v>
      </c>
      <c r="H31" s="196"/>
      <c r="I31" s="199"/>
      <c r="J31" s="199"/>
      <c r="K31" s="198" t="s">
        <v>195</v>
      </c>
      <c r="L31" s="206"/>
    </row>
    <row r="32" spans="1:15" s="201" customFormat="1" ht="18" customHeight="1" x14ac:dyDescent="0.15">
      <c r="A32" s="189">
        <v>23</v>
      </c>
      <c r="B32" s="37"/>
      <c r="C32" s="37"/>
      <c r="D32" s="101" t="s">
        <v>1117</v>
      </c>
      <c r="E32" s="335" t="s">
        <v>1192</v>
      </c>
      <c r="F32" s="100" t="s">
        <v>495</v>
      </c>
      <c r="G32" s="147" t="s">
        <v>8</v>
      </c>
      <c r="H32" s="196"/>
      <c r="I32" s="199"/>
      <c r="J32" s="199"/>
      <c r="K32" s="565" t="s">
        <v>557</v>
      </c>
      <c r="L32" s="206"/>
    </row>
    <row r="33" spans="1:12" s="201" customFormat="1" ht="18" customHeight="1" x14ac:dyDescent="0.15">
      <c r="A33" s="189">
        <v>24</v>
      </c>
      <c r="B33" s="37"/>
      <c r="C33" s="37"/>
      <c r="D33" s="101" t="s">
        <v>1117</v>
      </c>
      <c r="E33" s="335" t="s">
        <v>1193</v>
      </c>
      <c r="F33" s="197" t="s">
        <v>496</v>
      </c>
      <c r="G33" s="147" t="s">
        <v>8</v>
      </c>
      <c r="H33" s="196"/>
      <c r="I33" s="199"/>
      <c r="J33" s="199"/>
      <c r="K33" s="565"/>
      <c r="L33" s="206"/>
    </row>
    <row r="34" spans="1:12" s="201" customFormat="1" ht="18" customHeight="1" x14ac:dyDescent="0.15">
      <c r="A34" s="189">
        <v>25</v>
      </c>
      <c r="B34" s="37"/>
      <c r="C34" s="37"/>
      <c r="D34" s="101" t="s">
        <v>1117</v>
      </c>
      <c r="E34" s="335" t="s">
        <v>1194</v>
      </c>
      <c r="F34" s="197" t="s">
        <v>197</v>
      </c>
      <c r="G34" s="147" t="s">
        <v>8</v>
      </c>
      <c r="H34" s="196"/>
      <c r="I34" s="199"/>
      <c r="J34" s="199"/>
      <c r="K34" s="565"/>
      <c r="L34" s="206"/>
    </row>
    <row r="35" spans="1:12" s="201" customFormat="1" ht="18" customHeight="1" x14ac:dyDescent="0.15">
      <c r="A35" s="189">
        <v>26</v>
      </c>
      <c r="B35" s="37"/>
      <c r="C35" s="37"/>
      <c r="D35" s="101" t="s">
        <v>1117</v>
      </c>
      <c r="E35" s="335" t="s">
        <v>1195</v>
      </c>
      <c r="F35" s="197" t="s">
        <v>198</v>
      </c>
      <c r="G35" s="147" t="s">
        <v>8</v>
      </c>
      <c r="H35" s="196"/>
      <c r="I35" s="199"/>
      <c r="J35" s="199"/>
      <c r="K35" s="565"/>
      <c r="L35" s="206"/>
    </row>
    <row r="36" spans="1:12" s="201" customFormat="1" ht="18" customHeight="1" x14ac:dyDescent="0.15">
      <c r="A36" s="189">
        <v>27</v>
      </c>
      <c r="B36" s="37"/>
      <c r="C36" s="37"/>
      <c r="D36" s="101" t="s">
        <v>1117</v>
      </c>
      <c r="E36" s="335" t="s">
        <v>1196</v>
      </c>
      <c r="F36" s="197" t="s">
        <v>199</v>
      </c>
      <c r="G36" s="147" t="s">
        <v>8</v>
      </c>
      <c r="H36" s="196"/>
      <c r="I36" s="199"/>
      <c r="J36" s="199"/>
      <c r="K36" s="565"/>
      <c r="L36" s="206"/>
    </row>
    <row r="37" spans="1:12" s="8" customFormat="1" ht="16.5" customHeight="1" x14ac:dyDescent="0.15">
      <c r="A37" s="189">
        <v>28</v>
      </c>
      <c r="B37" s="37"/>
      <c r="C37" s="37"/>
      <c r="D37" s="37" t="s">
        <v>1120</v>
      </c>
      <c r="E37" s="37" t="s">
        <v>1121</v>
      </c>
      <c r="F37" s="36"/>
      <c r="G37" s="41" t="s">
        <v>8</v>
      </c>
      <c r="H37" s="207"/>
      <c r="I37" s="36"/>
      <c r="J37" s="37"/>
      <c r="K37" s="43" t="s">
        <v>1395</v>
      </c>
      <c r="L37" s="208"/>
    </row>
    <row r="38" spans="1:12" s="8" customFormat="1" ht="16.5" customHeight="1" x14ac:dyDescent="0.15">
      <c r="A38" s="189">
        <v>29</v>
      </c>
      <c r="B38" s="37"/>
      <c r="C38" s="37"/>
      <c r="D38" s="101" t="s">
        <v>917</v>
      </c>
      <c r="E38" s="101" t="s">
        <v>918</v>
      </c>
      <c r="F38" s="36" t="s">
        <v>108</v>
      </c>
      <c r="G38" s="41" t="s">
        <v>8</v>
      </c>
      <c r="H38" s="37"/>
      <c r="I38" s="36"/>
      <c r="J38" s="37"/>
      <c r="K38" s="39"/>
      <c r="L38" s="208"/>
    </row>
    <row r="39" spans="1:12" s="8" customFormat="1" ht="16.5" customHeight="1" x14ac:dyDescent="0.15">
      <c r="A39" s="189">
        <v>30</v>
      </c>
      <c r="B39" s="37"/>
      <c r="C39" s="37"/>
      <c r="D39" s="101" t="s">
        <v>917</v>
      </c>
      <c r="E39" s="101" t="s">
        <v>919</v>
      </c>
      <c r="F39" s="36" t="s">
        <v>108</v>
      </c>
      <c r="G39" s="41" t="s">
        <v>8</v>
      </c>
      <c r="H39" s="37"/>
      <c r="I39" s="36"/>
      <c r="J39" s="37"/>
      <c r="K39" s="39"/>
      <c r="L39" s="208"/>
    </row>
    <row r="40" spans="1:12" s="8" customFormat="1" ht="16.5" customHeight="1" x14ac:dyDescent="0.15">
      <c r="A40" s="189">
        <v>31</v>
      </c>
      <c r="B40" s="37"/>
      <c r="C40" s="37"/>
      <c r="D40" s="101" t="s">
        <v>917</v>
      </c>
      <c r="E40" s="101" t="s">
        <v>920</v>
      </c>
      <c r="F40" s="36" t="s">
        <v>111</v>
      </c>
      <c r="G40" s="41" t="s">
        <v>8</v>
      </c>
      <c r="H40" s="37"/>
      <c r="I40" s="36"/>
      <c r="J40" s="37"/>
      <c r="K40" s="39"/>
      <c r="L40" s="208"/>
    </row>
    <row r="41" spans="1:12" s="8" customFormat="1" ht="16.5" customHeight="1" x14ac:dyDescent="0.15">
      <c r="A41" s="189">
        <v>32</v>
      </c>
      <c r="B41" s="37"/>
      <c r="C41" s="37"/>
      <c r="D41" s="101" t="s">
        <v>917</v>
      </c>
      <c r="E41" s="101" t="s">
        <v>921</v>
      </c>
      <c r="F41" s="36" t="s">
        <v>113</v>
      </c>
      <c r="G41" s="41" t="s">
        <v>8</v>
      </c>
      <c r="H41" s="37"/>
      <c r="I41" s="36"/>
      <c r="J41" s="37"/>
      <c r="K41" s="39"/>
      <c r="L41" s="208"/>
    </row>
    <row r="42" spans="1:12" s="8" customFormat="1" ht="16.5" customHeight="1" x14ac:dyDescent="0.15">
      <c r="A42" s="189">
        <v>33</v>
      </c>
      <c r="B42" s="37"/>
      <c r="C42" s="37"/>
      <c r="D42" s="101" t="s">
        <v>917</v>
      </c>
      <c r="E42" s="101" t="s">
        <v>922</v>
      </c>
      <c r="F42" s="36" t="s">
        <v>113</v>
      </c>
      <c r="G42" s="41" t="s">
        <v>8</v>
      </c>
      <c r="H42" s="37"/>
      <c r="I42" s="36"/>
      <c r="J42" s="37"/>
      <c r="K42" s="39"/>
      <c r="L42" s="208"/>
    </row>
    <row r="43" spans="1:12" s="8" customFormat="1" ht="16.5" customHeight="1" x14ac:dyDescent="0.15">
      <c r="A43" s="189">
        <v>34</v>
      </c>
      <c r="B43" s="37"/>
      <c r="C43" s="37"/>
      <c r="D43" s="101" t="s">
        <v>917</v>
      </c>
      <c r="E43" s="101" t="s">
        <v>923</v>
      </c>
      <c r="F43" s="36" t="s">
        <v>113</v>
      </c>
      <c r="G43" s="41" t="s">
        <v>8</v>
      </c>
      <c r="H43" s="37"/>
      <c r="I43" s="36"/>
      <c r="J43" s="37"/>
      <c r="K43" s="39"/>
      <c r="L43" s="208"/>
    </row>
    <row r="44" spans="1:12" s="8" customFormat="1" ht="16.5" customHeight="1" x14ac:dyDescent="0.15">
      <c r="A44" s="189">
        <v>35</v>
      </c>
      <c r="B44" s="37"/>
      <c r="C44" s="37"/>
      <c r="D44" s="101" t="s">
        <v>924</v>
      </c>
      <c r="E44" s="101" t="s">
        <v>925</v>
      </c>
      <c r="F44" s="36" t="s">
        <v>117</v>
      </c>
      <c r="G44" s="41" t="s">
        <v>8</v>
      </c>
      <c r="H44" s="37"/>
      <c r="I44" s="36"/>
      <c r="J44" s="37"/>
      <c r="K44" s="39"/>
      <c r="L44" s="208"/>
    </row>
    <row r="45" spans="1:12" s="8" customFormat="1" ht="16.5" customHeight="1" x14ac:dyDescent="0.15">
      <c r="A45" s="189">
        <v>36</v>
      </c>
      <c r="B45" s="37"/>
      <c r="C45" s="37"/>
      <c r="D45" s="101" t="s">
        <v>924</v>
      </c>
      <c r="E45" s="101" t="s">
        <v>926</v>
      </c>
      <c r="F45" s="36" t="s">
        <v>119</v>
      </c>
      <c r="G45" s="41" t="s">
        <v>8</v>
      </c>
      <c r="H45" s="37"/>
      <c r="I45" s="36"/>
      <c r="J45" s="37"/>
      <c r="K45" s="39"/>
      <c r="L45" s="208"/>
    </row>
    <row r="46" spans="1:12" s="8" customFormat="1" ht="16.5" customHeight="1" x14ac:dyDescent="0.15">
      <c r="A46" s="189">
        <v>37</v>
      </c>
      <c r="B46" s="37"/>
      <c r="C46" s="37"/>
      <c r="D46" s="101" t="s">
        <v>924</v>
      </c>
      <c r="E46" s="101" t="s">
        <v>927</v>
      </c>
      <c r="F46" s="36" t="s">
        <v>119</v>
      </c>
      <c r="G46" s="41" t="s">
        <v>8</v>
      </c>
      <c r="H46" s="37"/>
      <c r="I46" s="36"/>
      <c r="J46" s="37"/>
      <c r="K46" s="39"/>
      <c r="L46" s="208"/>
    </row>
    <row r="47" spans="1:12" s="8" customFormat="1" ht="16.5" customHeight="1" x14ac:dyDescent="0.15">
      <c r="A47" s="189">
        <v>38</v>
      </c>
      <c r="B47" s="37"/>
      <c r="C47" s="37"/>
      <c r="D47" s="101" t="s">
        <v>924</v>
      </c>
      <c r="E47" s="101" t="s">
        <v>928</v>
      </c>
      <c r="F47" s="36" t="s">
        <v>119</v>
      </c>
      <c r="G47" s="41" t="s">
        <v>8</v>
      </c>
      <c r="H47" s="37"/>
      <c r="I47" s="36"/>
      <c r="J47" s="37"/>
      <c r="K47" s="39"/>
      <c r="L47" s="208"/>
    </row>
    <row r="48" spans="1:12" s="8" customFormat="1" ht="16.5" customHeight="1" x14ac:dyDescent="0.15">
      <c r="A48" s="189">
        <v>39</v>
      </c>
      <c r="B48" s="37"/>
      <c r="C48" s="37"/>
      <c r="D48" s="101" t="s">
        <v>924</v>
      </c>
      <c r="E48" s="101" t="s">
        <v>929</v>
      </c>
      <c r="F48" s="36" t="s">
        <v>123</v>
      </c>
      <c r="G48" s="41" t="s">
        <v>8</v>
      </c>
      <c r="H48" s="37"/>
      <c r="I48" s="36"/>
      <c r="J48" s="37"/>
      <c r="K48" s="39"/>
      <c r="L48" s="208"/>
    </row>
    <row r="49" spans="1:12" s="8" customFormat="1" ht="16.5" customHeight="1" x14ac:dyDescent="0.15">
      <c r="A49" s="189">
        <v>40</v>
      </c>
      <c r="B49" s="37"/>
      <c r="C49" s="37"/>
      <c r="D49" s="101" t="s">
        <v>924</v>
      </c>
      <c r="E49" s="101" t="s">
        <v>930</v>
      </c>
      <c r="F49" s="36" t="s">
        <v>123</v>
      </c>
      <c r="G49" s="41" t="s">
        <v>8</v>
      </c>
      <c r="H49" s="37"/>
      <c r="I49" s="36"/>
      <c r="J49" s="37"/>
      <c r="K49" s="39"/>
      <c r="L49" s="208"/>
    </row>
    <row r="50" spans="1:12" s="8" customFormat="1" ht="16.5" customHeight="1" x14ac:dyDescent="0.15">
      <c r="A50" s="189">
        <v>41</v>
      </c>
      <c r="B50" s="37"/>
      <c r="C50" s="37"/>
      <c r="D50" s="101" t="s">
        <v>924</v>
      </c>
      <c r="E50" s="101" t="s">
        <v>923</v>
      </c>
      <c r="F50" s="36" t="s">
        <v>123</v>
      </c>
      <c r="G50" s="41" t="s">
        <v>8</v>
      </c>
      <c r="H50" s="37"/>
      <c r="I50" s="36"/>
      <c r="J50" s="37"/>
      <c r="K50" s="39"/>
      <c r="L50" s="208"/>
    </row>
    <row r="51" spans="1:12" s="8" customFormat="1" ht="16.5" customHeight="1" x14ac:dyDescent="0.15">
      <c r="A51" s="189">
        <v>42</v>
      </c>
      <c r="B51" s="37"/>
      <c r="C51" s="37"/>
      <c r="D51" s="101" t="s">
        <v>917</v>
      </c>
      <c r="E51" s="101" t="s">
        <v>931</v>
      </c>
      <c r="F51" s="36"/>
      <c r="G51" s="41" t="s">
        <v>8</v>
      </c>
      <c r="H51" s="207"/>
      <c r="I51" s="36"/>
      <c r="J51" s="37"/>
      <c r="K51" s="43" t="s">
        <v>246</v>
      </c>
      <c r="L51" s="208"/>
    </row>
    <row r="52" spans="1:12" s="8" customFormat="1" ht="16.5" customHeight="1" x14ac:dyDescent="0.15">
      <c r="A52" s="189">
        <v>43</v>
      </c>
      <c r="B52" s="37"/>
      <c r="C52" s="37"/>
      <c r="D52" s="101" t="s">
        <v>924</v>
      </c>
      <c r="E52" s="101" t="s">
        <v>931</v>
      </c>
      <c r="F52" s="36"/>
      <c r="G52" s="41" t="s">
        <v>8</v>
      </c>
      <c r="H52" s="207"/>
      <c r="I52" s="36"/>
      <c r="J52" s="37"/>
      <c r="K52" s="43" t="s">
        <v>384</v>
      </c>
      <c r="L52" s="208"/>
    </row>
    <row r="53" spans="1:12" s="201" customFormat="1" ht="18" customHeight="1" x14ac:dyDescent="0.15">
      <c r="A53" s="189">
        <v>44</v>
      </c>
      <c r="B53" s="196"/>
      <c r="C53" s="196"/>
      <c r="D53" s="101" t="s">
        <v>932</v>
      </c>
      <c r="E53" s="101" t="s">
        <v>933</v>
      </c>
      <c r="F53" s="197"/>
      <c r="G53" s="41" t="s">
        <v>8</v>
      </c>
      <c r="H53" s="199"/>
      <c r="I53" s="199"/>
      <c r="J53" s="198"/>
      <c r="K53" s="198" t="s">
        <v>247</v>
      </c>
      <c r="L53" s="206"/>
    </row>
    <row r="54" spans="1:12" s="201" customFormat="1" ht="18" customHeight="1" x14ac:dyDescent="0.15">
      <c r="A54" s="189">
        <v>45</v>
      </c>
      <c r="B54" s="196"/>
      <c r="C54" s="196"/>
      <c r="D54" s="101" t="s">
        <v>932</v>
      </c>
      <c r="E54" s="101" t="s">
        <v>934</v>
      </c>
      <c r="F54" s="197"/>
      <c r="G54" s="41" t="s">
        <v>8</v>
      </c>
      <c r="H54" s="199"/>
      <c r="I54" s="199"/>
      <c r="J54" s="198"/>
      <c r="K54" s="198" t="s">
        <v>1396</v>
      </c>
      <c r="L54" s="206"/>
    </row>
    <row r="55" spans="1:12" s="201" customFormat="1" ht="18" customHeight="1" x14ac:dyDescent="0.15">
      <c r="A55" s="189">
        <v>46</v>
      </c>
      <c r="B55" s="196"/>
      <c r="C55" s="196"/>
      <c r="D55" s="101" t="s">
        <v>932</v>
      </c>
      <c r="E55" s="101" t="s">
        <v>931</v>
      </c>
      <c r="F55" s="197"/>
      <c r="G55" s="41" t="s">
        <v>8</v>
      </c>
      <c r="H55" s="199"/>
      <c r="I55" s="199"/>
      <c r="J55" s="198"/>
      <c r="K55" s="198" t="s">
        <v>497</v>
      </c>
      <c r="L55" s="206"/>
    </row>
    <row r="56" spans="1:12" s="201" customFormat="1" ht="18" customHeight="1" x14ac:dyDescent="0.15">
      <c r="A56" s="189">
        <v>47</v>
      </c>
      <c r="B56" s="196"/>
      <c r="C56" s="196"/>
      <c r="D56" s="101" t="s">
        <v>932</v>
      </c>
      <c r="E56" s="101" t="s">
        <v>935</v>
      </c>
      <c r="F56" s="197" t="s">
        <v>498</v>
      </c>
      <c r="G56" s="41" t="s">
        <v>8</v>
      </c>
      <c r="H56" s="199"/>
      <c r="I56" s="199"/>
      <c r="J56" s="198"/>
      <c r="K56" s="198" t="s">
        <v>250</v>
      </c>
      <c r="L56" s="206"/>
    </row>
    <row r="57" spans="1:12" s="201" customFormat="1" ht="18" customHeight="1" x14ac:dyDescent="0.15">
      <c r="A57" s="189">
        <v>48</v>
      </c>
      <c r="B57" s="196"/>
      <c r="C57" s="196"/>
      <c r="D57" s="101" t="s">
        <v>932</v>
      </c>
      <c r="E57" s="101" t="s">
        <v>936</v>
      </c>
      <c r="F57" s="197" t="s">
        <v>499</v>
      </c>
      <c r="G57" s="41" t="s">
        <v>8</v>
      </c>
      <c r="H57" s="198"/>
      <c r="I57" s="199"/>
      <c r="J57" s="198"/>
      <c r="K57" s="196" t="s">
        <v>252</v>
      </c>
      <c r="L57" s="206"/>
    </row>
    <row r="58" spans="1:12" s="201" customFormat="1" ht="18" customHeight="1" x14ac:dyDescent="0.15">
      <c r="A58" s="189">
        <v>49</v>
      </c>
      <c r="B58" s="196"/>
      <c r="C58" s="196"/>
      <c r="D58" s="101" t="s">
        <v>932</v>
      </c>
      <c r="E58" s="101" t="s">
        <v>937</v>
      </c>
      <c r="F58" s="197"/>
      <c r="G58" s="41" t="s">
        <v>8</v>
      </c>
      <c r="H58" s="199"/>
      <c r="I58" s="199"/>
      <c r="J58" s="198"/>
      <c r="K58" s="209" t="s">
        <v>1397</v>
      </c>
      <c r="L58" s="206"/>
    </row>
    <row r="59" spans="1:12" s="201" customFormat="1" ht="18" customHeight="1" x14ac:dyDescent="0.15">
      <c r="A59" s="189">
        <v>50</v>
      </c>
      <c r="B59" s="196"/>
      <c r="C59" s="196"/>
      <c r="D59" s="101" t="s">
        <v>932</v>
      </c>
      <c r="E59" s="101" t="s">
        <v>938</v>
      </c>
      <c r="F59" s="197"/>
      <c r="G59" s="41" t="s">
        <v>8</v>
      </c>
      <c r="H59" s="199"/>
      <c r="I59" s="199"/>
      <c r="J59" s="198"/>
      <c r="K59" s="198" t="s">
        <v>500</v>
      </c>
      <c r="L59" s="206"/>
    </row>
    <row r="60" spans="1:12" s="8" customFormat="1" ht="16.5" customHeight="1" x14ac:dyDescent="0.15">
      <c r="A60" s="189">
        <v>51</v>
      </c>
      <c r="B60" s="37"/>
      <c r="C60" s="37"/>
      <c r="D60" s="101" t="s">
        <v>932</v>
      </c>
      <c r="E60" s="101" t="s">
        <v>939</v>
      </c>
      <c r="F60" s="36" t="s">
        <v>136</v>
      </c>
      <c r="G60" s="41" t="s">
        <v>8</v>
      </c>
      <c r="H60" s="37"/>
      <c r="I60" s="36"/>
      <c r="J60" s="37"/>
      <c r="K60" s="511"/>
      <c r="L60" s="208"/>
    </row>
    <row r="61" spans="1:12" s="8" customFormat="1" ht="16.5" customHeight="1" x14ac:dyDescent="0.15">
      <c r="A61" s="189">
        <v>52</v>
      </c>
      <c r="B61" s="37"/>
      <c r="C61" s="37"/>
      <c r="D61" s="101" t="s">
        <v>932</v>
      </c>
      <c r="E61" s="101" t="s">
        <v>940</v>
      </c>
      <c r="F61" s="36" t="s">
        <v>136</v>
      </c>
      <c r="G61" s="41" t="s">
        <v>8</v>
      </c>
      <c r="H61" s="37"/>
      <c r="I61" s="36"/>
      <c r="J61" s="37"/>
      <c r="K61" s="511"/>
      <c r="L61" s="208"/>
    </row>
    <row r="62" spans="1:12" s="8" customFormat="1" ht="16.5" customHeight="1" x14ac:dyDescent="0.15">
      <c r="A62" s="189">
        <v>53</v>
      </c>
      <c r="B62" s="37"/>
      <c r="C62" s="37"/>
      <c r="D62" s="101" t="s">
        <v>932</v>
      </c>
      <c r="E62" s="101" t="s">
        <v>941</v>
      </c>
      <c r="F62" s="36" t="s">
        <v>136</v>
      </c>
      <c r="G62" s="41" t="s">
        <v>8</v>
      </c>
      <c r="H62" s="37"/>
      <c r="I62" s="36"/>
      <c r="J62" s="37"/>
      <c r="K62" s="511"/>
      <c r="L62" s="208"/>
    </row>
    <row r="63" spans="1:12" s="8" customFormat="1" ht="16.5" customHeight="1" x14ac:dyDescent="0.15">
      <c r="A63" s="189">
        <v>54</v>
      </c>
      <c r="B63" s="37"/>
      <c r="C63" s="37"/>
      <c r="D63" s="101" t="s">
        <v>932</v>
      </c>
      <c r="E63" s="101" t="s">
        <v>942</v>
      </c>
      <c r="F63" s="36" t="s">
        <v>140</v>
      </c>
      <c r="G63" s="41" t="s">
        <v>8</v>
      </c>
      <c r="H63" s="37"/>
      <c r="I63" s="36"/>
      <c r="J63" s="37"/>
      <c r="K63" s="511"/>
      <c r="L63" s="208"/>
    </row>
    <row r="64" spans="1:12" s="8" customFormat="1" ht="16.5" customHeight="1" x14ac:dyDescent="0.15">
      <c r="A64" s="189">
        <v>55</v>
      </c>
      <c r="B64" s="37"/>
      <c r="C64" s="37"/>
      <c r="D64" s="101" t="s">
        <v>932</v>
      </c>
      <c r="E64" s="101" t="s">
        <v>943</v>
      </c>
      <c r="F64" s="36" t="s">
        <v>140</v>
      </c>
      <c r="G64" s="41" t="s">
        <v>8</v>
      </c>
      <c r="H64" s="37"/>
      <c r="I64" s="36"/>
      <c r="J64" s="37"/>
      <c r="K64" s="511"/>
      <c r="L64" s="208"/>
    </row>
    <row r="65" spans="1:15" s="8" customFormat="1" ht="16.5" customHeight="1" x14ac:dyDescent="0.15">
      <c r="A65" s="189">
        <v>56</v>
      </c>
      <c r="B65" s="37"/>
      <c r="C65" s="37"/>
      <c r="D65" s="101" t="s">
        <v>932</v>
      </c>
      <c r="E65" s="101" t="s">
        <v>944</v>
      </c>
      <c r="F65" s="36" t="s">
        <v>140</v>
      </c>
      <c r="G65" s="41" t="s">
        <v>8</v>
      </c>
      <c r="H65" s="37"/>
      <c r="I65" s="36"/>
      <c r="J65" s="37"/>
      <c r="K65" s="511"/>
      <c r="L65" s="208"/>
    </row>
    <row r="66" spans="1:15" s="8" customFormat="1" ht="16.5" customHeight="1" x14ac:dyDescent="0.15">
      <c r="A66" s="189">
        <v>57</v>
      </c>
      <c r="B66" s="37"/>
      <c r="C66" s="37"/>
      <c r="D66" s="101" t="s">
        <v>932</v>
      </c>
      <c r="E66" s="101" t="s">
        <v>945</v>
      </c>
      <c r="F66" s="36" t="s">
        <v>144</v>
      </c>
      <c r="G66" s="41" t="s">
        <v>8</v>
      </c>
      <c r="H66" s="37"/>
      <c r="I66" s="36"/>
      <c r="J66" s="37"/>
      <c r="K66" s="511"/>
      <c r="L66" s="208"/>
    </row>
    <row r="67" spans="1:15" ht="18" customHeight="1" x14ac:dyDescent="0.15">
      <c r="A67" s="189">
        <v>58</v>
      </c>
      <c r="B67" s="190"/>
      <c r="C67" s="190"/>
      <c r="D67" s="74" t="s">
        <v>680</v>
      </c>
      <c r="E67" s="335" t="s">
        <v>1122</v>
      </c>
      <c r="F67" s="191"/>
      <c r="G67" s="41" t="s">
        <v>8</v>
      </c>
      <c r="H67" s="190"/>
      <c r="I67" s="190"/>
      <c r="J67" s="192"/>
      <c r="K67" s="210" t="s">
        <v>579</v>
      </c>
      <c r="L67" s="195"/>
      <c r="O67" s="211" t="s">
        <v>501</v>
      </c>
    </row>
    <row r="68" spans="1:15" ht="16.5" customHeight="1" x14ac:dyDescent="0.15">
      <c r="A68" s="189">
        <v>59</v>
      </c>
      <c r="B68" s="190"/>
      <c r="C68" s="190"/>
      <c r="D68" s="101" t="s">
        <v>680</v>
      </c>
      <c r="E68" s="307" t="s">
        <v>1123</v>
      </c>
      <c r="F68" s="191"/>
      <c r="G68" s="41" t="s">
        <v>8</v>
      </c>
      <c r="H68" s="190"/>
      <c r="I68" s="190"/>
      <c r="J68" s="192"/>
      <c r="K68" s="193" t="s">
        <v>559</v>
      </c>
      <c r="L68" s="195"/>
      <c r="M68" s="212"/>
    </row>
    <row r="69" spans="1:15" ht="16.5" customHeight="1" x14ac:dyDescent="0.15">
      <c r="A69" s="189">
        <v>60</v>
      </c>
      <c r="B69" s="190"/>
      <c r="C69" s="190"/>
      <c r="D69" s="101" t="s">
        <v>680</v>
      </c>
      <c r="E69" s="307" t="s">
        <v>1124</v>
      </c>
      <c r="F69" s="191"/>
      <c r="G69" s="41" t="s">
        <v>8</v>
      </c>
      <c r="H69" s="190"/>
      <c r="I69" s="190"/>
      <c r="J69" s="192"/>
      <c r="K69" s="479" t="s">
        <v>561</v>
      </c>
      <c r="L69" s="343"/>
      <c r="M69" s="212"/>
      <c r="O69" s="213" t="s">
        <v>502</v>
      </c>
    </row>
    <row r="70" spans="1:15" ht="16.5" customHeight="1" x14ac:dyDescent="0.15">
      <c r="A70" s="189">
        <v>61</v>
      </c>
      <c r="B70" s="190"/>
      <c r="C70" s="190"/>
      <c r="D70" s="74" t="s">
        <v>680</v>
      </c>
      <c r="E70" s="335" t="s">
        <v>1125</v>
      </c>
      <c r="F70" s="191"/>
      <c r="G70" s="41" t="s">
        <v>8</v>
      </c>
      <c r="H70" s="190"/>
      <c r="I70" s="190"/>
      <c r="J70" s="192"/>
      <c r="K70" s="193" t="s">
        <v>1526</v>
      </c>
      <c r="L70" s="195"/>
      <c r="M70" s="203"/>
      <c r="O70" s="214" t="s">
        <v>501</v>
      </c>
    </row>
    <row r="71" spans="1:15" ht="16.5" customHeight="1" x14ac:dyDescent="0.15">
      <c r="A71" s="189">
        <v>62</v>
      </c>
      <c r="B71" s="190"/>
      <c r="C71" s="190"/>
      <c r="D71" s="101" t="s">
        <v>680</v>
      </c>
      <c r="E71" s="307" t="s">
        <v>1126</v>
      </c>
      <c r="F71" s="191"/>
      <c r="G71" s="41" t="s">
        <v>8</v>
      </c>
      <c r="H71" s="190"/>
      <c r="I71" s="190"/>
      <c r="K71" s="193" t="s">
        <v>2091</v>
      </c>
      <c r="L71" s="195"/>
      <c r="M71" s="212"/>
    </row>
    <row r="72" spans="1:15" ht="16.5" customHeight="1" x14ac:dyDescent="0.15">
      <c r="A72" s="189">
        <v>63</v>
      </c>
      <c r="B72" s="190"/>
      <c r="C72" s="190"/>
      <c r="D72" s="101" t="s">
        <v>680</v>
      </c>
      <c r="E72" s="307" t="s">
        <v>1127</v>
      </c>
      <c r="F72" s="191"/>
      <c r="G72" s="41" t="s">
        <v>8</v>
      </c>
      <c r="H72" s="190"/>
      <c r="I72" s="190"/>
      <c r="J72" s="192"/>
      <c r="K72" s="193" t="s">
        <v>1386</v>
      </c>
      <c r="L72" s="195"/>
      <c r="M72" s="203"/>
    </row>
    <row r="73" spans="1:15" ht="16.5" customHeight="1" x14ac:dyDescent="0.15">
      <c r="A73" s="189">
        <v>64</v>
      </c>
      <c r="B73" s="190"/>
      <c r="C73" s="190"/>
      <c r="D73" s="335" t="s">
        <v>768</v>
      </c>
      <c r="E73" s="307" t="s">
        <v>1414</v>
      </c>
      <c r="F73" s="36"/>
      <c r="G73" s="41" t="s">
        <v>8</v>
      </c>
      <c r="H73" s="190"/>
      <c r="I73" s="190"/>
      <c r="J73" s="39" t="s">
        <v>1281</v>
      </c>
      <c r="K73" s="43" t="s">
        <v>1282</v>
      </c>
      <c r="L73" s="195"/>
      <c r="N73" s="232"/>
      <c r="O73" s="233"/>
    </row>
    <row r="74" spans="1:15" ht="16.5" customHeight="1" x14ac:dyDescent="0.15">
      <c r="A74" s="189">
        <v>65</v>
      </c>
      <c r="B74" s="190"/>
      <c r="C74" s="190"/>
      <c r="D74" s="335" t="s">
        <v>768</v>
      </c>
      <c r="E74" s="335" t="s">
        <v>1280</v>
      </c>
      <c r="F74" s="36"/>
      <c r="G74" s="41" t="s">
        <v>8</v>
      </c>
      <c r="H74" s="190"/>
      <c r="I74" s="190"/>
      <c r="J74" s="65" t="s">
        <v>1283</v>
      </c>
      <c r="K74" s="43" t="s">
        <v>1284</v>
      </c>
      <c r="L74" s="195"/>
      <c r="N74" s="232"/>
      <c r="O74" s="233"/>
    </row>
    <row r="75" spans="1:15" ht="16.5" customHeight="1" x14ac:dyDescent="0.15">
      <c r="A75" s="189">
        <v>66</v>
      </c>
      <c r="B75" s="190"/>
      <c r="C75" s="190"/>
      <c r="D75" s="335" t="s">
        <v>768</v>
      </c>
      <c r="E75" s="335" t="s">
        <v>770</v>
      </c>
      <c r="F75" s="36"/>
      <c r="G75" s="41" t="s">
        <v>8</v>
      </c>
      <c r="H75" s="190"/>
      <c r="I75" s="190"/>
      <c r="J75" s="65" t="s">
        <v>369</v>
      </c>
      <c r="K75" s="43" t="s">
        <v>1285</v>
      </c>
      <c r="L75" s="195"/>
      <c r="N75" s="232"/>
      <c r="O75" s="233"/>
    </row>
    <row r="76" spans="1:15" ht="16.5" customHeight="1" x14ac:dyDescent="0.15">
      <c r="A76" s="189">
        <v>67</v>
      </c>
      <c r="B76" s="190"/>
      <c r="C76" s="190"/>
      <c r="D76" s="335" t="s">
        <v>768</v>
      </c>
      <c r="E76" s="335" t="s">
        <v>772</v>
      </c>
      <c r="F76" s="36"/>
      <c r="G76" s="41" t="s">
        <v>8</v>
      </c>
      <c r="H76" s="190"/>
      <c r="I76" s="190"/>
      <c r="J76" s="65" t="s">
        <v>1287</v>
      </c>
      <c r="K76" s="43" t="s">
        <v>1286</v>
      </c>
      <c r="L76" s="195"/>
      <c r="N76" s="232"/>
      <c r="O76" s="233"/>
    </row>
    <row r="77" spans="1:15" ht="16.5" customHeight="1" x14ac:dyDescent="0.15">
      <c r="A77" s="189">
        <v>68</v>
      </c>
      <c r="B77" s="190"/>
      <c r="C77" s="190"/>
      <c r="D77" s="307" t="s">
        <v>759</v>
      </c>
      <c r="E77" s="335" t="s">
        <v>760</v>
      </c>
      <c r="F77" s="191"/>
      <c r="G77" s="41" t="s">
        <v>8</v>
      </c>
      <c r="H77" s="190"/>
      <c r="I77" s="190"/>
      <c r="J77" s="202"/>
      <c r="K77" s="90" t="s">
        <v>281</v>
      </c>
      <c r="L77" s="344" t="s">
        <v>1197</v>
      </c>
      <c r="M77" s="28"/>
      <c r="O77" s="202" t="s">
        <v>511</v>
      </c>
    </row>
    <row r="78" spans="1:15" ht="16.5" customHeight="1" x14ac:dyDescent="0.15">
      <c r="A78" s="189">
        <v>69</v>
      </c>
      <c r="B78" s="190"/>
      <c r="C78" s="190"/>
      <c r="D78" s="307" t="s">
        <v>759</v>
      </c>
      <c r="E78" s="335" t="s">
        <v>761</v>
      </c>
      <c r="F78" s="191"/>
      <c r="G78" s="41" t="s">
        <v>8</v>
      </c>
      <c r="H78" s="190"/>
      <c r="I78" s="190"/>
      <c r="J78" s="202"/>
      <c r="K78" s="90" t="s">
        <v>280</v>
      </c>
      <c r="L78" s="344" t="s">
        <v>1307</v>
      </c>
      <c r="M78" s="28"/>
      <c r="O78" s="217"/>
    </row>
    <row r="79" spans="1:15" ht="16.5" customHeight="1" x14ac:dyDescent="0.15">
      <c r="A79" s="189">
        <v>70</v>
      </c>
      <c r="B79" s="190"/>
      <c r="C79" s="190"/>
      <c r="D79" s="307" t="s">
        <v>759</v>
      </c>
      <c r="E79" s="335" t="s">
        <v>762</v>
      </c>
      <c r="F79" s="191"/>
      <c r="G79" s="41" t="s">
        <v>8</v>
      </c>
      <c r="H79" s="190"/>
      <c r="I79" s="190"/>
      <c r="J79" s="202"/>
      <c r="K79" s="90" t="s">
        <v>645</v>
      </c>
      <c r="L79" s="344" t="s">
        <v>642</v>
      </c>
      <c r="M79" s="28"/>
      <c r="O79" s="217"/>
    </row>
    <row r="80" spans="1:15" ht="16.5" customHeight="1" x14ac:dyDescent="0.15">
      <c r="A80" s="189">
        <v>71</v>
      </c>
      <c r="B80" s="190"/>
      <c r="C80" s="190"/>
      <c r="D80" s="307" t="s">
        <v>759</v>
      </c>
      <c r="E80" s="335" t="s">
        <v>763</v>
      </c>
      <c r="F80" s="191"/>
      <c r="G80" s="41" t="s">
        <v>8</v>
      </c>
      <c r="H80" s="190"/>
      <c r="I80" s="190"/>
      <c r="J80" s="202"/>
      <c r="K80" s="90" t="s">
        <v>644</v>
      </c>
      <c r="L80" s="344" t="s">
        <v>1403</v>
      </c>
      <c r="M80" s="28"/>
      <c r="O80" s="217"/>
    </row>
    <row r="81" spans="1:16" ht="16.5" customHeight="1" x14ac:dyDescent="0.15">
      <c r="A81" s="189">
        <v>72</v>
      </c>
      <c r="B81" s="190"/>
      <c r="C81" s="190"/>
      <c r="D81" s="307" t="s">
        <v>759</v>
      </c>
      <c r="E81" s="351" t="s">
        <v>1460</v>
      </c>
      <c r="F81" s="191"/>
      <c r="G81" s="41" t="s">
        <v>8</v>
      </c>
      <c r="H81" s="190"/>
      <c r="I81" s="190"/>
      <c r="J81" s="202"/>
      <c r="K81" s="90" t="s">
        <v>1525</v>
      </c>
      <c r="L81" s="250" t="s">
        <v>1457</v>
      </c>
      <c r="M81" s="28"/>
      <c r="O81" s="217"/>
    </row>
    <row r="82" spans="1:16" ht="16.5" customHeight="1" x14ac:dyDescent="0.15">
      <c r="A82" s="189">
        <v>73</v>
      </c>
      <c r="B82" s="190"/>
      <c r="C82" s="190"/>
      <c r="D82" s="307" t="s">
        <v>759</v>
      </c>
      <c r="E82" s="335" t="s">
        <v>1185</v>
      </c>
      <c r="F82" s="191"/>
      <c r="G82" s="41" t="s">
        <v>8</v>
      </c>
      <c r="H82" s="190"/>
      <c r="I82" s="190"/>
      <c r="J82" s="202"/>
      <c r="K82" s="90" t="s">
        <v>1186</v>
      </c>
      <c r="L82" s="344" t="s">
        <v>1248</v>
      </c>
      <c r="M82" s="28"/>
      <c r="O82" s="217"/>
    </row>
    <row r="83" spans="1:16" ht="16.5" customHeight="1" x14ac:dyDescent="0.15">
      <c r="A83" s="189">
        <v>74</v>
      </c>
      <c r="B83" s="190"/>
      <c r="C83" s="190"/>
      <c r="D83" s="307" t="s">
        <v>759</v>
      </c>
      <c r="E83" s="335" t="s">
        <v>764</v>
      </c>
      <c r="F83" s="191"/>
      <c r="G83" s="41" t="s">
        <v>8</v>
      </c>
      <c r="H83" s="190"/>
      <c r="I83" s="190"/>
      <c r="J83" s="202"/>
      <c r="K83" s="90" t="s">
        <v>1524</v>
      </c>
      <c r="L83" s="344" t="s">
        <v>1198</v>
      </c>
      <c r="M83" s="28"/>
      <c r="O83" s="217"/>
    </row>
    <row r="84" spans="1:16" ht="16.5" customHeight="1" x14ac:dyDescent="0.15">
      <c r="A84" s="189">
        <v>75</v>
      </c>
      <c r="B84" s="190"/>
      <c r="C84" s="190"/>
      <c r="D84" s="307" t="s">
        <v>759</v>
      </c>
      <c r="E84" s="335" t="s">
        <v>765</v>
      </c>
      <c r="F84" s="191"/>
      <c r="G84" s="41" t="s">
        <v>8</v>
      </c>
      <c r="H84" s="190"/>
      <c r="I84" s="190"/>
      <c r="J84" s="202"/>
      <c r="K84" s="90" t="s">
        <v>1523</v>
      </c>
      <c r="L84" s="344" t="s">
        <v>308</v>
      </c>
      <c r="M84" s="28"/>
      <c r="O84" s="217"/>
    </row>
    <row r="85" spans="1:16" ht="16.5" customHeight="1" x14ac:dyDescent="0.15">
      <c r="A85" s="189">
        <v>76</v>
      </c>
      <c r="B85" s="190"/>
      <c r="C85" s="190"/>
      <c r="D85" s="307" t="s">
        <v>759</v>
      </c>
      <c r="E85" s="335" t="s">
        <v>767</v>
      </c>
      <c r="F85" s="191"/>
      <c r="G85" s="41" t="s">
        <v>8</v>
      </c>
      <c r="H85" s="190"/>
      <c r="I85" s="190"/>
      <c r="J85" s="202"/>
      <c r="K85" s="90" t="s">
        <v>202</v>
      </c>
      <c r="L85" s="344" t="s">
        <v>377</v>
      </c>
      <c r="M85" s="28"/>
      <c r="O85" s="217"/>
    </row>
    <row r="86" spans="1:16" ht="16.5" customHeight="1" x14ac:dyDescent="0.15">
      <c r="A86" s="189">
        <v>77</v>
      </c>
      <c r="B86" s="190"/>
      <c r="C86" s="190"/>
      <c r="D86" s="101" t="s">
        <v>679</v>
      </c>
      <c r="E86" s="307" t="s">
        <v>1079</v>
      </c>
      <c r="F86" s="191"/>
      <c r="G86" s="176" t="s">
        <v>474</v>
      </c>
      <c r="H86" s="190"/>
      <c r="I86" s="190"/>
      <c r="J86" s="192"/>
      <c r="K86" s="331" t="s">
        <v>1534</v>
      </c>
      <c r="L86" s="195"/>
      <c r="M86" s="203"/>
    </row>
    <row r="87" spans="1:16" ht="16.5" customHeight="1" x14ac:dyDescent="0.15">
      <c r="A87" s="189">
        <v>78</v>
      </c>
      <c r="B87" s="190"/>
      <c r="C87" s="190"/>
      <c r="D87" s="101" t="s">
        <v>946</v>
      </c>
      <c r="E87" s="101" t="s">
        <v>947</v>
      </c>
      <c r="F87" s="191"/>
      <c r="G87" s="41" t="s">
        <v>8</v>
      </c>
      <c r="H87" s="190"/>
      <c r="I87" s="190"/>
      <c r="J87" s="202"/>
      <c r="K87" s="43" t="s">
        <v>2079</v>
      </c>
      <c r="L87" s="195"/>
      <c r="M87" s="342"/>
      <c r="N87" s="190"/>
      <c r="O87" s="190"/>
      <c r="P87" s="190"/>
    </row>
    <row r="88" spans="1:16" s="201" customFormat="1" ht="16.5" customHeight="1" x14ac:dyDescent="0.15">
      <c r="A88" s="189">
        <v>79</v>
      </c>
      <c r="B88" s="196"/>
      <c r="C88" s="196"/>
      <c r="D88" s="74" t="s">
        <v>774</v>
      </c>
      <c r="E88" s="74" t="s">
        <v>776</v>
      </c>
      <c r="F88" s="327" t="s">
        <v>512</v>
      </c>
      <c r="G88" s="41" t="s">
        <v>8</v>
      </c>
      <c r="H88" s="218"/>
      <c r="I88" s="219"/>
      <c r="J88" s="198" t="s">
        <v>513</v>
      </c>
      <c r="K88" s="337" t="s">
        <v>624</v>
      </c>
      <c r="L88" s="208"/>
      <c r="M88" s="220"/>
    </row>
    <row r="89" spans="1:16" s="201" customFormat="1" ht="16.5" customHeight="1" x14ac:dyDescent="0.15">
      <c r="A89" s="189">
        <v>80</v>
      </c>
      <c r="B89" s="196"/>
      <c r="C89" s="196"/>
      <c r="D89" s="74" t="s">
        <v>774</v>
      </c>
      <c r="E89" s="74" t="s">
        <v>778</v>
      </c>
      <c r="F89" s="327" t="s">
        <v>512</v>
      </c>
      <c r="G89" s="41" t="s">
        <v>8</v>
      </c>
      <c r="H89" s="218"/>
      <c r="I89" s="219"/>
      <c r="J89" s="198" t="s">
        <v>514</v>
      </c>
      <c r="K89" s="337" t="s">
        <v>625</v>
      </c>
      <c r="L89" s="208"/>
      <c r="M89" s="220"/>
    </row>
    <row r="90" spans="1:16" s="201" customFormat="1" ht="16.5" customHeight="1" x14ac:dyDescent="0.15">
      <c r="A90" s="189">
        <v>81</v>
      </c>
      <c r="B90" s="196"/>
      <c r="C90" s="196"/>
      <c r="D90" s="74" t="s">
        <v>774</v>
      </c>
      <c r="E90" s="74" t="s">
        <v>780</v>
      </c>
      <c r="F90" s="327" t="s">
        <v>512</v>
      </c>
      <c r="G90" s="41" t="s">
        <v>8</v>
      </c>
      <c r="H90" s="218"/>
      <c r="I90" s="219"/>
      <c r="J90" s="198" t="s">
        <v>515</v>
      </c>
      <c r="K90" s="46" t="s">
        <v>516</v>
      </c>
      <c r="L90" s="208"/>
      <c r="M90" s="220"/>
    </row>
    <row r="91" spans="1:16" s="201" customFormat="1" ht="16.5" customHeight="1" x14ac:dyDescent="0.15">
      <c r="A91" s="189">
        <v>82</v>
      </c>
      <c r="B91" s="196"/>
      <c r="C91" s="196"/>
      <c r="D91" s="74" t="s">
        <v>774</v>
      </c>
      <c r="E91" s="74" t="s">
        <v>782</v>
      </c>
      <c r="F91" s="327"/>
      <c r="G91" s="41" t="s">
        <v>8</v>
      </c>
      <c r="H91" s="218"/>
      <c r="I91" s="219"/>
      <c r="J91" s="198" t="s">
        <v>517</v>
      </c>
      <c r="K91" s="196"/>
      <c r="L91" s="208"/>
      <c r="M91" s="220"/>
    </row>
    <row r="92" spans="1:16" s="201" customFormat="1" ht="16.5" customHeight="1" x14ac:dyDescent="0.15">
      <c r="A92" s="189">
        <v>83</v>
      </c>
      <c r="B92" s="197"/>
      <c r="C92" s="197"/>
      <c r="D92" s="74" t="s">
        <v>774</v>
      </c>
      <c r="E92" s="74" t="s">
        <v>784</v>
      </c>
      <c r="F92" s="327"/>
      <c r="G92" s="41" t="s">
        <v>8</v>
      </c>
      <c r="H92" s="218"/>
      <c r="I92" s="219"/>
      <c r="J92" s="199"/>
      <c r="K92" s="46" t="s">
        <v>1214</v>
      </c>
      <c r="L92" s="208"/>
      <c r="M92" s="220"/>
      <c r="O92" s="221"/>
    </row>
    <row r="93" spans="1:16" s="201" customFormat="1" ht="16.5" customHeight="1" x14ac:dyDescent="0.15">
      <c r="A93" s="189">
        <v>84</v>
      </c>
      <c r="B93" s="197"/>
      <c r="C93" s="197"/>
      <c r="D93" s="74" t="s">
        <v>774</v>
      </c>
      <c r="E93" s="74" t="s">
        <v>786</v>
      </c>
      <c r="F93" s="327"/>
      <c r="G93" s="41" t="s">
        <v>8</v>
      </c>
      <c r="H93" s="218"/>
      <c r="I93" s="219"/>
      <c r="J93" s="198" t="s">
        <v>518</v>
      </c>
      <c r="K93" s="46" t="s">
        <v>2076</v>
      </c>
      <c r="L93" s="208"/>
      <c r="M93" s="220"/>
    </row>
    <row r="94" spans="1:16" s="201" customFormat="1" ht="16.5" customHeight="1" x14ac:dyDescent="0.15">
      <c r="A94" s="189">
        <v>85</v>
      </c>
      <c r="B94" s="197"/>
      <c r="C94" s="197"/>
      <c r="D94" s="101" t="s">
        <v>774</v>
      </c>
      <c r="E94" s="101" t="s">
        <v>788</v>
      </c>
      <c r="F94" s="327" t="s">
        <v>519</v>
      </c>
      <c r="G94" s="41" t="s">
        <v>8</v>
      </c>
      <c r="H94" s="218"/>
      <c r="I94" s="219"/>
      <c r="J94" s="198" t="s">
        <v>520</v>
      </c>
      <c r="K94" s="46"/>
      <c r="L94" s="208"/>
      <c r="M94" s="220"/>
    </row>
    <row r="95" spans="1:16" s="201" customFormat="1" ht="16.5" customHeight="1" x14ac:dyDescent="0.15">
      <c r="A95" s="189">
        <v>86</v>
      </c>
      <c r="B95" s="196"/>
      <c r="C95" s="196"/>
      <c r="D95" s="74" t="s">
        <v>774</v>
      </c>
      <c r="E95" s="74" t="s">
        <v>790</v>
      </c>
      <c r="F95" s="327" t="s">
        <v>39</v>
      </c>
      <c r="G95" s="41" t="s">
        <v>8</v>
      </c>
      <c r="H95" s="218"/>
      <c r="I95" s="219"/>
      <c r="J95" s="198" t="s">
        <v>521</v>
      </c>
      <c r="K95" s="46"/>
      <c r="L95" s="208"/>
      <c r="M95" s="220"/>
    </row>
    <row r="96" spans="1:16" s="201" customFormat="1" ht="16.5" customHeight="1" x14ac:dyDescent="0.15">
      <c r="A96" s="189">
        <v>87</v>
      </c>
      <c r="B96" s="196"/>
      <c r="C96" s="196"/>
      <c r="D96" s="74" t="s">
        <v>774</v>
      </c>
      <c r="E96" s="74" t="s">
        <v>792</v>
      </c>
      <c r="F96" s="327" t="s">
        <v>522</v>
      </c>
      <c r="G96" s="41" t="s">
        <v>8</v>
      </c>
      <c r="H96" s="218"/>
      <c r="I96" s="219"/>
      <c r="J96" s="198" t="s">
        <v>520</v>
      </c>
      <c r="K96" s="46"/>
      <c r="L96" s="208"/>
      <c r="M96" s="220"/>
    </row>
    <row r="97" spans="1:13" s="201" customFormat="1" ht="16.5" customHeight="1" x14ac:dyDescent="0.15">
      <c r="A97" s="189">
        <v>88</v>
      </c>
      <c r="B97" s="196"/>
      <c r="C97" s="196"/>
      <c r="D97" s="101" t="s">
        <v>774</v>
      </c>
      <c r="E97" s="101" t="s">
        <v>794</v>
      </c>
      <c r="F97" s="327" t="s">
        <v>519</v>
      </c>
      <c r="G97" s="41" t="s">
        <v>8</v>
      </c>
      <c r="H97" s="218"/>
      <c r="I97" s="219"/>
      <c r="J97" s="198" t="s">
        <v>523</v>
      </c>
      <c r="K97" s="46"/>
      <c r="L97" s="208"/>
      <c r="M97" s="220"/>
    </row>
    <row r="98" spans="1:13" s="201" customFormat="1" ht="16.5" customHeight="1" x14ac:dyDescent="0.15">
      <c r="A98" s="189">
        <v>89</v>
      </c>
      <c r="B98" s="197"/>
      <c r="C98" s="197"/>
      <c r="D98" s="74" t="s">
        <v>774</v>
      </c>
      <c r="E98" s="74" t="s">
        <v>796</v>
      </c>
      <c r="F98" s="327" t="s">
        <v>40</v>
      </c>
      <c r="G98" s="41" t="s">
        <v>8</v>
      </c>
      <c r="H98" s="218"/>
      <c r="I98" s="219"/>
      <c r="J98" s="198" t="s">
        <v>524</v>
      </c>
      <c r="K98" s="46"/>
      <c r="L98" s="208"/>
      <c r="M98" s="220"/>
    </row>
    <row r="99" spans="1:13" s="201" customFormat="1" ht="16.5" customHeight="1" x14ac:dyDescent="0.15">
      <c r="A99" s="189">
        <v>90</v>
      </c>
      <c r="B99" s="197"/>
      <c r="C99" s="197"/>
      <c r="D99" s="74" t="s">
        <v>774</v>
      </c>
      <c r="E99" s="74" t="s">
        <v>798</v>
      </c>
      <c r="F99" s="327" t="s">
        <v>525</v>
      </c>
      <c r="G99" s="41" t="s">
        <v>8</v>
      </c>
      <c r="H99" s="218"/>
      <c r="I99" s="219"/>
      <c r="J99" s="198" t="s">
        <v>520</v>
      </c>
      <c r="K99" s="46"/>
      <c r="L99" s="208"/>
      <c r="M99" s="220"/>
    </row>
    <row r="100" spans="1:13" s="201" customFormat="1" ht="16.5" customHeight="1" x14ac:dyDescent="0.15">
      <c r="A100" s="189">
        <v>91</v>
      </c>
      <c r="B100" s="197"/>
      <c r="C100" s="197"/>
      <c r="D100" s="74" t="s">
        <v>774</v>
      </c>
      <c r="E100" s="74" t="s">
        <v>800</v>
      </c>
      <c r="F100" s="327" t="s">
        <v>526</v>
      </c>
      <c r="G100" s="41" t="s">
        <v>8</v>
      </c>
      <c r="H100" s="218"/>
      <c r="I100" s="219"/>
      <c r="J100" s="199" t="s">
        <v>527</v>
      </c>
      <c r="K100" s="46"/>
      <c r="L100" s="208"/>
      <c r="M100" s="220"/>
    </row>
    <row r="101" spans="1:13" s="201" customFormat="1" ht="16.5" customHeight="1" x14ac:dyDescent="0.15">
      <c r="A101" s="189">
        <v>92</v>
      </c>
      <c r="B101" s="196"/>
      <c r="C101" s="196"/>
      <c r="D101" s="74" t="s">
        <v>774</v>
      </c>
      <c r="E101" s="74" t="s">
        <v>802</v>
      </c>
      <c r="F101" s="327" t="s">
        <v>528</v>
      </c>
      <c r="G101" s="41" t="s">
        <v>8</v>
      </c>
      <c r="H101" s="218"/>
      <c r="I101" s="219"/>
      <c r="J101" s="198" t="s">
        <v>529</v>
      </c>
      <c r="K101" s="46"/>
      <c r="L101" s="222"/>
      <c r="M101" s="220"/>
    </row>
    <row r="102" spans="1:13" s="201" customFormat="1" ht="16.5" customHeight="1" x14ac:dyDescent="0.15">
      <c r="A102" s="189">
        <v>93</v>
      </c>
      <c r="B102" s="196"/>
      <c r="C102" s="196"/>
      <c r="D102" s="74" t="s">
        <v>774</v>
      </c>
      <c r="E102" s="74" t="s">
        <v>804</v>
      </c>
      <c r="F102" s="328"/>
      <c r="G102" s="41" t="s">
        <v>8</v>
      </c>
      <c r="H102" s="218"/>
      <c r="I102" s="219"/>
      <c r="J102" s="199"/>
      <c r="K102" s="46" t="s">
        <v>2077</v>
      </c>
      <c r="L102" s="222"/>
      <c r="M102" s="220"/>
    </row>
    <row r="103" spans="1:13" s="201" customFormat="1" ht="16.5" customHeight="1" x14ac:dyDescent="0.15">
      <c r="A103" s="189">
        <v>94</v>
      </c>
      <c r="B103" s="196"/>
      <c r="C103" s="196"/>
      <c r="D103" s="74" t="s">
        <v>774</v>
      </c>
      <c r="E103" s="74" t="s">
        <v>806</v>
      </c>
      <c r="F103" s="328"/>
      <c r="G103" s="41" t="s">
        <v>8</v>
      </c>
      <c r="H103" s="218"/>
      <c r="I103" s="219"/>
      <c r="J103" s="198"/>
      <c r="K103" s="46" t="s">
        <v>627</v>
      </c>
      <c r="L103" s="222"/>
      <c r="M103" s="220"/>
    </row>
    <row r="104" spans="1:13" s="201" customFormat="1" ht="16.5" customHeight="1" x14ac:dyDescent="0.15">
      <c r="A104" s="189">
        <v>95</v>
      </c>
      <c r="B104" s="196"/>
      <c r="C104" s="196"/>
      <c r="D104" s="74" t="s">
        <v>774</v>
      </c>
      <c r="E104" s="74" t="s">
        <v>808</v>
      </c>
      <c r="F104" s="328"/>
      <c r="G104" s="41" t="s">
        <v>8</v>
      </c>
      <c r="H104" s="218"/>
      <c r="I104" s="219"/>
      <c r="J104" s="199"/>
      <c r="K104" s="46" t="s">
        <v>1215</v>
      </c>
      <c r="L104" s="222"/>
      <c r="M104" s="220"/>
    </row>
    <row r="105" spans="1:13" s="201" customFormat="1" ht="16.5" customHeight="1" x14ac:dyDescent="0.15">
      <c r="A105" s="189">
        <v>96</v>
      </c>
      <c r="B105" s="196"/>
      <c r="C105" s="196"/>
      <c r="D105" s="74" t="s">
        <v>774</v>
      </c>
      <c r="E105" s="74" t="s">
        <v>810</v>
      </c>
      <c r="F105" s="328"/>
      <c r="G105" s="41" t="s">
        <v>8</v>
      </c>
      <c r="H105" s="218"/>
      <c r="I105" s="219"/>
      <c r="J105" s="72" t="s">
        <v>530</v>
      </c>
      <c r="K105" s="114" t="s">
        <v>1236</v>
      </c>
      <c r="L105" s="345"/>
      <c r="M105" s="223"/>
    </row>
    <row r="106" spans="1:13" s="201" customFormat="1" ht="16.5" customHeight="1" x14ac:dyDescent="0.15">
      <c r="A106" s="189">
        <v>97</v>
      </c>
      <c r="B106" s="196"/>
      <c r="C106" s="196"/>
      <c r="D106" s="74" t="s">
        <v>774</v>
      </c>
      <c r="E106" s="74" t="s">
        <v>812</v>
      </c>
      <c r="F106" s="328"/>
      <c r="G106" s="41" t="s">
        <v>8</v>
      </c>
      <c r="H106" s="218"/>
      <c r="I106" s="219"/>
      <c r="J106" s="72" t="s">
        <v>531</v>
      </c>
      <c r="K106" s="46" t="s">
        <v>533</v>
      </c>
      <c r="L106" s="346"/>
      <c r="M106" s="220"/>
    </row>
    <row r="107" spans="1:13" s="201" customFormat="1" ht="16.5" customHeight="1" x14ac:dyDescent="0.15">
      <c r="A107" s="189">
        <v>98</v>
      </c>
      <c r="B107" s="196"/>
      <c r="C107" s="196"/>
      <c r="D107" s="74" t="s">
        <v>774</v>
      </c>
      <c r="E107" s="74" t="s">
        <v>814</v>
      </c>
      <c r="F107" s="328"/>
      <c r="G107" s="41" t="s">
        <v>8</v>
      </c>
      <c r="H107" s="218"/>
      <c r="I107" s="219"/>
      <c r="J107" s="72" t="s">
        <v>532</v>
      </c>
      <c r="K107" s="46" t="s">
        <v>1216</v>
      </c>
      <c r="L107" s="346"/>
      <c r="M107" s="220"/>
    </row>
    <row r="108" spans="1:13" s="201" customFormat="1" ht="16.5" customHeight="1" x14ac:dyDescent="0.15">
      <c r="A108" s="189">
        <v>99</v>
      </c>
      <c r="B108" s="196"/>
      <c r="C108" s="196"/>
      <c r="D108" s="74" t="s">
        <v>774</v>
      </c>
      <c r="E108" s="74" t="s">
        <v>816</v>
      </c>
      <c r="F108" s="328"/>
      <c r="G108" s="41" t="s">
        <v>8</v>
      </c>
      <c r="H108" s="218"/>
      <c r="I108" s="219"/>
      <c r="J108" s="72" t="s">
        <v>530</v>
      </c>
      <c r="K108" s="114" t="s">
        <v>1237</v>
      </c>
      <c r="L108" s="347"/>
      <c r="M108" s="223"/>
    </row>
    <row r="109" spans="1:13" s="201" customFormat="1" ht="16.5" customHeight="1" x14ac:dyDescent="0.15">
      <c r="A109" s="189">
        <v>100</v>
      </c>
      <c r="B109" s="196"/>
      <c r="C109" s="196"/>
      <c r="D109" s="74" t="s">
        <v>774</v>
      </c>
      <c r="E109" s="74" t="s">
        <v>818</v>
      </c>
      <c r="F109" s="328"/>
      <c r="G109" s="41" t="s">
        <v>8</v>
      </c>
      <c r="H109" s="218"/>
      <c r="I109" s="219"/>
      <c r="J109" s="198" t="s">
        <v>531</v>
      </c>
      <c r="K109" s="46" t="s">
        <v>533</v>
      </c>
      <c r="L109" s="347"/>
      <c r="M109" s="220"/>
    </row>
    <row r="110" spans="1:13" s="201" customFormat="1" ht="16.5" customHeight="1" x14ac:dyDescent="0.15">
      <c r="A110" s="189">
        <v>101</v>
      </c>
      <c r="B110" s="196"/>
      <c r="C110" s="196"/>
      <c r="D110" s="74" t="s">
        <v>774</v>
      </c>
      <c r="E110" s="74" t="s">
        <v>820</v>
      </c>
      <c r="F110" s="328"/>
      <c r="G110" s="41" t="s">
        <v>8</v>
      </c>
      <c r="H110" s="218"/>
      <c r="I110" s="219"/>
      <c r="J110" s="198" t="s">
        <v>534</v>
      </c>
      <c r="K110" s="46"/>
      <c r="L110" s="346"/>
      <c r="M110" s="220"/>
    </row>
    <row r="111" spans="1:13" s="201" customFormat="1" ht="16.5" customHeight="1" x14ac:dyDescent="0.15">
      <c r="A111" s="189">
        <v>102</v>
      </c>
      <c r="B111" s="196"/>
      <c r="C111" s="196"/>
      <c r="D111" s="74" t="s">
        <v>774</v>
      </c>
      <c r="E111" s="74" t="s">
        <v>822</v>
      </c>
      <c r="F111" s="328"/>
      <c r="G111" s="41" t="s">
        <v>8</v>
      </c>
      <c r="H111" s="218"/>
      <c r="I111" s="219"/>
      <c r="J111" s="198"/>
      <c r="K111" s="46" t="s">
        <v>1215</v>
      </c>
      <c r="L111" s="346"/>
      <c r="M111" s="220"/>
    </row>
    <row r="112" spans="1:13" s="201" customFormat="1" ht="16.5" customHeight="1" x14ac:dyDescent="0.15">
      <c r="A112" s="189">
        <v>103</v>
      </c>
      <c r="B112" s="196"/>
      <c r="C112" s="196"/>
      <c r="D112" s="74" t="s">
        <v>774</v>
      </c>
      <c r="E112" s="74" t="s">
        <v>824</v>
      </c>
      <c r="F112" s="328" t="s">
        <v>41</v>
      </c>
      <c r="G112" s="41" t="s">
        <v>8</v>
      </c>
      <c r="H112" s="218"/>
      <c r="I112" s="219"/>
      <c r="J112" s="198" t="s">
        <v>535</v>
      </c>
      <c r="K112" s="46" t="s">
        <v>628</v>
      </c>
      <c r="L112" s="346"/>
      <c r="M112" s="220"/>
    </row>
    <row r="113" spans="1:15" s="201" customFormat="1" ht="16.5" customHeight="1" x14ac:dyDescent="0.15">
      <c r="A113" s="189">
        <v>104</v>
      </c>
      <c r="B113" s="196"/>
      <c r="C113" s="196"/>
      <c r="D113" s="74" t="s">
        <v>774</v>
      </c>
      <c r="E113" s="74" t="s">
        <v>826</v>
      </c>
      <c r="F113" s="328"/>
      <c r="G113" s="41" t="s">
        <v>8</v>
      </c>
      <c r="H113" s="218"/>
      <c r="I113" s="219"/>
      <c r="J113" s="199"/>
      <c r="K113" s="46" t="s">
        <v>533</v>
      </c>
      <c r="L113" s="347"/>
      <c r="M113" s="220"/>
    </row>
    <row r="114" spans="1:15" s="201" customFormat="1" ht="16.5" customHeight="1" x14ac:dyDescent="0.15">
      <c r="A114" s="189">
        <v>105</v>
      </c>
      <c r="B114" s="196"/>
      <c r="C114" s="196"/>
      <c r="D114" s="74" t="s">
        <v>774</v>
      </c>
      <c r="E114" s="74" t="s">
        <v>828</v>
      </c>
      <c r="F114" s="328" t="s">
        <v>42</v>
      </c>
      <c r="G114" s="41" t="s">
        <v>8</v>
      </c>
      <c r="H114" s="218"/>
      <c r="I114" s="219"/>
      <c r="J114" s="198" t="s">
        <v>536</v>
      </c>
      <c r="K114" s="46" t="s">
        <v>639</v>
      </c>
      <c r="L114" s="346"/>
      <c r="M114" s="220"/>
    </row>
    <row r="115" spans="1:15" s="201" customFormat="1" ht="16.5" customHeight="1" x14ac:dyDescent="0.15">
      <c r="A115" s="189">
        <v>106</v>
      </c>
      <c r="B115" s="196"/>
      <c r="C115" s="196"/>
      <c r="D115" s="74" t="s">
        <v>774</v>
      </c>
      <c r="E115" s="74" t="s">
        <v>830</v>
      </c>
      <c r="F115" s="328" t="s">
        <v>43</v>
      </c>
      <c r="G115" s="41" t="s">
        <v>8</v>
      </c>
      <c r="H115" s="218"/>
      <c r="I115" s="219"/>
      <c r="J115" s="198" t="s">
        <v>537</v>
      </c>
      <c r="K115" s="46" t="s">
        <v>538</v>
      </c>
      <c r="L115" s="346"/>
      <c r="M115" s="220"/>
    </row>
    <row r="116" spans="1:15" s="201" customFormat="1" ht="16.5" customHeight="1" x14ac:dyDescent="0.15">
      <c r="A116" s="189">
        <v>107</v>
      </c>
      <c r="B116" s="196"/>
      <c r="C116" s="196"/>
      <c r="D116" s="74" t="s">
        <v>832</v>
      </c>
      <c r="E116" s="74" t="s">
        <v>833</v>
      </c>
      <c r="F116" s="328" t="s">
        <v>42</v>
      </c>
      <c r="G116" s="41" t="s">
        <v>8</v>
      </c>
      <c r="H116" s="218"/>
      <c r="I116" s="219"/>
      <c r="J116" s="198" t="s">
        <v>536</v>
      </c>
      <c r="K116" s="46" t="s">
        <v>640</v>
      </c>
      <c r="L116" s="346"/>
      <c r="M116" s="220"/>
    </row>
    <row r="117" spans="1:15" s="201" customFormat="1" ht="16.5" customHeight="1" x14ac:dyDescent="0.15">
      <c r="A117" s="189">
        <v>108</v>
      </c>
      <c r="B117" s="196"/>
      <c r="C117" s="196"/>
      <c r="D117" s="74" t="s">
        <v>774</v>
      </c>
      <c r="E117" s="74" t="s">
        <v>835</v>
      </c>
      <c r="F117" s="328"/>
      <c r="G117" s="41" t="s">
        <v>8</v>
      </c>
      <c r="H117" s="218"/>
      <c r="I117" s="219"/>
      <c r="J117" s="198"/>
      <c r="K117" s="46" t="s">
        <v>632</v>
      </c>
      <c r="L117" s="346"/>
      <c r="M117" s="220"/>
    </row>
    <row r="118" spans="1:15" s="201" customFormat="1" ht="16.5" customHeight="1" x14ac:dyDescent="0.15">
      <c r="A118" s="189">
        <v>109</v>
      </c>
      <c r="B118" s="196"/>
      <c r="C118" s="196"/>
      <c r="D118" s="74" t="s">
        <v>774</v>
      </c>
      <c r="E118" s="74" t="s">
        <v>949</v>
      </c>
      <c r="F118" s="328"/>
      <c r="G118" s="41" t="s">
        <v>8</v>
      </c>
      <c r="H118" s="218"/>
      <c r="I118" s="219"/>
      <c r="J118" s="198"/>
      <c r="K118" s="46" t="s">
        <v>539</v>
      </c>
      <c r="L118" s="346"/>
      <c r="M118" s="220"/>
    </row>
    <row r="119" spans="1:15" s="201" customFormat="1" ht="16.5" customHeight="1" x14ac:dyDescent="0.15">
      <c r="A119" s="189">
        <v>110</v>
      </c>
      <c r="B119" s="196"/>
      <c r="C119" s="196"/>
      <c r="D119" s="74" t="s">
        <v>774</v>
      </c>
      <c r="E119" s="74" t="s">
        <v>838</v>
      </c>
      <c r="F119" s="328"/>
      <c r="G119" s="41" t="s">
        <v>8</v>
      </c>
      <c r="H119" s="218"/>
      <c r="I119" s="219"/>
      <c r="J119" s="198"/>
      <c r="K119" s="46" t="s">
        <v>1217</v>
      </c>
      <c r="L119" s="346"/>
      <c r="M119" s="220"/>
    </row>
    <row r="120" spans="1:15" s="201" customFormat="1" ht="16.5" customHeight="1" x14ac:dyDescent="0.15">
      <c r="A120" s="189">
        <v>111</v>
      </c>
      <c r="B120" s="196"/>
      <c r="C120" s="196"/>
      <c r="D120" s="74" t="s">
        <v>774</v>
      </c>
      <c r="E120" s="74" t="s">
        <v>840</v>
      </c>
      <c r="F120" s="328"/>
      <c r="G120" s="41" t="s">
        <v>8</v>
      </c>
      <c r="H120" s="218"/>
      <c r="I120" s="219"/>
      <c r="J120" s="72" t="s">
        <v>530</v>
      </c>
      <c r="K120" s="114" t="s">
        <v>1244</v>
      </c>
      <c r="L120" s="347"/>
      <c r="M120" s="223"/>
    </row>
    <row r="121" spans="1:15" s="201" customFormat="1" ht="16.5" customHeight="1" x14ac:dyDescent="0.15">
      <c r="A121" s="189">
        <v>112</v>
      </c>
      <c r="B121" s="196"/>
      <c r="C121" s="196"/>
      <c r="D121" s="74" t="s">
        <v>774</v>
      </c>
      <c r="E121" s="74" t="s">
        <v>842</v>
      </c>
      <c r="F121" s="328"/>
      <c r="G121" s="41" t="s">
        <v>8</v>
      </c>
      <c r="H121" s="218"/>
      <c r="I121" s="219"/>
      <c r="J121" s="72" t="s">
        <v>531</v>
      </c>
      <c r="K121" s="46" t="s">
        <v>1215</v>
      </c>
      <c r="L121" s="346"/>
      <c r="M121" s="220"/>
    </row>
    <row r="122" spans="1:15" s="201" customFormat="1" ht="16.5" customHeight="1" x14ac:dyDescent="0.15">
      <c r="A122" s="189">
        <v>113</v>
      </c>
      <c r="B122" s="196"/>
      <c r="C122" s="196"/>
      <c r="D122" s="74" t="s">
        <v>774</v>
      </c>
      <c r="E122" s="74" t="s">
        <v>844</v>
      </c>
      <c r="F122" s="328"/>
      <c r="G122" s="41" t="s">
        <v>8</v>
      </c>
      <c r="H122" s="218"/>
      <c r="I122" s="219"/>
      <c r="J122" s="72" t="s">
        <v>532</v>
      </c>
      <c r="K122" s="46" t="s">
        <v>1218</v>
      </c>
      <c r="L122" s="346"/>
      <c r="M122" s="220"/>
    </row>
    <row r="123" spans="1:15" s="201" customFormat="1" ht="16.5" customHeight="1" x14ac:dyDescent="0.15">
      <c r="A123" s="189">
        <v>114</v>
      </c>
      <c r="B123" s="196"/>
      <c r="C123" s="196"/>
      <c r="D123" s="74" t="s">
        <v>774</v>
      </c>
      <c r="E123" s="74" t="s">
        <v>846</v>
      </c>
      <c r="F123" s="328"/>
      <c r="G123" s="41" t="s">
        <v>8</v>
      </c>
      <c r="H123" s="218"/>
      <c r="I123" s="219"/>
      <c r="J123" s="72" t="s">
        <v>530</v>
      </c>
      <c r="K123" s="114" t="s">
        <v>1237</v>
      </c>
      <c r="L123" s="347"/>
      <c r="M123" s="223"/>
    </row>
    <row r="124" spans="1:15" s="201" customFormat="1" ht="16.5" customHeight="1" x14ac:dyDescent="0.15">
      <c r="A124" s="189">
        <v>115</v>
      </c>
      <c r="B124" s="196"/>
      <c r="C124" s="196"/>
      <c r="D124" s="74" t="s">
        <v>774</v>
      </c>
      <c r="E124" s="74" t="s">
        <v>848</v>
      </c>
      <c r="F124" s="328"/>
      <c r="G124" s="41" t="s">
        <v>8</v>
      </c>
      <c r="H124" s="218"/>
      <c r="I124" s="219"/>
      <c r="J124" s="198" t="s">
        <v>540</v>
      </c>
      <c r="K124" s="46" t="s">
        <v>541</v>
      </c>
      <c r="L124" s="222"/>
      <c r="M124" s="220"/>
    </row>
    <row r="125" spans="1:15" s="201" customFormat="1" ht="16.5" customHeight="1" x14ac:dyDescent="0.15">
      <c r="A125" s="189">
        <v>116</v>
      </c>
      <c r="B125" s="196"/>
      <c r="C125" s="196"/>
      <c r="D125" s="74" t="s">
        <v>774</v>
      </c>
      <c r="E125" s="74" t="s">
        <v>850</v>
      </c>
      <c r="F125" s="328"/>
      <c r="G125" s="41" t="s">
        <v>8</v>
      </c>
      <c r="H125" s="218"/>
      <c r="I125" s="219"/>
      <c r="J125" s="198" t="s">
        <v>542</v>
      </c>
      <c r="K125" s="46"/>
      <c r="L125" s="222"/>
      <c r="M125" s="220"/>
    </row>
    <row r="126" spans="1:15" ht="16.5" customHeight="1" x14ac:dyDescent="0.15">
      <c r="A126" s="189">
        <v>117</v>
      </c>
      <c r="B126" s="190"/>
      <c r="C126" s="190"/>
      <c r="D126" s="101" t="s">
        <v>773</v>
      </c>
      <c r="E126" s="101" t="s">
        <v>1331</v>
      </c>
      <c r="F126" s="191" t="s">
        <v>503</v>
      </c>
      <c r="G126" s="41" t="s">
        <v>8</v>
      </c>
      <c r="H126" s="190"/>
      <c r="I126" s="190"/>
      <c r="J126" s="192"/>
      <c r="K126" s="475" t="s">
        <v>1514</v>
      </c>
      <c r="L126" s="195"/>
      <c r="M126" s="203"/>
      <c r="N126" s="566" t="s">
        <v>504</v>
      </c>
      <c r="O126" s="215" t="s">
        <v>1372</v>
      </c>
    </row>
    <row r="127" spans="1:15" ht="16.5" customHeight="1" x14ac:dyDescent="0.15">
      <c r="A127" s="189">
        <v>118</v>
      </c>
      <c r="B127" s="190"/>
      <c r="C127" s="190"/>
      <c r="D127" s="101" t="s">
        <v>773</v>
      </c>
      <c r="E127" s="101" t="s">
        <v>1332</v>
      </c>
      <c r="F127" s="191" t="s">
        <v>505</v>
      </c>
      <c r="G127" s="41" t="s">
        <v>8</v>
      </c>
      <c r="H127" s="190"/>
      <c r="I127" s="190"/>
      <c r="J127" s="192"/>
      <c r="K127" s="336" t="s">
        <v>1321</v>
      </c>
      <c r="L127" s="195"/>
      <c r="M127" s="203"/>
      <c r="N127" s="566"/>
      <c r="O127" s="216"/>
    </row>
    <row r="128" spans="1:15" ht="16.5" customHeight="1" x14ac:dyDescent="0.15">
      <c r="A128" s="189">
        <v>119</v>
      </c>
      <c r="B128" s="190"/>
      <c r="C128" s="190"/>
      <c r="D128" s="101" t="s">
        <v>773</v>
      </c>
      <c r="E128" s="101" t="s">
        <v>1333</v>
      </c>
      <c r="F128" s="36" t="s">
        <v>506</v>
      </c>
      <c r="G128" s="41" t="s">
        <v>8</v>
      </c>
      <c r="H128" s="190"/>
      <c r="I128" s="190"/>
      <c r="J128" s="325"/>
      <c r="K128" s="336" t="s">
        <v>1322</v>
      </c>
      <c r="L128" s="208" t="s">
        <v>1394</v>
      </c>
    </row>
    <row r="129" spans="1:15" ht="16.5" customHeight="1" x14ac:dyDescent="0.15">
      <c r="A129" s="189">
        <v>120</v>
      </c>
      <c r="B129" s="190"/>
      <c r="C129" s="190"/>
      <c r="D129" s="101" t="s">
        <v>773</v>
      </c>
      <c r="E129" s="101" t="s">
        <v>1334</v>
      </c>
      <c r="F129" s="191"/>
      <c r="G129" s="41" t="s">
        <v>8</v>
      </c>
      <c r="H129" s="190"/>
      <c r="I129" s="190"/>
      <c r="J129" s="325"/>
      <c r="K129" s="479" t="s">
        <v>1323</v>
      </c>
      <c r="L129" s="195"/>
    </row>
    <row r="130" spans="1:15" ht="16.5" customHeight="1" x14ac:dyDescent="0.15">
      <c r="A130" s="189">
        <v>121</v>
      </c>
      <c r="B130" s="190"/>
      <c r="C130" s="190"/>
      <c r="D130" s="74" t="s">
        <v>773</v>
      </c>
      <c r="E130" s="335" t="s">
        <v>1128</v>
      </c>
      <c r="F130" s="191"/>
      <c r="G130" s="41" t="s">
        <v>8</v>
      </c>
      <c r="H130" s="190"/>
      <c r="I130" s="190"/>
      <c r="J130" s="325"/>
      <c r="K130" s="479" t="s">
        <v>1393</v>
      </c>
      <c r="L130" s="195"/>
    </row>
    <row r="131" spans="1:15" ht="16.5" customHeight="1" x14ac:dyDescent="0.15">
      <c r="A131" s="189">
        <v>122</v>
      </c>
      <c r="B131" s="190"/>
      <c r="C131" s="190"/>
      <c r="D131" s="101" t="s">
        <v>773</v>
      </c>
      <c r="E131" s="101" t="s">
        <v>1335</v>
      </c>
      <c r="F131" s="191" t="s">
        <v>508</v>
      </c>
      <c r="G131" s="41" t="s">
        <v>8</v>
      </c>
      <c r="H131" s="190"/>
      <c r="I131" s="190"/>
      <c r="J131" s="326" t="s">
        <v>2093</v>
      </c>
      <c r="K131" s="562" t="s">
        <v>2092</v>
      </c>
      <c r="L131" s="195"/>
      <c r="N131" s="561" t="s">
        <v>509</v>
      </c>
      <c r="O131" s="563"/>
    </row>
    <row r="132" spans="1:15" ht="16.5" customHeight="1" x14ac:dyDescent="0.15">
      <c r="A132" s="189">
        <v>123</v>
      </c>
      <c r="B132" s="190"/>
      <c r="C132" s="190"/>
      <c r="D132" s="101" t="s">
        <v>773</v>
      </c>
      <c r="E132" s="101" t="s">
        <v>1336</v>
      </c>
      <c r="F132" s="191" t="s">
        <v>508</v>
      </c>
      <c r="G132" s="41" t="s">
        <v>8</v>
      </c>
      <c r="H132" s="190"/>
      <c r="I132" s="190"/>
      <c r="J132" s="325"/>
      <c r="K132" s="562"/>
      <c r="L132" s="195"/>
      <c r="N132" s="561"/>
      <c r="O132" s="563"/>
    </row>
    <row r="133" spans="1:15" ht="16.5" customHeight="1" x14ac:dyDescent="0.15">
      <c r="A133" s="189">
        <v>124</v>
      </c>
      <c r="B133" s="190"/>
      <c r="C133" s="190"/>
      <c r="D133" s="101" t="s">
        <v>773</v>
      </c>
      <c r="E133" s="101" t="s">
        <v>1337</v>
      </c>
      <c r="F133" s="191" t="s">
        <v>508</v>
      </c>
      <c r="G133" s="41" t="s">
        <v>8</v>
      </c>
      <c r="H133" s="190"/>
      <c r="I133" s="190"/>
      <c r="J133" s="325"/>
      <c r="K133" s="562"/>
      <c r="L133" s="195"/>
      <c r="N133" s="561"/>
      <c r="O133" s="563"/>
    </row>
    <row r="134" spans="1:15" ht="16.5" customHeight="1" x14ac:dyDescent="0.15">
      <c r="A134" s="189">
        <v>125</v>
      </c>
      <c r="B134" s="190"/>
      <c r="C134" s="190"/>
      <c r="D134" s="101" t="s">
        <v>773</v>
      </c>
      <c r="E134" s="101" t="s">
        <v>1338</v>
      </c>
      <c r="F134" s="191" t="s">
        <v>508</v>
      </c>
      <c r="G134" s="41" t="s">
        <v>8</v>
      </c>
      <c r="H134" s="190"/>
      <c r="I134" s="190"/>
      <c r="J134" s="325"/>
      <c r="K134" s="562"/>
      <c r="L134" s="195"/>
      <c r="N134" s="561"/>
      <c r="O134" s="563"/>
    </row>
    <row r="135" spans="1:15" ht="16.5" customHeight="1" x14ac:dyDescent="0.15">
      <c r="A135" s="189">
        <v>126</v>
      </c>
      <c r="B135" s="190"/>
      <c r="C135" s="190"/>
      <c r="D135" s="101" t="s">
        <v>773</v>
      </c>
      <c r="E135" s="101" t="s">
        <v>1339</v>
      </c>
      <c r="F135" s="191" t="s">
        <v>503</v>
      </c>
      <c r="G135" s="41" t="s">
        <v>8</v>
      </c>
      <c r="H135" s="190"/>
      <c r="I135" s="190"/>
      <c r="J135" s="325"/>
      <c r="K135" s="479" t="s">
        <v>1515</v>
      </c>
      <c r="L135" s="195"/>
      <c r="N135" s="561" t="s">
        <v>504</v>
      </c>
      <c r="O135" s="215" t="s">
        <v>510</v>
      </c>
    </row>
    <row r="136" spans="1:15" ht="16.5" customHeight="1" x14ac:dyDescent="0.15">
      <c r="A136" s="189">
        <v>127</v>
      </c>
      <c r="B136" s="190"/>
      <c r="C136" s="190"/>
      <c r="D136" s="101" t="s">
        <v>773</v>
      </c>
      <c r="E136" s="101" t="s">
        <v>1340</v>
      </c>
      <c r="F136" s="191" t="s">
        <v>175</v>
      </c>
      <c r="G136" s="41" t="s">
        <v>8</v>
      </c>
      <c r="H136" s="190"/>
      <c r="I136" s="190"/>
      <c r="J136" s="325"/>
      <c r="K136" s="336" t="s">
        <v>1324</v>
      </c>
      <c r="L136" s="195"/>
      <c r="N136" s="561"/>
      <c r="O136" s="216"/>
    </row>
    <row r="137" spans="1:15" ht="16.5" customHeight="1" x14ac:dyDescent="0.15">
      <c r="A137" s="189">
        <v>128</v>
      </c>
      <c r="B137" s="190"/>
      <c r="C137" s="190"/>
      <c r="D137" s="101" t="s">
        <v>773</v>
      </c>
      <c r="E137" s="101" t="s">
        <v>1341</v>
      </c>
      <c r="F137" s="36" t="s">
        <v>506</v>
      </c>
      <c r="G137" s="41" t="s">
        <v>8</v>
      </c>
      <c r="H137" s="190"/>
      <c r="I137" s="190"/>
      <c r="J137" s="325"/>
      <c r="K137" s="475" t="s">
        <v>1325</v>
      </c>
      <c r="L137" s="208" t="s">
        <v>507</v>
      </c>
    </row>
    <row r="138" spans="1:15" ht="16.5" customHeight="1" x14ac:dyDescent="0.15">
      <c r="A138" s="189">
        <v>129</v>
      </c>
      <c r="B138" s="190"/>
      <c r="C138" s="190"/>
      <c r="D138" s="101" t="s">
        <v>773</v>
      </c>
      <c r="E138" s="101" t="s">
        <v>1342</v>
      </c>
      <c r="F138" s="191"/>
      <c r="G138" s="41" t="s">
        <v>8</v>
      </c>
      <c r="H138" s="190"/>
      <c r="I138" s="190"/>
      <c r="J138" s="325"/>
      <c r="K138" s="336" t="s">
        <v>1326</v>
      </c>
      <c r="L138" s="195"/>
    </row>
    <row r="139" spans="1:15" ht="16.5" customHeight="1" x14ac:dyDescent="0.15">
      <c r="A139" s="189">
        <v>130</v>
      </c>
      <c r="B139" s="190"/>
      <c r="C139" s="190"/>
      <c r="D139" s="101" t="s">
        <v>773</v>
      </c>
      <c r="E139" s="335" t="s">
        <v>1129</v>
      </c>
      <c r="F139" s="191"/>
      <c r="G139" s="41" t="s">
        <v>8</v>
      </c>
      <c r="H139" s="190"/>
      <c r="I139" s="190"/>
      <c r="J139" s="325"/>
      <c r="K139" s="475" t="s">
        <v>1392</v>
      </c>
      <c r="L139" s="195"/>
    </row>
    <row r="140" spans="1:15" ht="16.5" customHeight="1" x14ac:dyDescent="0.15">
      <c r="A140" s="189">
        <v>131</v>
      </c>
      <c r="B140" s="190"/>
      <c r="C140" s="190"/>
      <c r="D140" s="101" t="s">
        <v>773</v>
      </c>
      <c r="E140" s="101" t="s">
        <v>1343</v>
      </c>
      <c r="F140" s="191" t="s">
        <v>508</v>
      </c>
      <c r="G140" s="41" t="s">
        <v>8</v>
      </c>
      <c r="H140" s="190"/>
      <c r="I140" s="190"/>
      <c r="J140" s="326"/>
      <c r="K140" s="562" t="s">
        <v>1516</v>
      </c>
      <c r="L140" s="195"/>
      <c r="N140" s="561" t="s">
        <v>509</v>
      </c>
      <c r="O140" s="563"/>
    </row>
    <row r="141" spans="1:15" ht="16.5" customHeight="1" x14ac:dyDescent="0.15">
      <c r="A141" s="189">
        <v>132</v>
      </c>
      <c r="B141" s="190"/>
      <c r="C141" s="190"/>
      <c r="D141" s="101" t="s">
        <v>773</v>
      </c>
      <c r="E141" s="101" t="s">
        <v>1344</v>
      </c>
      <c r="F141" s="191" t="s">
        <v>508</v>
      </c>
      <c r="G141" s="41" t="s">
        <v>8</v>
      </c>
      <c r="H141" s="190"/>
      <c r="I141" s="190"/>
      <c r="J141" s="325"/>
      <c r="K141" s="562"/>
      <c r="L141" s="195"/>
      <c r="N141" s="561"/>
      <c r="O141" s="563"/>
    </row>
    <row r="142" spans="1:15" ht="16.5" customHeight="1" x14ac:dyDescent="0.15">
      <c r="A142" s="189">
        <v>133</v>
      </c>
      <c r="B142" s="190"/>
      <c r="C142" s="190"/>
      <c r="D142" s="101" t="s">
        <v>773</v>
      </c>
      <c r="E142" s="101" t="s">
        <v>1345</v>
      </c>
      <c r="F142" s="191" t="s">
        <v>508</v>
      </c>
      <c r="G142" s="41" t="s">
        <v>8</v>
      </c>
      <c r="H142" s="190"/>
      <c r="I142" s="190"/>
      <c r="J142" s="325"/>
      <c r="K142" s="562"/>
      <c r="L142" s="195"/>
      <c r="N142" s="561"/>
      <c r="O142" s="563"/>
    </row>
    <row r="143" spans="1:15" ht="16.5" customHeight="1" x14ac:dyDescent="0.15">
      <c r="A143" s="189">
        <v>134</v>
      </c>
      <c r="B143" s="190"/>
      <c r="C143" s="190"/>
      <c r="D143" s="101" t="s">
        <v>773</v>
      </c>
      <c r="E143" s="101" t="s">
        <v>1346</v>
      </c>
      <c r="F143" s="191" t="s">
        <v>508</v>
      </c>
      <c r="G143" s="41" t="s">
        <v>8</v>
      </c>
      <c r="H143" s="190"/>
      <c r="I143" s="190"/>
      <c r="J143" s="325"/>
      <c r="K143" s="562"/>
      <c r="L143" s="195"/>
      <c r="N143" s="561"/>
      <c r="O143" s="563"/>
    </row>
    <row r="144" spans="1:15" ht="16.5" customHeight="1" x14ac:dyDescent="0.15">
      <c r="A144" s="189">
        <v>135</v>
      </c>
      <c r="B144" s="190"/>
      <c r="C144" s="190"/>
      <c r="D144" s="101" t="s">
        <v>773</v>
      </c>
      <c r="E144" s="101" t="s">
        <v>1347</v>
      </c>
      <c r="F144" s="36" t="s">
        <v>396</v>
      </c>
      <c r="G144" s="41" t="s">
        <v>8</v>
      </c>
      <c r="H144" s="190"/>
      <c r="I144" s="190"/>
      <c r="J144" s="39" t="s">
        <v>2095</v>
      </c>
      <c r="K144" s="512" t="s">
        <v>2066</v>
      </c>
      <c r="L144" s="195"/>
      <c r="N144" s="232"/>
      <c r="O144" s="233"/>
    </row>
    <row r="145" spans="1:15" ht="16.5" customHeight="1" x14ac:dyDescent="0.15">
      <c r="A145" s="189">
        <v>136</v>
      </c>
      <c r="B145" s="190"/>
      <c r="C145" s="190"/>
      <c r="D145" s="101" t="s">
        <v>773</v>
      </c>
      <c r="E145" s="101" t="s">
        <v>1348</v>
      </c>
      <c r="F145" s="36" t="s">
        <v>396</v>
      </c>
      <c r="G145" s="41" t="s">
        <v>8</v>
      </c>
      <c r="H145" s="190"/>
      <c r="I145" s="190"/>
      <c r="J145" s="38"/>
      <c r="K145" s="512"/>
      <c r="L145" s="195"/>
      <c r="N145" s="232"/>
      <c r="O145" s="233"/>
    </row>
    <row r="146" spans="1:15" ht="16.5" customHeight="1" x14ac:dyDescent="0.15">
      <c r="A146" s="189">
        <v>137</v>
      </c>
      <c r="B146" s="190"/>
      <c r="C146" s="190"/>
      <c r="D146" s="101" t="s">
        <v>773</v>
      </c>
      <c r="E146" s="101" t="s">
        <v>1349</v>
      </c>
      <c r="F146" s="36" t="s">
        <v>396</v>
      </c>
      <c r="G146" s="41" t="s">
        <v>8</v>
      </c>
      <c r="H146" s="190"/>
      <c r="I146" s="190"/>
      <c r="J146" s="38"/>
      <c r="K146" s="512"/>
      <c r="L146" s="195"/>
      <c r="N146" s="232"/>
      <c r="O146" s="233"/>
    </row>
    <row r="147" spans="1:15" ht="16.5" customHeight="1" x14ac:dyDescent="0.15">
      <c r="A147" s="189">
        <v>138</v>
      </c>
      <c r="B147" s="190"/>
      <c r="C147" s="190"/>
      <c r="D147" s="101" t="s">
        <v>773</v>
      </c>
      <c r="E147" s="101" t="s">
        <v>1350</v>
      </c>
      <c r="F147" s="36" t="s">
        <v>396</v>
      </c>
      <c r="G147" s="41" t="s">
        <v>8</v>
      </c>
      <c r="H147" s="190"/>
      <c r="I147" s="190"/>
      <c r="J147" s="39"/>
      <c r="K147" s="512"/>
      <c r="L147" s="195"/>
      <c r="N147" s="232"/>
      <c r="O147" s="233"/>
    </row>
    <row r="148" spans="1:15" ht="16.5" customHeight="1" x14ac:dyDescent="0.15">
      <c r="A148" s="189">
        <v>139</v>
      </c>
      <c r="B148" s="190"/>
      <c r="C148" s="190"/>
      <c r="D148" s="101" t="s">
        <v>773</v>
      </c>
      <c r="E148" s="101" t="s">
        <v>1351</v>
      </c>
      <c r="F148" s="36" t="s">
        <v>396</v>
      </c>
      <c r="G148" s="41" t="s">
        <v>8</v>
      </c>
      <c r="H148" s="190"/>
      <c r="I148" s="190"/>
      <c r="J148" s="39"/>
      <c r="K148" s="512" t="s">
        <v>2067</v>
      </c>
      <c r="L148" s="195"/>
      <c r="N148" s="232"/>
      <c r="O148" s="233"/>
    </row>
    <row r="149" spans="1:15" ht="16.5" customHeight="1" x14ac:dyDescent="0.15">
      <c r="A149" s="189">
        <v>140</v>
      </c>
      <c r="B149" s="190"/>
      <c r="C149" s="190"/>
      <c r="D149" s="101" t="s">
        <v>773</v>
      </c>
      <c r="E149" s="101" t="s">
        <v>1352</v>
      </c>
      <c r="F149" s="36" t="s">
        <v>396</v>
      </c>
      <c r="G149" s="41" t="s">
        <v>8</v>
      </c>
      <c r="H149" s="190"/>
      <c r="I149" s="190"/>
      <c r="J149" s="39"/>
      <c r="K149" s="512"/>
      <c r="L149" s="195"/>
      <c r="N149" s="232"/>
      <c r="O149" s="233"/>
    </row>
    <row r="150" spans="1:15" ht="16.5" customHeight="1" x14ac:dyDescent="0.15">
      <c r="A150" s="189">
        <v>141</v>
      </c>
      <c r="B150" s="190"/>
      <c r="C150" s="190"/>
      <c r="D150" s="101" t="s">
        <v>773</v>
      </c>
      <c r="E150" s="101" t="s">
        <v>1353</v>
      </c>
      <c r="F150" s="36" t="s">
        <v>396</v>
      </c>
      <c r="G150" s="41" t="s">
        <v>8</v>
      </c>
      <c r="H150" s="190"/>
      <c r="I150" s="190"/>
      <c r="J150" s="39"/>
      <c r="K150" s="512"/>
      <c r="L150" s="195"/>
      <c r="N150" s="232"/>
      <c r="O150" s="233"/>
    </row>
    <row r="151" spans="1:15" ht="16.5" customHeight="1" x14ac:dyDescent="0.15">
      <c r="A151" s="189">
        <v>142</v>
      </c>
      <c r="B151" s="190"/>
      <c r="C151" s="190"/>
      <c r="D151" s="101" t="s">
        <v>773</v>
      </c>
      <c r="E151" s="101" t="s">
        <v>1354</v>
      </c>
      <c r="F151" s="36" t="s">
        <v>396</v>
      </c>
      <c r="G151" s="41" t="s">
        <v>8</v>
      </c>
      <c r="H151" s="190"/>
      <c r="I151" s="190"/>
      <c r="J151" s="39"/>
      <c r="K151" s="512"/>
      <c r="L151" s="195"/>
      <c r="N151" s="232"/>
      <c r="O151" s="233"/>
    </row>
    <row r="152" spans="1:15" ht="16.5" customHeight="1" x14ac:dyDescent="0.15">
      <c r="A152" s="189">
        <v>143</v>
      </c>
      <c r="B152" s="190"/>
      <c r="C152" s="190"/>
      <c r="D152" s="101" t="s">
        <v>773</v>
      </c>
      <c r="E152" s="101" t="s">
        <v>1355</v>
      </c>
      <c r="F152" s="36" t="s">
        <v>396</v>
      </c>
      <c r="G152" s="41" t="s">
        <v>8</v>
      </c>
      <c r="H152" s="190"/>
      <c r="I152" s="190"/>
      <c r="J152" s="39"/>
      <c r="K152" s="512" t="s">
        <v>2068</v>
      </c>
      <c r="L152" s="195"/>
      <c r="N152" s="232"/>
      <c r="O152" s="233"/>
    </row>
    <row r="153" spans="1:15" ht="16.5" customHeight="1" x14ac:dyDescent="0.15">
      <c r="A153" s="189">
        <v>144</v>
      </c>
      <c r="B153" s="190"/>
      <c r="C153" s="190"/>
      <c r="D153" s="101" t="s">
        <v>773</v>
      </c>
      <c r="E153" s="101" t="s">
        <v>1356</v>
      </c>
      <c r="F153" s="36" t="s">
        <v>396</v>
      </c>
      <c r="G153" s="41" t="s">
        <v>8</v>
      </c>
      <c r="H153" s="190"/>
      <c r="I153" s="190"/>
      <c r="J153" s="39"/>
      <c r="K153" s="512"/>
      <c r="L153" s="195"/>
      <c r="N153" s="232"/>
      <c r="O153" s="233"/>
    </row>
    <row r="154" spans="1:15" ht="16.5" customHeight="1" x14ac:dyDescent="0.15">
      <c r="A154" s="189">
        <v>145</v>
      </c>
      <c r="B154" s="190"/>
      <c r="C154" s="190"/>
      <c r="D154" s="101" t="s">
        <v>773</v>
      </c>
      <c r="E154" s="101" t="s">
        <v>1357</v>
      </c>
      <c r="F154" s="36" t="s">
        <v>396</v>
      </c>
      <c r="G154" s="41" t="s">
        <v>8</v>
      </c>
      <c r="H154" s="190"/>
      <c r="I154" s="190"/>
      <c r="J154" s="39"/>
      <c r="K154" s="512"/>
      <c r="L154" s="195"/>
      <c r="N154" s="232"/>
      <c r="O154" s="233"/>
    </row>
    <row r="155" spans="1:15" ht="16.5" customHeight="1" x14ac:dyDescent="0.15">
      <c r="A155" s="189">
        <v>146</v>
      </c>
      <c r="B155" s="190"/>
      <c r="C155" s="190"/>
      <c r="D155" s="101" t="s">
        <v>773</v>
      </c>
      <c r="E155" s="101" t="s">
        <v>1358</v>
      </c>
      <c r="F155" s="36" t="s">
        <v>396</v>
      </c>
      <c r="G155" s="41" t="s">
        <v>8</v>
      </c>
      <c r="H155" s="190"/>
      <c r="I155" s="190"/>
      <c r="J155" s="39"/>
      <c r="K155" s="512"/>
      <c r="L155" s="195"/>
      <c r="N155" s="232"/>
      <c r="O155" s="233"/>
    </row>
    <row r="156" spans="1:15" ht="16.5" customHeight="1" x14ac:dyDescent="0.15">
      <c r="A156" s="189">
        <v>147</v>
      </c>
      <c r="B156" s="190"/>
      <c r="C156" s="190"/>
      <c r="D156" s="101" t="s">
        <v>773</v>
      </c>
      <c r="E156" s="101" t="s">
        <v>1359</v>
      </c>
      <c r="F156" s="36" t="s">
        <v>396</v>
      </c>
      <c r="G156" s="41" t="s">
        <v>8</v>
      </c>
      <c r="H156" s="190"/>
      <c r="I156" s="190"/>
      <c r="J156" s="39"/>
      <c r="K156" s="512" t="s">
        <v>2104</v>
      </c>
      <c r="L156" s="195"/>
      <c r="N156" s="232"/>
      <c r="O156" s="233"/>
    </row>
    <row r="157" spans="1:15" ht="16.5" customHeight="1" x14ac:dyDescent="0.15">
      <c r="A157" s="189">
        <v>148</v>
      </c>
      <c r="B157" s="190"/>
      <c r="C157" s="190"/>
      <c r="D157" s="101" t="s">
        <v>773</v>
      </c>
      <c r="E157" s="101" t="s">
        <v>1360</v>
      </c>
      <c r="F157" s="36" t="s">
        <v>396</v>
      </c>
      <c r="G157" s="41" t="s">
        <v>8</v>
      </c>
      <c r="H157" s="190"/>
      <c r="I157" s="190"/>
      <c r="J157" s="39"/>
      <c r="K157" s="512"/>
      <c r="L157" s="195"/>
      <c r="N157" s="232"/>
      <c r="O157" s="233"/>
    </row>
    <row r="158" spans="1:15" ht="16.5" customHeight="1" x14ac:dyDescent="0.15">
      <c r="A158" s="189">
        <v>149</v>
      </c>
      <c r="B158" s="190"/>
      <c r="C158" s="190"/>
      <c r="D158" s="101" t="s">
        <v>773</v>
      </c>
      <c r="E158" s="101" t="s">
        <v>1361</v>
      </c>
      <c r="F158" s="36" t="s">
        <v>396</v>
      </c>
      <c r="G158" s="41" t="s">
        <v>8</v>
      </c>
      <c r="H158" s="190"/>
      <c r="I158" s="190"/>
      <c r="J158" s="39"/>
      <c r="K158" s="512"/>
      <c r="L158" s="195"/>
      <c r="N158" s="232"/>
      <c r="O158" s="233"/>
    </row>
    <row r="159" spans="1:15" ht="16.5" customHeight="1" x14ac:dyDescent="0.15">
      <c r="A159" s="189">
        <v>150</v>
      </c>
      <c r="B159" s="190"/>
      <c r="C159" s="190"/>
      <c r="D159" s="101" t="s">
        <v>773</v>
      </c>
      <c r="E159" s="101" t="s">
        <v>1362</v>
      </c>
      <c r="F159" s="36" t="s">
        <v>396</v>
      </c>
      <c r="G159" s="41" t="s">
        <v>8</v>
      </c>
      <c r="H159" s="190"/>
      <c r="I159" s="190"/>
      <c r="J159" s="39" t="s">
        <v>393</v>
      </c>
      <c r="K159" s="512"/>
      <c r="L159" s="195"/>
      <c r="N159" s="232"/>
      <c r="O159" s="233"/>
    </row>
    <row r="160" spans="1:15" s="201" customFormat="1" ht="17.25" customHeight="1" x14ac:dyDescent="0.15">
      <c r="A160" s="189">
        <v>151</v>
      </c>
      <c r="B160" s="196"/>
      <c r="C160" s="196"/>
      <c r="D160" s="224" t="s">
        <v>1373</v>
      </c>
      <c r="E160" s="74" t="s">
        <v>1374</v>
      </c>
      <c r="F160" s="323"/>
      <c r="G160" s="41" t="s">
        <v>8</v>
      </c>
      <c r="H160" s="218"/>
      <c r="I160" s="219"/>
      <c r="J160" s="198"/>
      <c r="K160" s="558" t="s">
        <v>2103</v>
      </c>
      <c r="L160" s="222"/>
      <c r="M160" s="220"/>
    </row>
    <row r="161" spans="1:13" s="201" customFormat="1" ht="17.25" customHeight="1" x14ac:dyDescent="0.15">
      <c r="A161" s="189">
        <v>152</v>
      </c>
      <c r="B161" s="196"/>
      <c r="C161" s="196"/>
      <c r="D161" s="308" t="s">
        <v>1375</v>
      </c>
      <c r="E161" s="74" t="s">
        <v>885</v>
      </c>
      <c r="F161" s="323" t="s">
        <v>313</v>
      </c>
      <c r="G161" s="41" t="s">
        <v>8</v>
      </c>
      <c r="H161" s="218"/>
      <c r="I161" s="219"/>
      <c r="J161" s="198"/>
      <c r="K161" s="559"/>
      <c r="L161" s="222"/>
      <c r="M161" s="220"/>
    </row>
    <row r="162" spans="1:13" s="201" customFormat="1" ht="17.25" customHeight="1" x14ac:dyDescent="0.15">
      <c r="A162" s="189">
        <v>153</v>
      </c>
      <c r="B162" s="196"/>
      <c r="C162" s="196"/>
      <c r="D162" s="308" t="s">
        <v>1375</v>
      </c>
      <c r="E162" s="74" t="s">
        <v>887</v>
      </c>
      <c r="F162" s="323" t="s">
        <v>313</v>
      </c>
      <c r="G162" s="41" t="s">
        <v>8</v>
      </c>
      <c r="H162" s="218"/>
      <c r="I162" s="219"/>
      <c r="J162" s="198"/>
      <c r="K162" s="559"/>
      <c r="L162" s="222"/>
      <c r="M162" s="220"/>
    </row>
    <row r="163" spans="1:13" s="201" customFormat="1" ht="17.25" customHeight="1" x14ac:dyDescent="0.15">
      <c r="A163" s="189">
        <v>154</v>
      </c>
      <c r="B163" s="196"/>
      <c r="C163" s="196"/>
      <c r="D163" s="308" t="s">
        <v>1375</v>
      </c>
      <c r="E163" s="74" t="s">
        <v>1376</v>
      </c>
      <c r="F163" s="323" t="s">
        <v>320</v>
      </c>
      <c r="G163" s="41" t="s">
        <v>8</v>
      </c>
      <c r="H163" s="218"/>
      <c r="I163" s="219"/>
      <c r="J163" s="198"/>
      <c r="K163" s="559"/>
      <c r="L163" s="222"/>
      <c r="M163" s="220"/>
    </row>
    <row r="164" spans="1:13" s="201" customFormat="1" ht="17.25" customHeight="1" x14ac:dyDescent="0.15">
      <c r="A164" s="189">
        <v>155</v>
      </c>
      <c r="B164" s="196"/>
      <c r="C164" s="196"/>
      <c r="D164" s="308" t="s">
        <v>1375</v>
      </c>
      <c r="E164" s="101" t="s">
        <v>891</v>
      </c>
      <c r="F164" s="323" t="s">
        <v>320</v>
      </c>
      <c r="G164" s="41" t="s">
        <v>8</v>
      </c>
      <c r="H164" s="218"/>
      <c r="I164" s="219"/>
      <c r="J164" s="198"/>
      <c r="K164" s="560"/>
      <c r="L164" s="222"/>
      <c r="M164" s="220"/>
    </row>
    <row r="165" spans="1:13" s="9" customFormat="1" ht="16.5" customHeight="1" x14ac:dyDescent="0.15">
      <c r="A165" s="189">
        <v>156</v>
      </c>
      <c r="B165" s="352"/>
      <c r="C165" s="196"/>
      <c r="D165" s="74" t="s">
        <v>1654</v>
      </c>
      <c r="E165" s="74" t="s">
        <v>1663</v>
      </c>
      <c r="F165" s="322"/>
      <c r="G165" s="41" t="s">
        <v>8</v>
      </c>
      <c r="H165" s="125"/>
      <c r="I165" s="74"/>
      <c r="J165" s="75"/>
      <c r="K165" s="477" t="s">
        <v>1655</v>
      </c>
      <c r="L165" s="478"/>
    </row>
    <row r="166" spans="1:13" s="9" customFormat="1" ht="16.5" customHeight="1" x14ac:dyDescent="0.15">
      <c r="A166" s="189">
        <v>157</v>
      </c>
      <c r="B166" s="352"/>
      <c r="C166" s="196"/>
      <c r="D166" s="74" t="s">
        <v>1654</v>
      </c>
      <c r="E166" s="74" t="s">
        <v>1668</v>
      </c>
      <c r="F166" s="322"/>
      <c r="G166" s="41" t="s">
        <v>8</v>
      </c>
      <c r="H166" s="125"/>
      <c r="I166" s="74"/>
      <c r="J166" s="75"/>
      <c r="K166" s="477"/>
      <c r="L166" s="478"/>
    </row>
    <row r="167" spans="1:13" s="9" customFormat="1" ht="16.5" customHeight="1" x14ac:dyDescent="0.15">
      <c r="A167" s="189">
        <v>158</v>
      </c>
      <c r="B167" s="352"/>
      <c r="C167" s="196"/>
      <c r="D167" s="74" t="s">
        <v>1654</v>
      </c>
      <c r="E167" s="74" t="s">
        <v>1664</v>
      </c>
      <c r="F167" s="322"/>
      <c r="G167" s="41" t="s">
        <v>8</v>
      </c>
      <c r="H167" s="125"/>
      <c r="I167" s="74"/>
      <c r="J167" s="75"/>
      <c r="K167" s="477" t="s">
        <v>1656</v>
      </c>
      <c r="L167" s="478"/>
    </row>
    <row r="168" spans="1:13" s="9" customFormat="1" ht="16.5" customHeight="1" x14ac:dyDescent="0.15">
      <c r="A168" s="189">
        <v>159</v>
      </c>
      <c r="B168" s="352"/>
      <c r="C168" s="196"/>
      <c r="D168" s="74" t="s">
        <v>1654</v>
      </c>
      <c r="E168" s="74" t="s">
        <v>1665</v>
      </c>
      <c r="F168" s="322"/>
      <c r="G168" s="41" t="s">
        <v>8</v>
      </c>
      <c r="H168" s="125"/>
      <c r="I168" s="74"/>
      <c r="J168" s="75"/>
      <c r="K168" s="477"/>
      <c r="L168" s="478"/>
    </row>
    <row r="169" spans="1:13" s="201" customFormat="1" ht="16.5" customHeight="1" x14ac:dyDescent="0.15">
      <c r="A169" s="189">
        <v>163</v>
      </c>
      <c r="B169" s="196"/>
      <c r="C169" s="196"/>
      <c r="D169" s="224" t="s">
        <v>853</v>
      </c>
      <c r="E169" s="74" t="s">
        <v>855</v>
      </c>
      <c r="F169" s="328" t="s">
        <v>44</v>
      </c>
      <c r="G169" s="41" t="s">
        <v>8</v>
      </c>
      <c r="H169" s="219"/>
      <c r="I169" s="196"/>
      <c r="J169" s="45" t="s">
        <v>543</v>
      </c>
      <c r="K169" s="476" t="s">
        <v>1277</v>
      </c>
      <c r="L169" s="222"/>
    </row>
    <row r="170" spans="1:13" s="201" customFormat="1" ht="16.5" customHeight="1" x14ac:dyDescent="0.15">
      <c r="A170" s="189">
        <v>164</v>
      </c>
      <c r="B170" s="196"/>
      <c r="C170" s="196"/>
      <c r="D170" s="224" t="s">
        <v>853</v>
      </c>
      <c r="E170" s="74" t="s">
        <v>857</v>
      </c>
      <c r="F170" s="328" t="s">
        <v>45</v>
      </c>
      <c r="G170" s="41" t="s">
        <v>8</v>
      </c>
      <c r="H170" s="219"/>
      <c r="I170" s="196"/>
      <c r="J170" s="45" t="s">
        <v>544</v>
      </c>
      <c r="K170" s="46"/>
      <c r="L170" s="222"/>
    </row>
    <row r="171" spans="1:13" s="201" customFormat="1" ht="16.5" customHeight="1" x14ac:dyDescent="0.15">
      <c r="A171" s="189">
        <v>165</v>
      </c>
      <c r="B171" s="196"/>
      <c r="C171" s="196"/>
      <c r="D171" s="224" t="s">
        <v>853</v>
      </c>
      <c r="E171" s="74" t="s">
        <v>859</v>
      </c>
      <c r="F171" s="328" t="s">
        <v>45</v>
      </c>
      <c r="G171" s="41" t="s">
        <v>8</v>
      </c>
      <c r="H171" s="219"/>
      <c r="I171" s="196"/>
      <c r="J171" s="45" t="s">
        <v>545</v>
      </c>
      <c r="K171" s="337"/>
      <c r="L171" s="222"/>
    </row>
    <row r="172" spans="1:13" s="201" customFormat="1" ht="16.5" customHeight="1" x14ac:dyDescent="0.15">
      <c r="A172" s="189">
        <v>166</v>
      </c>
      <c r="B172" s="196"/>
      <c r="C172" s="196"/>
      <c r="D172" s="224" t="s">
        <v>853</v>
      </c>
      <c r="E172" s="74" t="s">
        <v>1130</v>
      </c>
      <c r="F172" s="328"/>
      <c r="G172" s="41" t="s">
        <v>8</v>
      </c>
      <c r="H172" s="219"/>
      <c r="I172" s="196"/>
      <c r="J172" s="198"/>
      <c r="K172" s="337"/>
      <c r="L172" s="222"/>
    </row>
    <row r="173" spans="1:13" s="201" customFormat="1" ht="16.5" customHeight="1" x14ac:dyDescent="0.15">
      <c r="A173" s="189">
        <v>167</v>
      </c>
      <c r="B173" s="196"/>
      <c r="C173" s="196"/>
      <c r="D173" s="224" t="s">
        <v>853</v>
      </c>
      <c r="E173" s="74" t="s">
        <v>1131</v>
      </c>
      <c r="F173" s="328"/>
      <c r="G173" s="41" t="s">
        <v>8</v>
      </c>
      <c r="H173" s="219"/>
      <c r="I173" s="196"/>
      <c r="J173" s="198"/>
      <c r="K173" s="337"/>
      <c r="L173" s="222"/>
    </row>
    <row r="174" spans="1:13" s="201" customFormat="1" ht="16.5" customHeight="1" x14ac:dyDescent="0.15">
      <c r="A174" s="189">
        <v>168</v>
      </c>
      <c r="B174" s="196"/>
      <c r="C174" s="196"/>
      <c r="D174" s="224" t="s">
        <v>853</v>
      </c>
      <c r="E174" s="74" t="s">
        <v>1132</v>
      </c>
      <c r="F174" s="328"/>
      <c r="G174" s="41" t="s">
        <v>8</v>
      </c>
      <c r="H174" s="219"/>
      <c r="I174" s="196"/>
      <c r="J174" s="198"/>
      <c r="K174" s="337"/>
      <c r="L174" s="222"/>
    </row>
    <row r="175" spans="1:13" ht="16.5" customHeight="1" x14ac:dyDescent="0.15">
      <c r="A175" s="189">
        <v>169</v>
      </c>
      <c r="B175" s="190"/>
      <c r="C175" s="190"/>
      <c r="D175" s="74" t="s">
        <v>717</v>
      </c>
      <c r="E175" s="335" t="s">
        <v>1133</v>
      </c>
      <c r="F175" s="317" t="s">
        <v>105</v>
      </c>
      <c r="G175" s="41" t="s">
        <v>8</v>
      </c>
      <c r="H175" s="190"/>
      <c r="I175" s="190"/>
      <c r="J175" s="202"/>
      <c r="K175" s="193" t="s">
        <v>546</v>
      </c>
      <c r="L175" s="195"/>
      <c r="M175" s="215"/>
    </row>
    <row r="176" spans="1:13" ht="16.5" customHeight="1" x14ac:dyDescent="0.15">
      <c r="A176" s="189">
        <v>170</v>
      </c>
      <c r="B176" s="190"/>
      <c r="C176" s="190"/>
      <c r="D176" s="74" t="s">
        <v>1134</v>
      </c>
      <c r="E176" s="335" t="s">
        <v>1135</v>
      </c>
      <c r="F176" s="329" t="s">
        <v>547</v>
      </c>
      <c r="G176" s="41" t="s">
        <v>8</v>
      </c>
      <c r="H176" s="190"/>
      <c r="I176" s="190"/>
      <c r="J176" s="202"/>
      <c r="K176" s="556" t="s">
        <v>548</v>
      </c>
      <c r="L176" s="195"/>
      <c r="M176" s="215"/>
    </row>
    <row r="177" spans="1:14" ht="16.5" customHeight="1" x14ac:dyDescent="0.15">
      <c r="A177" s="189">
        <v>171</v>
      </c>
      <c r="B177" s="190"/>
      <c r="C177" s="190"/>
      <c r="D177" s="74" t="s">
        <v>1134</v>
      </c>
      <c r="E177" s="335" t="s">
        <v>1136</v>
      </c>
      <c r="F177" s="329" t="s">
        <v>547</v>
      </c>
      <c r="G177" s="41" t="s">
        <v>8</v>
      </c>
      <c r="H177" s="190"/>
      <c r="I177" s="190"/>
      <c r="J177" s="202"/>
      <c r="K177" s="557"/>
      <c r="L177" s="195"/>
      <c r="M177" s="215"/>
    </row>
    <row r="178" spans="1:14" ht="16.5" customHeight="1" x14ac:dyDescent="0.15">
      <c r="A178" s="189">
        <v>172</v>
      </c>
      <c r="B178" s="190"/>
      <c r="C178" s="190"/>
      <c r="D178" s="74" t="s">
        <v>1134</v>
      </c>
      <c r="E178" s="335" t="s">
        <v>1137</v>
      </c>
      <c r="F178" s="329" t="s">
        <v>547</v>
      </c>
      <c r="G178" s="41" t="s">
        <v>8</v>
      </c>
      <c r="H178" s="190"/>
      <c r="I178" s="190"/>
      <c r="J178" s="202"/>
      <c r="K178" s="557"/>
      <c r="L178" s="195"/>
      <c r="M178" s="215"/>
    </row>
    <row r="179" spans="1:14" ht="16.5" customHeight="1" x14ac:dyDescent="0.15">
      <c r="A179" s="189">
        <v>173</v>
      </c>
      <c r="B179" s="190"/>
      <c r="C179" s="190"/>
      <c r="D179" s="74" t="s">
        <v>1134</v>
      </c>
      <c r="E179" s="335" t="s">
        <v>1138</v>
      </c>
      <c r="F179" s="329" t="s">
        <v>547</v>
      </c>
      <c r="G179" s="41" t="s">
        <v>8</v>
      </c>
      <c r="H179" s="190"/>
      <c r="I179" s="190"/>
      <c r="J179" s="202"/>
      <c r="K179" s="557"/>
      <c r="L179" s="195"/>
      <c r="M179" s="215"/>
    </row>
    <row r="180" spans="1:14" ht="16.5" customHeight="1" x14ac:dyDescent="0.15">
      <c r="A180" s="189">
        <v>174</v>
      </c>
      <c r="B180" s="190"/>
      <c r="C180" s="190"/>
      <c r="D180" s="74" t="s">
        <v>1134</v>
      </c>
      <c r="E180" s="335" t="s">
        <v>1139</v>
      </c>
      <c r="F180" s="329" t="s">
        <v>547</v>
      </c>
      <c r="G180" s="41" t="s">
        <v>8</v>
      </c>
      <c r="H180" s="190"/>
      <c r="I180" s="190"/>
      <c r="J180" s="202"/>
      <c r="K180" s="557"/>
      <c r="L180" s="195"/>
      <c r="M180" s="215"/>
    </row>
    <row r="181" spans="1:14" ht="16.5" customHeight="1" x14ac:dyDescent="0.15">
      <c r="A181" s="189">
        <v>175</v>
      </c>
      <c r="B181" s="190"/>
      <c r="C181" s="190"/>
      <c r="D181" s="74" t="s">
        <v>1134</v>
      </c>
      <c r="E181" s="335" t="s">
        <v>1140</v>
      </c>
      <c r="F181" s="329" t="s">
        <v>547</v>
      </c>
      <c r="G181" s="41" t="s">
        <v>8</v>
      </c>
      <c r="H181" s="190"/>
      <c r="I181" s="190"/>
      <c r="J181" s="202"/>
      <c r="K181" s="557"/>
      <c r="L181" s="195"/>
      <c r="M181" s="215"/>
    </row>
    <row r="182" spans="1:14" ht="16.5" customHeight="1" x14ac:dyDescent="0.15">
      <c r="A182" s="189">
        <v>176</v>
      </c>
      <c r="B182" s="190"/>
      <c r="C182" s="190"/>
      <c r="D182" s="74" t="s">
        <v>1134</v>
      </c>
      <c r="E182" s="335" t="s">
        <v>1141</v>
      </c>
      <c r="F182" s="329" t="s">
        <v>547</v>
      </c>
      <c r="G182" s="41" t="s">
        <v>8</v>
      </c>
      <c r="H182" s="190"/>
      <c r="I182" s="190"/>
      <c r="J182" s="202"/>
      <c r="K182" s="557"/>
      <c r="L182" s="195"/>
      <c r="M182" s="215"/>
    </row>
    <row r="183" spans="1:14" ht="16.5" customHeight="1" x14ac:dyDescent="0.15">
      <c r="A183" s="189">
        <v>177</v>
      </c>
      <c r="B183" s="190"/>
      <c r="C183" s="190"/>
      <c r="D183" s="74" t="s">
        <v>1134</v>
      </c>
      <c r="E183" s="335" t="s">
        <v>1142</v>
      </c>
      <c r="F183" s="329" t="s">
        <v>547</v>
      </c>
      <c r="G183" s="41" t="s">
        <v>8</v>
      </c>
      <c r="H183" s="190"/>
      <c r="I183" s="190"/>
      <c r="J183" s="202"/>
      <c r="K183" s="557"/>
      <c r="L183" s="195"/>
      <c r="M183" s="215"/>
    </row>
    <row r="184" spans="1:14" ht="16.5" customHeight="1" x14ac:dyDescent="0.15">
      <c r="A184" s="189">
        <v>178</v>
      </c>
      <c r="B184" s="190"/>
      <c r="C184" s="190"/>
      <c r="D184" s="74" t="s">
        <v>1134</v>
      </c>
      <c r="E184" s="335" t="s">
        <v>1143</v>
      </c>
      <c r="F184" s="191" t="s">
        <v>466</v>
      </c>
      <c r="G184" s="41" t="s">
        <v>8</v>
      </c>
      <c r="H184" s="190"/>
      <c r="I184" s="190"/>
      <c r="J184" s="202"/>
      <c r="K184" s="557"/>
      <c r="L184" s="195"/>
      <c r="M184" s="215"/>
    </row>
    <row r="185" spans="1:14" ht="16.5" customHeight="1" x14ac:dyDescent="0.15">
      <c r="A185" s="189">
        <v>179</v>
      </c>
      <c r="B185" s="190"/>
      <c r="C185" s="190"/>
      <c r="D185" s="74" t="s">
        <v>1134</v>
      </c>
      <c r="E185" s="335" t="s">
        <v>1144</v>
      </c>
      <c r="F185" s="191" t="s">
        <v>549</v>
      </c>
      <c r="G185" s="41" t="s">
        <v>8</v>
      </c>
      <c r="H185" s="190"/>
      <c r="I185" s="190"/>
      <c r="J185" s="202"/>
      <c r="K185" s="194" t="s">
        <v>550</v>
      </c>
      <c r="L185" s="195"/>
      <c r="M185" s="215"/>
    </row>
    <row r="186" spans="1:14" ht="16.5" customHeight="1" x14ac:dyDescent="0.15">
      <c r="A186" s="189">
        <v>180</v>
      </c>
      <c r="B186" s="191"/>
      <c r="C186" s="191"/>
      <c r="D186" s="57" t="s">
        <v>1112</v>
      </c>
      <c r="E186" s="335" t="s">
        <v>1113</v>
      </c>
      <c r="F186" s="191" t="s">
        <v>551</v>
      </c>
      <c r="G186" s="41" t="s">
        <v>8</v>
      </c>
      <c r="H186" s="190"/>
      <c r="I186" s="190"/>
      <c r="J186" s="202"/>
      <c r="K186" s="193" t="s">
        <v>552</v>
      </c>
      <c r="L186" s="195"/>
      <c r="M186" s="203"/>
    </row>
    <row r="187" spans="1:14" ht="16.5" customHeight="1" x14ac:dyDescent="0.15">
      <c r="A187" s="189">
        <v>181</v>
      </c>
      <c r="B187" s="191"/>
      <c r="C187" s="191"/>
      <c r="D187" s="57" t="s">
        <v>1112</v>
      </c>
      <c r="E187" s="335" t="s">
        <v>1114</v>
      </c>
      <c r="F187" s="191" t="s">
        <v>553</v>
      </c>
      <c r="G187" s="41" t="s">
        <v>8</v>
      </c>
      <c r="H187" s="190"/>
      <c r="I187" s="190"/>
      <c r="J187" s="202"/>
      <c r="K187" s="193" t="s">
        <v>554</v>
      </c>
      <c r="L187" s="195"/>
      <c r="M187" s="225"/>
      <c r="N187" s="172" t="s">
        <v>555</v>
      </c>
    </row>
    <row r="188" spans="1:14" ht="16.5" customHeight="1" thickBot="1" x14ac:dyDescent="0.2">
      <c r="A188" s="189">
        <v>182</v>
      </c>
      <c r="B188" s="226"/>
      <c r="C188" s="226"/>
      <c r="D188" s="348" t="s">
        <v>1115</v>
      </c>
      <c r="E188" s="348" t="s">
        <v>1145</v>
      </c>
      <c r="F188" s="227"/>
      <c r="G188" s="349" t="s">
        <v>8</v>
      </c>
      <c r="H188" s="226"/>
      <c r="I188" s="226"/>
      <c r="J188" s="228"/>
      <c r="K188" s="229"/>
      <c r="L188" s="230"/>
    </row>
    <row r="189" spans="1:14" x14ac:dyDescent="0.15">
      <c r="J189" s="231"/>
      <c r="K189" s="231"/>
    </row>
    <row r="190" spans="1:14" x14ac:dyDescent="0.15">
      <c r="J190" s="231"/>
      <c r="K190" s="231"/>
    </row>
    <row r="191" spans="1:14" x14ac:dyDescent="0.15">
      <c r="J191" s="231"/>
      <c r="K191" s="231"/>
    </row>
    <row r="192" spans="1:14" x14ac:dyDescent="0.15">
      <c r="J192" s="231"/>
      <c r="K192" s="231"/>
    </row>
    <row r="193" spans="10:11" x14ac:dyDescent="0.15">
      <c r="J193" s="231"/>
      <c r="K193" s="231"/>
    </row>
    <row r="194" spans="10:11" x14ac:dyDescent="0.15">
      <c r="J194" s="231"/>
      <c r="K194" s="231"/>
    </row>
    <row r="195" spans="10:11" x14ac:dyDescent="0.15">
      <c r="J195" s="231"/>
      <c r="K195" s="231"/>
    </row>
    <row r="196" spans="10:11" x14ac:dyDescent="0.15">
      <c r="J196" s="231"/>
      <c r="K196" s="231"/>
    </row>
    <row r="197" spans="10:11" x14ac:dyDescent="0.15">
      <c r="J197" s="231"/>
      <c r="K197" s="231"/>
    </row>
    <row r="198" spans="10:11" x14ac:dyDescent="0.15">
      <c r="J198" s="231"/>
      <c r="K198" s="231"/>
    </row>
    <row r="199" spans="10:11" x14ac:dyDescent="0.15">
      <c r="J199" s="231"/>
      <c r="K199" s="231"/>
    </row>
    <row r="200" spans="10:11" x14ac:dyDescent="0.15">
      <c r="J200" s="231"/>
      <c r="K200" s="231"/>
    </row>
    <row r="201" spans="10:11" x14ac:dyDescent="0.15">
      <c r="J201" s="231"/>
      <c r="K201" s="231"/>
    </row>
    <row r="202" spans="10:11" x14ac:dyDescent="0.15">
      <c r="J202" s="231"/>
      <c r="K202" s="231"/>
    </row>
    <row r="203" spans="10:11" x14ac:dyDescent="0.15">
      <c r="J203" s="231"/>
      <c r="K203" s="231"/>
    </row>
    <row r="204" spans="10:11" x14ac:dyDescent="0.15">
      <c r="J204" s="231"/>
      <c r="K204" s="231"/>
    </row>
    <row r="205" spans="10:11" x14ac:dyDescent="0.15">
      <c r="J205" s="231"/>
      <c r="K205" s="231"/>
    </row>
    <row r="206" spans="10:11" x14ac:dyDescent="0.15">
      <c r="J206" s="231"/>
      <c r="K206" s="231"/>
    </row>
    <row r="207" spans="10:11" x14ac:dyDescent="0.15">
      <c r="J207" s="231"/>
      <c r="K207" s="231"/>
    </row>
    <row r="208" spans="10:11" x14ac:dyDescent="0.15">
      <c r="J208" s="231"/>
      <c r="K208" s="231"/>
    </row>
    <row r="209" spans="10:11" x14ac:dyDescent="0.15">
      <c r="J209" s="231"/>
      <c r="K209" s="231"/>
    </row>
    <row r="210" spans="10:11" x14ac:dyDescent="0.15">
      <c r="J210" s="231"/>
      <c r="K210" s="231"/>
    </row>
    <row r="211" spans="10:11" ht="87.75" customHeight="1" x14ac:dyDescent="0.15">
      <c r="J211" s="231"/>
      <c r="K211" s="231"/>
    </row>
    <row r="212" spans="10:11" x14ac:dyDescent="0.15">
      <c r="J212" s="231"/>
      <c r="K212" s="231"/>
    </row>
    <row r="213" spans="10:11" x14ac:dyDescent="0.15">
      <c r="J213" s="231"/>
      <c r="K213" s="231"/>
    </row>
    <row r="214" spans="10:11" x14ac:dyDescent="0.15">
      <c r="J214" s="231"/>
      <c r="K214" s="231"/>
    </row>
    <row r="215" spans="10:11" x14ac:dyDescent="0.15">
      <c r="J215" s="231"/>
      <c r="K215" s="231"/>
    </row>
    <row r="216" spans="10:11" x14ac:dyDescent="0.15">
      <c r="J216" s="231"/>
      <c r="K216" s="231"/>
    </row>
    <row r="217" spans="10:11" x14ac:dyDescent="0.15">
      <c r="J217" s="231"/>
      <c r="K217" s="231"/>
    </row>
    <row r="218" spans="10:11" x14ac:dyDescent="0.15">
      <c r="J218" s="231"/>
      <c r="K218" s="231"/>
    </row>
    <row r="219" spans="10:11" x14ac:dyDescent="0.15">
      <c r="J219" s="231"/>
      <c r="K219" s="231"/>
    </row>
    <row r="220" spans="10:11" x14ac:dyDescent="0.15">
      <c r="J220" s="231"/>
      <c r="K220" s="231"/>
    </row>
    <row r="221" spans="10:11" x14ac:dyDescent="0.15">
      <c r="J221" s="231"/>
      <c r="K221" s="231"/>
    </row>
    <row r="222" spans="10:11" x14ac:dyDescent="0.15">
      <c r="J222" s="231"/>
      <c r="K222" s="231"/>
    </row>
  </sheetData>
  <mergeCells count="19">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K176:K184"/>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76" r:id="rId6"/>
    <hyperlink ref="E177" r:id="rId7"/>
    <hyperlink ref="E178" r:id="rId8"/>
    <hyperlink ref="E179" r:id="rId9"/>
    <hyperlink ref="E180" r:id="rId10"/>
    <hyperlink ref="E181" r:id="rId11"/>
    <hyperlink ref="E182" r:id="rId12"/>
    <hyperlink ref="E183" r:id="rId13"/>
    <hyperlink ref="E184"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L30"/>
  <sheetViews>
    <sheetView topLeftCell="A7" workbookViewId="0">
      <selection activeCell="E12" sqref="E12"/>
    </sheetView>
  </sheetViews>
  <sheetFormatPr baseColWidth="10" defaultColWidth="10.59765625" defaultRowHeight="15" x14ac:dyDescent="0.15"/>
  <cols>
    <col min="2" max="2" width="0" hidden="1" customWidth="1"/>
    <col min="4" max="4" width="15.19921875" customWidth="1"/>
    <col min="5" max="5" width="34.796875" customWidth="1"/>
    <col min="6" max="6" width="15" customWidth="1"/>
    <col min="7" max="8" width="14.796875" customWidth="1"/>
    <col min="10" max="10" width="39.3984375" customWidth="1"/>
    <col min="11" max="11" width="51.796875" customWidth="1"/>
    <col min="12" max="12" width="45.3984375" customWidth="1"/>
  </cols>
  <sheetData>
    <row r="1" spans="1:12" s="172" customFormat="1" ht="15.5" customHeight="1" x14ac:dyDescent="0.15">
      <c r="A1" s="171"/>
      <c r="E1" s="564" t="s">
        <v>1744</v>
      </c>
      <c r="F1" s="564"/>
      <c r="G1" s="173"/>
      <c r="H1" s="126" t="s">
        <v>239</v>
      </c>
      <c r="I1" s="174"/>
      <c r="J1" s="175"/>
      <c r="K1" s="175"/>
    </row>
    <row r="2" spans="1:12" s="172" customFormat="1" ht="16.5" customHeight="1" x14ac:dyDescent="0.15">
      <c r="A2" s="171"/>
      <c r="E2" s="564"/>
      <c r="F2" s="564"/>
      <c r="G2" s="176" t="s">
        <v>474</v>
      </c>
      <c r="H2" s="159">
        <f>COUNTIF(G10:G228,"Not POR")</f>
        <v>0</v>
      </c>
      <c r="I2" s="177"/>
      <c r="J2" s="175"/>
      <c r="K2" s="175"/>
    </row>
    <row r="3" spans="1:12" s="172" customFormat="1" ht="16.5" customHeight="1" x14ac:dyDescent="0.15">
      <c r="A3" s="171"/>
      <c r="E3" s="564"/>
      <c r="F3" s="564"/>
      <c r="G3" s="178" t="s">
        <v>475</v>
      </c>
      <c r="H3" s="159">
        <f>COUNTIF(G12:G229,"CHN validation")</f>
        <v>0</v>
      </c>
      <c r="I3" s="177"/>
      <c r="J3" s="175"/>
      <c r="K3" s="175"/>
    </row>
    <row r="4" spans="1:12" s="172" customFormat="1" ht="17" customHeight="1" x14ac:dyDescent="0.15">
      <c r="A4" s="171"/>
      <c r="E4" s="564"/>
      <c r="F4" s="564"/>
      <c r="G4" s="179" t="s">
        <v>51</v>
      </c>
      <c r="H4" s="159">
        <f>COUNTIF(G12:G230,"New Item")</f>
        <v>0</v>
      </c>
      <c r="I4" s="177"/>
      <c r="J4" s="175"/>
      <c r="K4" s="175"/>
    </row>
    <row r="5" spans="1:12" s="172" customFormat="1" ht="19.5" customHeight="1" x14ac:dyDescent="0.15">
      <c r="E5" s="564"/>
      <c r="F5" s="564"/>
      <c r="G5" s="180" t="s">
        <v>476</v>
      </c>
      <c r="H5" s="159">
        <f>COUNTIF(G13:G231,"Pending update")</f>
        <v>0</v>
      </c>
    </row>
    <row r="6" spans="1:12" s="172" customFormat="1" ht="19.5" customHeight="1" x14ac:dyDescent="0.15">
      <c r="A6" s="171"/>
      <c r="E6" s="564"/>
      <c r="F6" s="564"/>
      <c r="G6" s="181" t="s">
        <v>53</v>
      </c>
      <c r="H6" s="159">
        <f>COUNTIF(G14:G232,"Modified")</f>
        <v>0</v>
      </c>
      <c r="I6" s="177"/>
      <c r="J6" s="175"/>
      <c r="K6" s="175"/>
    </row>
    <row r="7" spans="1:12" s="172" customFormat="1" ht="18.75" customHeight="1" x14ac:dyDescent="0.15">
      <c r="A7" s="171"/>
      <c r="E7" s="564"/>
      <c r="F7" s="564"/>
      <c r="G7" s="182" t="s">
        <v>477</v>
      </c>
      <c r="H7" s="159">
        <f>COUNTIF(G10:G228,"Ready")</f>
        <v>21</v>
      </c>
      <c r="I7" s="177"/>
      <c r="J7" s="175"/>
      <c r="K7" s="175"/>
    </row>
    <row r="8" spans="1:12" s="172" customFormat="1" ht="17.25" customHeight="1" thickBot="1" x14ac:dyDescent="0.2">
      <c r="A8" s="171"/>
      <c r="E8" s="564"/>
      <c r="F8" s="564"/>
      <c r="G8" s="183" t="s">
        <v>478</v>
      </c>
      <c r="H8" s="184">
        <f>COUNTIF(G16:G234,"Not ready")</f>
        <v>0</v>
      </c>
      <c r="I8" s="177"/>
      <c r="J8" s="175"/>
      <c r="K8" s="175"/>
    </row>
    <row r="9" spans="1:12" s="172" customFormat="1" ht="64.5" customHeight="1" x14ac:dyDescent="0.15">
      <c r="A9" s="185" t="s">
        <v>54</v>
      </c>
      <c r="B9" s="186" t="s">
        <v>479</v>
      </c>
      <c r="C9" s="186" t="s">
        <v>594</v>
      </c>
      <c r="D9" s="5" t="s">
        <v>674</v>
      </c>
      <c r="E9" s="5" t="s">
        <v>675</v>
      </c>
      <c r="F9" s="187" t="s">
        <v>480</v>
      </c>
      <c r="G9" s="187" t="s">
        <v>481</v>
      </c>
      <c r="H9" s="187" t="s">
        <v>482</v>
      </c>
      <c r="I9" s="187" t="s">
        <v>483</v>
      </c>
      <c r="J9" s="187" t="s">
        <v>484</v>
      </c>
      <c r="K9" s="187" t="s">
        <v>485</v>
      </c>
      <c r="L9" s="188" t="s">
        <v>7</v>
      </c>
    </row>
    <row r="10" spans="1:12" ht="16" x14ac:dyDescent="0.15">
      <c r="A10" s="189">
        <v>1</v>
      </c>
      <c r="C10" s="151"/>
      <c r="D10" s="363" t="s">
        <v>1749</v>
      </c>
      <c r="E10" s="363" t="s">
        <v>1147</v>
      </c>
      <c r="F10" s="151"/>
      <c r="G10" s="182" t="s">
        <v>477</v>
      </c>
      <c r="H10" s="151"/>
      <c r="I10" s="151"/>
      <c r="J10" s="151"/>
      <c r="K10" s="151"/>
      <c r="L10" s="567" t="s">
        <v>1768</v>
      </c>
    </row>
    <row r="11" spans="1:12" ht="16" x14ac:dyDescent="0.15">
      <c r="A11" s="189">
        <v>2</v>
      </c>
      <c r="C11" s="151"/>
      <c r="D11" s="363" t="s">
        <v>1749</v>
      </c>
      <c r="E11" s="363" t="s">
        <v>686</v>
      </c>
      <c r="F11" s="151"/>
      <c r="G11" s="182" t="s">
        <v>477</v>
      </c>
      <c r="H11" s="151"/>
      <c r="I11" s="151"/>
      <c r="J11" s="151"/>
      <c r="K11" s="151"/>
      <c r="L11" s="568"/>
    </row>
    <row r="12" spans="1:12" ht="20.25" customHeight="1" x14ac:dyDescent="0.15">
      <c r="A12" s="189">
        <v>3</v>
      </c>
      <c r="C12" s="151"/>
      <c r="D12" s="363" t="s">
        <v>1750</v>
      </c>
      <c r="E12" s="363" t="s">
        <v>687</v>
      </c>
      <c r="F12" s="151"/>
      <c r="G12" s="182" t="s">
        <v>477</v>
      </c>
      <c r="H12" s="151"/>
      <c r="I12" s="151"/>
      <c r="J12" s="364" t="s">
        <v>1755</v>
      </c>
      <c r="K12" s="364"/>
      <c r="L12" s="151"/>
    </row>
    <row r="13" spans="1:12" ht="16" x14ac:dyDescent="0.15">
      <c r="A13" s="189">
        <v>4</v>
      </c>
      <c r="C13" s="151"/>
      <c r="D13" s="363" t="s">
        <v>1749</v>
      </c>
      <c r="E13" s="363" t="s">
        <v>688</v>
      </c>
      <c r="F13" s="151"/>
      <c r="G13" s="182" t="s">
        <v>477</v>
      </c>
      <c r="H13" s="151"/>
      <c r="I13" s="151"/>
      <c r="J13" s="151"/>
      <c r="K13" s="364" t="s">
        <v>1756</v>
      </c>
      <c r="L13" s="151"/>
    </row>
    <row r="14" spans="1:12" ht="16" x14ac:dyDescent="0.15">
      <c r="A14" s="189">
        <v>5</v>
      </c>
      <c r="C14" s="151"/>
      <c r="D14" s="363" t="s">
        <v>1751</v>
      </c>
      <c r="E14" s="363" t="s">
        <v>713</v>
      </c>
      <c r="F14" s="151"/>
      <c r="G14" s="182" t="s">
        <v>477</v>
      </c>
      <c r="H14" s="151"/>
      <c r="I14" s="151"/>
      <c r="J14" s="151"/>
      <c r="K14" s="364"/>
      <c r="L14" s="151"/>
    </row>
    <row r="15" spans="1:12" ht="16" x14ac:dyDescent="0.15">
      <c r="A15" s="189">
        <v>6</v>
      </c>
      <c r="C15" s="151"/>
      <c r="D15" s="363" t="s">
        <v>1752</v>
      </c>
      <c r="E15" s="363" t="s">
        <v>1745</v>
      </c>
      <c r="F15" s="151"/>
      <c r="G15" s="182" t="s">
        <v>477</v>
      </c>
      <c r="H15" s="151"/>
      <c r="I15" s="151"/>
      <c r="J15" s="151"/>
      <c r="K15" s="364"/>
      <c r="L15" s="151"/>
    </row>
    <row r="16" spans="1:12" ht="16" x14ac:dyDescent="0.15">
      <c r="A16" s="189">
        <v>7</v>
      </c>
      <c r="C16" s="151"/>
      <c r="D16" s="363" t="s">
        <v>1751</v>
      </c>
      <c r="E16" s="363" t="s">
        <v>715</v>
      </c>
      <c r="F16" s="151"/>
      <c r="G16" s="182" t="s">
        <v>477</v>
      </c>
      <c r="H16" s="151"/>
      <c r="I16" s="151"/>
      <c r="J16" s="151"/>
      <c r="K16" s="364" t="s">
        <v>1769</v>
      </c>
      <c r="L16" s="151"/>
    </row>
    <row r="17" spans="1:12" ht="16" x14ac:dyDescent="0.15">
      <c r="A17" s="189">
        <v>8</v>
      </c>
      <c r="C17" s="151"/>
      <c r="D17" s="363" t="s">
        <v>1751</v>
      </c>
      <c r="E17" s="363" t="s">
        <v>716</v>
      </c>
      <c r="F17" s="151"/>
      <c r="G17" s="182" t="s">
        <v>477</v>
      </c>
      <c r="H17" s="151"/>
      <c r="I17" s="151"/>
      <c r="J17" s="151"/>
      <c r="K17" s="364"/>
      <c r="L17" s="151"/>
    </row>
    <row r="18" spans="1:12" ht="16.5" customHeight="1" x14ac:dyDescent="0.15">
      <c r="A18" s="189">
        <v>9</v>
      </c>
      <c r="C18" s="151"/>
      <c r="D18" s="363" t="s">
        <v>1753</v>
      </c>
      <c r="E18" s="363" t="s">
        <v>1663</v>
      </c>
      <c r="F18" s="151"/>
      <c r="G18" s="182" t="s">
        <v>477</v>
      </c>
      <c r="H18" s="151"/>
      <c r="I18" s="151"/>
      <c r="J18" s="151"/>
      <c r="K18" s="364" t="s">
        <v>1757</v>
      </c>
      <c r="L18" s="151"/>
    </row>
    <row r="19" spans="1:12" ht="16" x14ac:dyDescent="0.15">
      <c r="A19" s="189">
        <v>10</v>
      </c>
      <c r="C19" s="151"/>
      <c r="D19" s="363" t="s">
        <v>1753</v>
      </c>
      <c r="E19" s="363" t="s">
        <v>1668</v>
      </c>
      <c r="F19" s="151"/>
      <c r="G19" s="182" t="s">
        <v>477</v>
      </c>
      <c r="H19" s="151"/>
      <c r="I19" s="151"/>
      <c r="J19" s="151"/>
      <c r="K19" s="364"/>
      <c r="L19" s="151"/>
    </row>
    <row r="20" spans="1:12" ht="16" x14ac:dyDescent="0.15">
      <c r="A20" s="189">
        <v>11</v>
      </c>
      <c r="C20" s="151"/>
      <c r="D20" s="363" t="s">
        <v>1753</v>
      </c>
      <c r="E20" s="363" t="s">
        <v>1664</v>
      </c>
      <c r="F20" s="151"/>
      <c r="G20" s="182" t="s">
        <v>477</v>
      </c>
      <c r="H20" s="151"/>
      <c r="I20" s="151"/>
      <c r="J20" s="151"/>
      <c r="K20" s="364" t="s">
        <v>1758</v>
      </c>
      <c r="L20" s="151"/>
    </row>
    <row r="21" spans="1:12" ht="16" x14ac:dyDescent="0.15">
      <c r="A21" s="189">
        <v>12</v>
      </c>
      <c r="C21" s="151"/>
      <c r="D21" s="363" t="s">
        <v>1753</v>
      </c>
      <c r="E21" s="363" t="s">
        <v>1665</v>
      </c>
      <c r="F21" s="151"/>
      <c r="G21" s="182" t="s">
        <v>477</v>
      </c>
      <c r="H21" s="151"/>
      <c r="I21" s="151"/>
      <c r="J21" s="151"/>
      <c r="K21" s="364"/>
      <c r="L21" s="151"/>
    </row>
    <row r="22" spans="1:12" ht="22.5" customHeight="1" x14ac:dyDescent="0.15">
      <c r="A22" s="189">
        <v>13</v>
      </c>
      <c r="C22" s="151"/>
      <c r="D22" s="363" t="s">
        <v>1753</v>
      </c>
      <c r="E22" s="363" t="s">
        <v>1746</v>
      </c>
      <c r="F22" s="151"/>
      <c r="G22" s="182" t="s">
        <v>477</v>
      </c>
      <c r="H22" s="151"/>
      <c r="I22" s="151"/>
      <c r="J22" s="364" t="s">
        <v>1759</v>
      </c>
      <c r="K22" s="364" t="s">
        <v>1767</v>
      </c>
      <c r="L22" s="151"/>
    </row>
    <row r="23" spans="1:12" ht="21.75" customHeight="1" x14ac:dyDescent="0.15">
      <c r="A23" s="189">
        <v>14</v>
      </c>
      <c r="C23" s="151"/>
      <c r="D23" s="363" t="s">
        <v>1753</v>
      </c>
      <c r="E23" s="363" t="s">
        <v>1747</v>
      </c>
      <c r="F23" s="328" t="s">
        <v>44</v>
      </c>
      <c r="G23" s="182" t="s">
        <v>477</v>
      </c>
      <c r="H23" s="151"/>
      <c r="I23" s="151"/>
      <c r="J23" s="364" t="s">
        <v>1760</v>
      </c>
      <c r="K23" s="364"/>
      <c r="L23" s="151"/>
    </row>
    <row r="24" spans="1:12" ht="16" x14ac:dyDescent="0.15">
      <c r="A24" s="189">
        <v>15</v>
      </c>
      <c r="C24" s="151"/>
      <c r="D24" s="363" t="s">
        <v>1754</v>
      </c>
      <c r="E24" s="363" t="s">
        <v>957</v>
      </c>
      <c r="F24" s="151"/>
      <c r="G24" s="182" t="s">
        <v>477</v>
      </c>
      <c r="H24" s="151"/>
      <c r="I24" s="151"/>
      <c r="J24" s="364"/>
      <c r="K24" s="364" t="s">
        <v>1761</v>
      </c>
      <c r="L24" s="151"/>
    </row>
    <row r="25" spans="1:12" ht="19.5" customHeight="1" x14ac:dyDescent="0.15">
      <c r="A25" s="189">
        <v>16</v>
      </c>
      <c r="C25" s="151"/>
      <c r="D25" s="363" t="s">
        <v>1754</v>
      </c>
      <c r="E25" s="363" t="s">
        <v>959</v>
      </c>
      <c r="F25" s="328" t="s">
        <v>1766</v>
      </c>
      <c r="G25" s="182" t="s">
        <v>477</v>
      </c>
      <c r="H25" s="365"/>
      <c r="I25" s="151"/>
      <c r="J25" s="364" t="s">
        <v>1762</v>
      </c>
      <c r="K25" s="364"/>
      <c r="L25" s="151"/>
    </row>
    <row r="26" spans="1:12" ht="17.25" customHeight="1" x14ac:dyDescent="0.15">
      <c r="A26" s="189">
        <v>17</v>
      </c>
      <c r="C26" s="151"/>
      <c r="D26" s="363" t="s">
        <v>1754</v>
      </c>
      <c r="E26" s="363" t="s">
        <v>1748</v>
      </c>
      <c r="F26" s="328" t="s">
        <v>1766</v>
      </c>
      <c r="G26" s="182" t="s">
        <v>477</v>
      </c>
      <c r="H26" s="151"/>
      <c r="I26" s="151"/>
      <c r="J26" s="364" t="s">
        <v>1763</v>
      </c>
      <c r="K26" s="364"/>
      <c r="L26" s="151"/>
    </row>
    <row r="27" spans="1:12" ht="17.25" customHeight="1" x14ac:dyDescent="0.15">
      <c r="A27" s="189">
        <v>18</v>
      </c>
      <c r="C27" s="151"/>
      <c r="D27" s="363" t="s">
        <v>1754</v>
      </c>
      <c r="E27" s="363" t="s">
        <v>958</v>
      </c>
      <c r="F27" s="328" t="s">
        <v>44</v>
      </c>
      <c r="G27" s="182" t="s">
        <v>477</v>
      </c>
      <c r="H27" s="151"/>
      <c r="I27" s="151"/>
      <c r="J27" s="364" t="s">
        <v>1764</v>
      </c>
      <c r="K27" s="364"/>
      <c r="L27" s="151"/>
    </row>
    <row r="28" spans="1:12" ht="16" x14ac:dyDescent="0.15">
      <c r="A28" s="189">
        <v>19</v>
      </c>
      <c r="C28" s="151"/>
      <c r="D28" s="363" t="s">
        <v>1754</v>
      </c>
      <c r="E28" s="363" t="s">
        <v>961</v>
      </c>
      <c r="F28" s="151"/>
      <c r="G28" s="182" t="s">
        <v>477</v>
      </c>
      <c r="H28" s="151"/>
      <c r="I28" s="151"/>
      <c r="J28" s="151"/>
      <c r="K28" s="364" t="s">
        <v>1765</v>
      </c>
      <c r="L28" s="151"/>
    </row>
    <row r="29" spans="1:12" ht="16" x14ac:dyDescent="0.15">
      <c r="A29" s="189">
        <v>20</v>
      </c>
      <c r="C29" s="151"/>
      <c r="D29" s="363" t="s">
        <v>1754</v>
      </c>
      <c r="E29" s="363" t="s">
        <v>962</v>
      </c>
      <c r="F29" s="151"/>
      <c r="G29" s="182" t="s">
        <v>477</v>
      </c>
      <c r="H29" s="151"/>
      <c r="I29" s="151"/>
      <c r="J29" s="151"/>
      <c r="K29" s="364"/>
      <c r="L29" s="151"/>
    </row>
    <row r="30" spans="1:12" ht="16" x14ac:dyDescent="0.15">
      <c r="A30" s="189">
        <v>21</v>
      </c>
      <c r="C30" s="151"/>
      <c r="D30" s="363" t="s">
        <v>1754</v>
      </c>
      <c r="E30" s="363" t="s">
        <v>1432</v>
      </c>
      <c r="F30" s="151"/>
      <c r="G30" s="182" t="s">
        <v>477</v>
      </c>
      <c r="H30" s="151"/>
      <c r="I30" s="151"/>
      <c r="J30" s="364" t="s">
        <v>1485</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Microsoft Office 使用者</cp:lastModifiedBy>
  <dcterms:created xsi:type="dcterms:W3CDTF">2019-06-06T09:10:53Z</dcterms:created>
  <dcterms:modified xsi:type="dcterms:W3CDTF">2020-04-16T06:25:16Z</dcterms:modified>
</cp:coreProperties>
</file>