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516FBF80-68D9-477E-8E26-1D4B78E12980}" xr6:coauthVersionLast="41" xr6:coauthVersionMax="41" xr10:uidLastSave="{00000000-0000-0000-0000-000000000000}"/>
  <bookViews>
    <workbookView xWindow="-120" yWindow="-120" windowWidth="28110" windowHeight="16440"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02" i="1" l="1"/>
  <c r="C498" i="1" l="1"/>
  <c r="C494" i="1"/>
  <c r="C491" i="1"/>
  <c r="C488" i="1"/>
  <c r="C485" i="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<sst xmlns="http://schemas.openxmlformats.org/spreadsheetml/2006/main" count="13594" uniqueCount="3509">
  <si>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</si>
  <si>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</si>
  <si>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</si>
  <si>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</si>
  <si>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</si>
  <si>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</si>
  <si>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</si>
  <si>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</si>
  <si>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</si>
  <si>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</si>
  <si>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</si>
  <si>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</si>
  <si>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</si>
  <si>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</si>
  <si>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</si>
  <si>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</si>
  <si>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</si>
  <si>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</si>
  <si>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</si>
  <si>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</si>
  <si>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</si>
  <si>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</si>
  <si>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</si>
  <si>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</si>
  <si>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</si>
  <si>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</si>
  <si>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</si>
  <si>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</si>
  <si>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</si>
  <si>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</si>
  <si>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</si>
  <si>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</si>
  <si>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</si>
  <si>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</si>
  <si>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</si>
  <si>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</si>
  <si>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</si>
  <si>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</si>
  <si>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</si>
  <si>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</si>
  <si>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</si>
  <si>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</si>
  <si>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</si>
  <si>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</si>
  <si>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</si>
  <si>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</si>
  <si>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</si>
  <si>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</si>
  <si>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</si>
  <si>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</si>
  <si>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</si>
  <si>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</si>
  <si>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</si>
  <si>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</si>
  <si>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</si>
  <si>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</si>
  <si>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</si>
  <si>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</si>
  <si>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</si>
  <si>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</si>
  <si>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</si>
  <si>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</si>
  <si>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</si>
  <si>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</si>
  <si>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</si>
  <si>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</si>
  <si>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</si>
  <si>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</si>
  <si>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</si>
  <si>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</si>
  <si>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</si>
  <si>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</si>
  <si>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</si>
  <si>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</si>
  <si>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</si>
  <si>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</si>
  <si>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</si>
  <si>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</si>
  <si>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</si>
  <si>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</si>
  <si>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</si>
  <si>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</si>
  <si>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</si>
  <si>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</si>
  <si>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</si>
  <si>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</si>
  <si>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</si>
  <si>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</si>
  <si>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</si>
  <si>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</si>
  <si>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</si>
  <si>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</si>
  <si>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</si>
  <si>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</si>
  <si>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</si>
  <si>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</si>
  <si>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</si>
  <si>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</si>
  <si>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</si>
  <si>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</si>
  <si>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</si>
  <si>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</si>
  <si>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</si>
  <si>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</si>
  <si>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</si>
  <si>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</si>
  <si>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</si>
  <si>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</si>
  <si>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</si>
  <si>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</si>
  <si>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</si>
  <si>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</si>
  <si>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</si>
  <si>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</si>
  <si>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</si>
  <si>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</si>
  <si>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</si>
  <si>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</si>
  <si>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</si>
  <si>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</si>
  <si>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</si>
  <si>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</si>
  <si>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</si>
  <si>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</si>
  <si>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</si>
  <si>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</si>
  <si>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</si>
  <si>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</si>
  <si>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</si>
  <si>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</si>
  <si>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</si>
  <si>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</si>
  <si>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</si>
  <si>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</si>
  <si>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</si>
  <si>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</si>
  <si>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</si>
  <si>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</si>
  <si>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</si>
  <si>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</si>
  <si>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</si>
  <si>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</si>
  <si>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</si>
  <si>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</si>
  <si>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</si>
  <si>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</si>
  <si>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</si>
  <si>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</si>
  <si>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</si>
  <si>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</si>
  <si>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</si>
  <si>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</si>
  <si>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</si>
  <si>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</si>
  <si>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</si>
  <si>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</si>
  <si>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</si>
  <si>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</si>
  <si>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</si>
  <si>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</si>
  <si>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</si>
  <si>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</si>
  <si>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</si>
  <si>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</si>
  <si>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</si>
  <si>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</si>
  <si>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</si>
  <si>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</si>
  <si>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</si>
  <si>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</si>
  <si>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</si>
  <si>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</si>
  <si>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</si>
  <si>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</si>
  <si>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</si>
  <si>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</si>
  <si>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</si>
  <si>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</si>
  <si>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</si>
  <si>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</si>
  <si>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</si>
  <si>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</si>
  <si>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</si>
  <si>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</si>
  <si>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</si>
  <si>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</si>
  <si>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</si>
  <si>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</si>
  <si>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</si>
  <si>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</si>
  <si>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</si>
  <si>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</si>
  <si>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</si>
  <si>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</si>
  <si>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</si>
  <si>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</si>
  <si>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</si>
  <si>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</si>
  <si>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</si>
  <si>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</si>
  <si>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</si>
  <si>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</si>
  <si>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</si>
  <si>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</si>
  <si>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</si>
  <si>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</si>
  <si>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</si>
  <si>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</si>
  <si>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</si>
  <si>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</si>
  <si>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</si>
  <si>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</si>
  <si>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</si>
  <si>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</si>
  <si>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</si>
  <si>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</si>
  <si>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</si>
  <si>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</si>
  <si>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</si>
  <si>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</si>
  <si>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</si>
  <si>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</si>
  <si>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</si>
  <si>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</si>
  <si>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</si>
  <si>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</si>
  <si>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</si>
  <si>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</si>
  <si>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</si>
  <si>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</si>
  <si>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</si>
  <si>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</si>
  <si>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</si>
  <si>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</si>
  <si>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</si>
  <si>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</si>
  <si>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</si>
  <si>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</si>
  <si>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</si>
  <si>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</si>
  <si>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</si>
  <si>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</si>
  <si>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</si>
  <si>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</si>
  <si>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</si>
  <si>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</si>
  <si>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</si>
  <si>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</si>
  <si>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</si>
  <si>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</si>
  <si>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</si>
  <si>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</si>
  <si>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</si>
  <si>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</si>
  <si>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</si>
  <si>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</si>
  <si>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</si>
  <si>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</si>
  <si>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</si>
  <si>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</si>
  <si>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</si>
  <si>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</si>
  <si>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</si>
  <si>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</si>
  <si>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</si>
  <si>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</si>
  <si>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</si>
  <si>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</si>
  <si>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</si>
  <si>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</si>
  <si>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</si>
  <si>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</si>
  <si>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</si>
  <si>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</si>
  <si>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</si>
  <si>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</si>
  <si>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</si>
  <si>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</si>
  <si>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</si>
  <si>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</si>
  <si>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</si>
  <si>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</si>
  <si>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</si>
  <si>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</si>
  <si>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</si>
  <si>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</si>
  <si>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</si>
  <si>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</si>
  <si>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</si>
  <si>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</si>
  <si>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</si>
  <si>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</si>
  <si>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</si>
  <si>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</si>
  <si>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</si>
  <si>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</si>
  <si>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</si>
  <si>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</si>
  <si>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</si>
  <si>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</si>
  <si>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</si>
  <si>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</si>
  <si>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</si>
  <si>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</si>
  <si>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</si>
  <si>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</si>
  <si>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</si>
  <si>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</si>
  <si>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</si>
  <si>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</si>
  <si>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</si>
  <si>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</si>
  <si>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</si>
  <si>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</si>
  <si>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</si>
  <si>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</si>
  <si>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</si>
  <si>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</si>
  <si>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</si>
  <si>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</si>
  <si>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</si>
  <si>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</si>
  <si>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</si>
  <si>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</si>
  <si>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</si>
  <si>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</si>
  <si>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</si>
  <si>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</si>
  <si>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</si>
  <si>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</si>
  <si>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</si>
  <si>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</si>
  <si>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</si>
  <si>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</si>
  <si>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</si>
  <si>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</si>
  <si>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</si>
  <si>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</si>
  <si>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</si>
  <si>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</si>
  <si>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</si>
  <si>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</si>
  <si>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</si>
  <si>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</si>
  <si>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</si>
  <si>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</si>
  <si>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</si>
  <si>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</si>
  <si>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</si>
  <si>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</si>
  <si>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</si>
  <si>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</si>
  <si>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</si>
  <si>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</si>
  <si>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</si>
  <si>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</si>
  <si>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</si>
  <si>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</si>
  <si>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</si>
  <si>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</si>
  <si>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</si>
  <si>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</si>
  <si>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</si>
  <si>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</si>
  <si>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</si>
  <si>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</si>
  <si>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</si>
  <si>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</si>
  <si>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</si>
  <si>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</si>
  <si>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</si>
  <si>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</si>
  <si>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</si>
  <si>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</si>
  <si>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</si>
  <si>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</si>
  <si>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</si>
  <si>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</si>
  <si>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</si>
  <si>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</si>
  <si>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</si>
  <si>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</si>
  <si>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</si>
  <si>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</si>
  <si>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</si>
  <si>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</si>
  <si>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</si>
  <si>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</si>
  <si>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</si>
  <si>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</si>
  <si>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</si>
  <si>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</si>
  <si>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</si>
  <si>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</si>
  <si>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</si>
  <si>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</si>
  <si>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</si>
  <si>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</si>
  <si>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</si>
  <si>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</si>
  <si>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</si>
  <si>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</si>
  <si>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</si>
  <si>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</si>
  <si>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</si>
  <si>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</si>
  <si>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</si>
  <si>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</si>
  <si>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</si>
  <si>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</si>
  <si>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</si>
  <si>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</si>
  <si>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</si>
  <si>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</si>
  <si>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</si>
  <si>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</si>
  <si>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</si>
  <si>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</si>
  <si>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</si>
  <si>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</si>
  <si>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</si>
  <si>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</si>
  <si>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</si>
  <si>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</si>
  <si>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</si>
  <si>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</si>
  <si>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</si>
  <si>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</si>
  <si>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</si>
  <si>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</si>
  <si>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</si>
  <si>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</si>
  <si>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</si>
  <si>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</si>
  <si>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</si>
  <si>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</si>
  <si>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</si>
  <si>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</si>
  <si>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</si>
  <si>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</si>
  <si>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</si>
  <si>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</si>
  <si>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</si>
  <si>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</si>
  <si>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</si>
  <si>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</si>
  <si>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</si>
  <si>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</si>
  <si>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</si>
  <si>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</si>
  <si>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</si>
  <si>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</si>
  <si>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</si>
  <si>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</si>
  <si>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</si>
  <si>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</si>
  <si>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</si>
  <si>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</si>
  <si>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</si>
  <si>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</si>
  <si>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</si>
  <si>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</si>
  <si>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</si>
  <si>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</si>
  <si>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</si>
  <si>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</si>
  <si>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</si>
  <si>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</si>
  <si>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</si>
  <si>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</si>
  <si>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</si>
  <si>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</si>
  <si>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</si>
  <si>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</si>
  <si>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</si>
  <si>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</si>
  <si>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</si>
  <si>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</si>
  <si>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</si>
  <si>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</si>
  <si>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</si>
  <si>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</si>
  <si>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</si>
  <si>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</si>
  <si>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</si>
  <si>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</si>
  <si>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</si>
  <si>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</si>
  <si>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</si>
  <si>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</si>
  <si>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</si>
  <si>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</si>
  <si>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</si>
  <si>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</si>
  <si>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</si>
  <si>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</si>
  <si>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</si>
  <si>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</si>
  <si>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</si>
  <si>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</si>
  <si>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</si>
  <si>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</si>
  <si>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</si>
  <si>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</si>
  <si>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</si>
  <si>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</si>
  <si>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</si>
  <si>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</si>
  <si>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</si>
  <si>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</si>
  <si>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</si>
  <si>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</si>
  <si>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</si>
  <si>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</si>
  <si>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</si>
  <si>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</si>
  <si>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</si>
  <si>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</si>
  <si>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</si>
  <si>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</si>
  <si>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</si>
  <si>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</si>
  <si>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</si>
  <si>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</si>
  <si>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</si>
  <si>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</si>
  <si>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</si>
  <si>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</si>
  <si>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</si>
  <si>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</si>
  <si>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</si>
  <si>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</si>
  <si>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</si>
  <si>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</si>
  <si>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</si>
  <si>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</si>
  <si>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</si>
  <si>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</si>
  <si>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</si>
  <si>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</si>
  <si>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</si>
  <si>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</si>
  <si>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</si>
  <si>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</si>
  <si>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</si>
  <si>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</si>
  <si>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</si>
  <si>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</si>
  <si>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</si>
  <si>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</si>
  <si>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</si>
  <si>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</si>
  <si>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</si>
  <si>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</si>
  <si>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</si>
  <si>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</si>
  <si>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</si>
  <si>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</si>
  <si>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</si>
  <si>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</si>
  <si>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</si>
  <si>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</si>
  <si>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</si>
  <si>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</si>
  <si>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</si>
  <si>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</si>
  <si>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</si>
  <si>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</si>
  <si>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</si>
  <si>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</si>
  <si>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</si>
  <si>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</si>
  <si>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</si>
  <si>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</si>
  <si>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</si>
  <si>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</si>
  <si>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</si>
  <si>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</si>
  <si>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</si>
  <si>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</si>
  <si>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</si>
  <si>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</si>
  <si>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</si>
  <si>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</si>
  <si>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</si>
  <si>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</si>
  <si>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</si>
  <si>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</si>
  <si>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</si>
  <si>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</si>
  <si>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</si>
  <si>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</si>
  <si>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</si>
  <si>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</si>
  <si>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</si>
  <si>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</si>
  <si>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</si>
  <si>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</si>
  <si>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</si>
  <si>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</si>
  <si>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</si>
  <si>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</si>
  <si>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</si>
  <si>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</si>
  <si>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</si>
  <si>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</si>
  <si>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</si>
  <si>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</si>
  <si>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</si>
  <si>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</si>
  <si>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</si>
  <si>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</si>
  <si>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</si>
  <si>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</si>
  <si>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</si>
  <si>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</si>
  <si>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</si>
  <si>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</si>
  <si>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</si>
  <si>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</si>
  <si>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</si>
  <si>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</si>
  <si>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</si>
  <si>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</si>
  <si>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</si>
  <si>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</si>
  <si>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</si>
  <si>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</si>
  <si>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</si>
  <si>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</si>
  <si>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</si>
  <si>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</si>
  <si>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</si>
  <si>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</si>
  <si>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</si>
  <si>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</si>
  <si>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</si>
  <si>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</si>
  <si>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</si>
  <si>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</si>
  <si>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</si>
  <si>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</si>
  <si>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</si>
  <si>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</si>
  <si>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</si>
  <si>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</si>
  <si>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</si>
  <si>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</si>
  <si>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</si>
  <si>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</si>
  <si>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</si>
  <si>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</si>
  <si>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</si>
  <si>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</si>
  <si>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</si>
  <si>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</si>
  <si>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</si>
  <si>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</si>
  <si>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</si>
  <si>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</si>
  <si>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</si>
  <si>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</si>
  <si>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</si>
  <si>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</si>
  <si>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</si>
  <si>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</si>
  <si>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</si>
  <si>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</si>
  <si>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</si>
  <si>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</si>
  <si>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</si>
  <si>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</si>
  <si>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</si>
  <si>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</si>
  <si>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</si>
  <si>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</si>
  <si>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</si>
  <si>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</si>
  <si>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</si>
  <si>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</si>
  <si>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</si>
  <si>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</si>
  <si>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</si>
  <si>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</si>
  <si>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</si>
  <si>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</si>
  <si>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</si>
  <si>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</si>
  <si>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</si>
  <si>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</si>
  <si>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</si>
  <si>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</si>
  <si>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</si>
  <si>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</si>
  <si>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</si>
  <si>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</si>
  <si>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</si>
  <si>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</si>
  <si>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</si>
  <si>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</si>
  <si>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</si>
  <si>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</si>
  <si>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</si>
  <si>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</si>
  <si>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</si>
  <si>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</si>
  <si>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</si>
  <si>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</si>
  <si>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</si>
  <si>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</si>
  <si>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</si>
  <si>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</si>
  <si>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</si>
  <si>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</si>
  <si>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</si>
  <si>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</si>
  <si>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</si>
  <si>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</si>
  <si>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</si>
  <si>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</si>
  <si>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</si>
  <si>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</si>
  <si>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</si>
  <si>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</si>
  <si>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</si>
  <si>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</si>
  <si>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</si>
  <si>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</si>
  <si>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</si>
  <si>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</si>
  <si>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</si>
  <si>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</si>
  <si>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</si>
  <si>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</si>
  <si>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</si>
  <si>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</si>
  <si>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</si>
  <si>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</si>
  <si>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</si>
  <si>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</si>
  <si>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</si>
  <si>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</si>
  <si>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</si>
  <si>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</si>
  <si>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</si>
  <si>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</si>
  <si>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</si>
  <si>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</si>
  <si>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</si>
  <si>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</si>
  <si>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</si>
  <si>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</si>
  <si>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</si>
  <si>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</si>
  <si>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</si>
  <si>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</si>
  <si>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</si>
  <si>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</si>
  <si>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</si>
  <si>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</si>
  <si>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</si>
  <si>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</si>
  <si>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</si>
  <si>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</si>
  <si>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</si>
  <si>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</si>
  <si>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</si>
  <si>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</si>
  <si>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</si>
  <si>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</si>
  <si>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</si>
  <si>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</si>
  <si>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</si>
  <si>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</si>
  <si>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</si>
  <si>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</si>
  <si>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</si>
  <si>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</si>
  <si>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</si>
  <si>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</si>
  <si>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</si>
  <si>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</si>
  <si>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</si>
  <si>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</si>
  <si>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</si>
  <si>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</si>
  <si>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</si>
  <si>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</si>
  <si>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</si>
  <si>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</si>
  <si>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</si>
  <si>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</si>
  <si>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</si>
  <si>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</si>
  <si>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</si>
  <si>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</si>
  <si>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</si>
  <si>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</si>
  <si>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</si>
  <si>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</si>
  <si>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</si>
  <si>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</si>
  <si>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</si>
  <si>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</si>
  <si>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</si>
  <si>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</si>
  <si>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</si>
  <si>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</si>
  <si>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</si>
  <si>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</si>
  <si>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</si>
  <si>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</si>
  <si>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</si>
  <si>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</si>
  <si>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</si>
  <si>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</si>
  <si>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</si>
  <si>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</si>
  <si>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</si>
  <si>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</si>
  <si>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</si>
  <si>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</si>
  <si>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</si>
  <si>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</si>
  <si>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</si>
  <si>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</si>
  <si>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</si>
  <si>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</si>
  <si>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</si>
  <si>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</si>
  <si>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</si>
  <si>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</si>
  <si>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</si>
  <si>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</si>
  <si>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</si>
  <si>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</si>
  <si>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</si>
  <si>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</si>
  <si>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</si>
  <si>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</si>
  <si>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</si>
  <si>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</si>
  <si>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</si>
  <si>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</si>
  <si>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</si>
  <si>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</si>
  <si>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</si>
  <si>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</si>
  <si>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</si>
  <si>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</si>
  <si>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</si>
  <si>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</si>
  <si>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</si>
  <si>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</si>
  <si>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</si>
  <si>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</si>
  <si>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</si>
  <si>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</si>
  <si>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</si>
  <si>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</si>
  <si>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</si>
  <si>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</si>
  <si>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</si>
  <si>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</si>
  <si>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</si>
  <si>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</si>
  <si>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</si>
  <si>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</si>
  <si>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</si>
  <si>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</si>
  <si>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</si>
  <si>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</si>
  <si>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</si>
  <si>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</si>
  <si>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</si>
  <si>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</si>
  <si>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</si>
  <si>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</si>
  <si>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</si>
  <si>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</si>
  <si>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</si>
  <si>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</si>
  <si>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</si>
  <si>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</si>
  <si>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</si>
  <si>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</si>
  <si>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</si>
  <si>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</si>
  <si>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</si>
  <si>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</si>
  <si>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</si>
  <si>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</si>
  <si>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</si>
  <si>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</si>
  <si>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</si>
  <si>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</si>
  <si>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</si>
  <si>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</si>
  <si>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</si>
  <si>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</si>
  <si>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</si>
  <si>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</si>
  <si>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</si>
  <si>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</si>
  <si>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</si>
  <si>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</si>
  <si>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</si>
  <si>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</si>
  <si>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</si>
  <si>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</si>
  <si>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</si>
  <si>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</si>
  <si>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</si>
  <si>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</si>
  <si>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</si>
  <si>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</si>
  <si>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</si>
  <si>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</si>
  <si>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</si>
  <si>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</si>
  <si>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</si>
  <si>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</si>
  <si>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</si>
  <si>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</si>
  <si>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</si>
  <si>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</si>
  <si>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</si>
  <si>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</si>
  <si>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</si>
  <si>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</si>
  <si>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</si>
  <si>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</si>
  <si>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</si>
  <si>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</si>
  <si>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</si>
  <si>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</si>
  <si>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</si>
  <si>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</si>
  <si>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</si>
  <si>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</si>
  <si>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</si>
  <si>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</si>
  <si>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</si>
  <si>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</si>
  <si>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</si>
  <si>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</si>
  <si>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</si>
  <si>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</si>
  <si>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</si>
  <si>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</si>
  <si>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</si>
  <si>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</si>
  <si>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</si>
  <si>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</si>
  <si>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</si>
  <si>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</si>
  <si>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</si>
  <si>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</si>
  <si>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</si>
  <si>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</si>
  <si>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</si>
  <si>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</si>
  <si>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</si>
  <si>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</si>
  <si>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</si>
  <si>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</si>
  <si>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</si>
  <si>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</si>
  <si>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</si>
  <si>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</si>
  <si>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</si>
  <si>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</si>
  <si>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</si>
  <si>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</si>
  <si>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</si>
  <si>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</si>
  <si>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</si>
  <si>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</si>
  <si>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</si>
  <si>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</si>
  <si>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</si>
  <si>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</si>
  <si>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</si>
  <si>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</si>
  <si>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</si>
  <si>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</si>
  <si>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</si>
  <si>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</si>
  <si>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</si>
  <si>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</si>
  <si>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</si>
  <si>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</si>
  <si>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</si>
  <si>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</si>
  <si>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</si>
  <si>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</si>
  <si>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</si>
  <si>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</si>
  <si>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</si>
  <si>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</si>
  <si>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</si>
  <si>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</si>
  <si>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</si>
  <si>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</si>
  <si>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</si>
  <si>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</si>
  <si>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</si>
  <si>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</si>
  <si>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</si>
  <si>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</si>
  <si>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</si>
  <si>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</si>
  <si>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</si>
  <si>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</si>
  <si>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</si>
  <si>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</si>
  <si>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</si>
  <si>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</si>
  <si>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</si>
  <si>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</si>
  <si>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</si>
  <si>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</si>
  <si>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</si>
  <si>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</si>
  <si>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</si>
  <si>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</si>
  <si>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</si>
  <si>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</si>
  <si>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</si>
  <si>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</si>
  <si>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</si>
  <si>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</si>
  <si>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</si>
  <si>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</si>
  <si>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</si>
  <si>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</si>
  <si>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</si>
  <si>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</si>
  <si>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</si>
  <si>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</si>
  <si>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</si>
  <si>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</si>
  <si>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</si>
  <si>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</si>
  <si>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</si>
  <si>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</si>
  <si>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</si>
  <si>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</si>
  <si>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</si>
  <si>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</si>
  <si>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</si>
  <si>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</si>
  <si>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</si>
  <si>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</si>
  <si>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</si>
  <si>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</si>
  <si>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</si>
  <si>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</si>
  <si>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</si>
  <si>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</si>
  <si>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</si>
  <si>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</si>
  <si>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</si>
  <si>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</si>
  <si>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</si>
  <si>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</si>
  <si>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</si>
  <si>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</si>
  <si>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</si>
  <si>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</si>
  <si>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</si>
  <si>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</si>
  <si>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</si>
  <si>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</si>
  <si>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</si>
  <si>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</si>
  <si>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</si>
  <si>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</si>
  <si>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</si>
  <si>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</si>
  <si>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</si>
  <si>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</si>
  <si>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</si>
  <si>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</si>
  <si>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</si>
  <si>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</si>
  <si>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</si>
  <si>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</si>
  <si>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</si>
  <si>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</si>
  <si>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</si>
  <si>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</si>
  <si>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</si>
  <si>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</si>
  <si>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</si>
  <si>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</si>
  <si>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</si>
  <si>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</si>
  <si>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</si>
  <si>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</si>
  <si>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</si>
  <si>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</si>
  <si>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</si>
  <si>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</si>
  <si>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</si>
  <si>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</si>
  <si>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</si>
  <si>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</si>
  <si>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</si>
  <si>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</si>
  <si>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</si>
  <si>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</si>
  <si>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</si>
  <si>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</si>
  <si>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</si>
  <si>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</si>
  <si>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</si>
  <si>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</si>
  <si>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</si>
  <si>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</si>
  <si>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</si>
  <si>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</si>
  <si>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</si>
  <si>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</si>
  <si>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</si>
  <si>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</si>
  <si>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</si>
  <si>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</si>
  <si>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</si>
  <si>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</si>
  <si>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</si>
  <si>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</si>
  <si>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</si>
  <si>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</si>
  <si>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</si>
  <si>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</si>
  <si>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</si>
  <si>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</si>
  <si>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</si>
  <si>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</si>
  <si>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</si>
  <si>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</si>
  <si>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</si>
  <si>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</si>
  <si>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</si>
  <si>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</si>
  <si>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</si>
  <si>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</si>
  <si>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</si>
  <si>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</si>
  <si>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</si>
  <si>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</si>
  <si>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</si>
  <si>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</si>
  <si>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</si>
  <si>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</si>
  <si>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</si>
  <si>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</si>
  <si>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</si>
  <si>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</si>
  <si>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</si>
  <si>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</si>
  <si>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</si>
  <si>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</si>
  <si>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</si>
  <si>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</si>
  <si>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</si>
  <si>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</si>
  <si>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</si>
  <si>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</si>
  <si>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</si>
  <si>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</si>
  <si>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</si>
  <si>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</si>
  <si>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</si>
  <si>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</si>
  <si>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</si>
  <si>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</si>
  <si>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</si>
  <si>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</si>
  <si>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</si>
  <si>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</si>
  <si>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</si>
  <si>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</si>
  <si>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</si>
  <si>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</si>
  <si>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</si>
  <si>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</si>
  <si>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</si>
  <si>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</si>
  <si>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</si>
  <si>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</si>
  <si>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</si>
  <si>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</si>
  <si>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</si>
  <si>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</si>
  <si>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</si>
  <si>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</si>
  <si>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</si>
  <si>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</si>
  <si>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</si>
  <si>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</si>
  <si>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</si>
  <si>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</si>
  <si>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</si>
  <si>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</si>
  <si>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</si>
  <si>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</si>
  <si>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</si>
  <si>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</si>
  <si>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</si>
  <si>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</si>
  <si>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</si>
  <si>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</si>
  <si>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</si>
  <si>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</si>
  <si>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</si>
  <si>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</si>
  <si>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</si>
  <si>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</si>
  <si>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</si>
  <si>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</si>
  <si>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</si>
  <si>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</si>
  <si>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</si>
  <si>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</si>
  <si>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</si>
  <si>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</si>
  <si>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</si>
  <si>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</si>
  <si>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</si>
  <si>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</si>
  <si>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</si>
  <si>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</si>
  <si>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</si>
  <si>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</si>
  <si>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</si>
  <si>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</si>
  <si>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</si>
  <si>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</si>
  <si>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</si>
  <si>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</si>
  <si>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</si>
  <si>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</si>
  <si>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</si>
  <si>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</si>
  <si>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</si>
  <si>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</si>
  <si>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</si>
  <si>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</si>
  <si>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</si>
  <si>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</si>
  <si>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</si>
  <si>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</si>
  <si>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</si>
  <si>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</si>
  <si>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</si>
  <si>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</si>
  <si>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</si>
  <si>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</si>
  <si>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</si>
  <si>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</si>
  <si>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</si>
  <si>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</si>
  <si>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</si>
  <si>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</si>
  <si>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</si>
  <si>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</si>
  <si>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</si>
  <si>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</si>
  <si>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</si>
  <si>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</si>
  <si>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</si>
  <si>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</si>
  <si>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</si>
  <si>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</si>
  <si>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</si>
  <si>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</si>
  <si>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</si>
  <si>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</si>
  <si>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</si>
  <si>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</si>
  <si>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</si>
  <si>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</si>
  <si>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</si>
  <si>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</si>
  <si>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</si>
  <si>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</si>
  <si>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</si>
  <si>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</si>
  <si>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</si>
  <si>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</si>
  <si>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</si>
  <si>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</si>
  <si>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</si>
  <si>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</si>
  <si>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</si>
  <si>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</si>
  <si>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</si>
  <si>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</si>
  <si>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</si>
  <si>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</si>
  <si>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</si>
  <si>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</si>
  <si>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</si>
  <si>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</si>
  <si>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</si>
  <si>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</si>
  <si>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</si>
  <si>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</si>
  <si>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</si>
  <si>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</si>
  <si>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</si>
  <si>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</si>
  <si>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</si>
  <si>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</si>
  <si>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</si>
  <si>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</si>
  <si>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</si>
  <si>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</si>
  <si>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</si>
  <si>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</si>
  <si>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</si>
  <si>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</si>
  <si>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</si>
  <si>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</si>
  <si>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</si>
  <si>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</si>
  <si>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</si>
  <si>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</si>
  <si>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</si>
  <si>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</si>
  <si>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</si>
  <si>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</si>
  <si>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</si>
  <si>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</si>
  <si>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</si>
  <si>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</si>
  <si>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</si>
  <si>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</si>
  <si>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</si>
  <si>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</si>
  <si>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</si>
  <si>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</si>
  <si>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</si>
  <si>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</si>
  <si>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</si>
  <si>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</si>
  <si>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</si>
  <si>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</si>
  <si>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</si>
  <si>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</si>
  <si>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</si>
  <si>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</si>
  <si>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</si>
  <si>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</si>
  <si>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</si>
  <si>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</si>
  <si>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</si>
  <si>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</si>
  <si>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</si>
  <si>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</si>
  <si>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</si>
  <si>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</si>
  <si>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</si>
  <si>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</si>
  <si>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</si>
  <si>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</si>
  <si>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</si>
  <si>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</si>
  <si>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</si>
  <si>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</si>
  <si>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</si>
  <si>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</si>
  <si>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</si>
  <si>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</si>
  <si>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</si>
  <si>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</si>
  <si>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</si>
  <si>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</si>
  <si>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</si>
  <si>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</si>
  <si>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</si>
  <si>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</si>
  <si>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</si>
  <si>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</si>
  <si>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</si>
  <si>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</si>
  <si>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</si>
  <si>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</si>
  <si>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</si>
  <si>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</si>
  <si>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</si>
  <si>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</si>
  <si>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</si>
  <si>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</si>
  <si>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</si>
  <si>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</si>
  <si>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</si>
  <si>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</si>
  <si>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</si>
  <si>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</si>
  <si>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</si>
  <si>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</si>
  <si>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</si>
  <si>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</si>
  <si>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</si>
  <si>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</si>
  <si>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</si>
  <si>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</si>
  <si>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</si>
  <si>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</si>
  <si>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</si>
  <si>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</si>
  <si>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</si>
  <si>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</si>
  <si>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</si>
  <si>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</si>
  <si>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</si>
  <si>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</si>
  <si>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</si>
  <si>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</si>
  <si>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</si>
  <si>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</si>
  <si>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</si>
  <si>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</si>
  <si>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</si>
  <si>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</si>
  <si>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</si>
  <si>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</si>
  <si>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</si>
  <si>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</si>
  <si>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</si>
  <si>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</si>
  <si>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</si>
  <si>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</si>
  <si>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</si>
  <si>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</si>
  <si>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</si>
  <si>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</si>
  <si>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</si>
  <si>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</si>
  <si>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</si>
  <si>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</si>
  <si>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</si>
  <si>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</si>
  <si>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</si>
  <si>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</si>
  <si>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</si>
  <si>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</si>
  <si>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</si>
  <si>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</si>
  <si>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</si>
  <si>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</si>
  <si>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</si>
  <si>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</si>
  <si>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</si>
  <si>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</si>
  <si>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</si>
  <si>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</si>
  <si>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</si>
  <si>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</si>
  <si>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</si>
  <si>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</si>
  <si>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</si>
  <si>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</si>
  <si>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</si>
  <si>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</si>
  <si>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</si>
  <si>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</si>
  <si>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</si>
  <si>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</si>
  <si>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</si>
  <si>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</si>
  <si>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</si>
  <si>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</si>
  <si>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</si>
  <si>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</si>
  <si>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</si>
  <si>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</si>
  <si>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</si>
  <si>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</si>
  <si>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</si>
  <si>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</si>
  <si>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</si>
  <si>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</si>
  <si>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</si>
  <si>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</si>
  <si>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</si>
  <si>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</si>
  <si>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</si>
  <si>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</si>
  <si>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</si>
  <si>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</si>
  <si>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</si>
  <si>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</si>
  <si>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</si>
  <si>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</si>
  <si>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</si>
  <si>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</si>
  <si>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</si>
  <si>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</si>
  <si>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</si>
  <si>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</si>
  <si>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</si>
  <si>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</si>
  <si>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</si>
  <si>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</si>
  <si>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</si>
  <si>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</si>
  <si>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</si>
  <si>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</si>
  <si>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</si>
  <si>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</si>
  <si>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</si>
  <si>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</si>
  <si>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</si>
  <si>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</si>
  <si>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</si>
  <si>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</si>
  <si>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</si>
  <si>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</si>
  <si>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</si>
  <si>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</si>
  <si>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</si>
  <si>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</si>
  <si>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</si>
  <si>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</si>
  <si>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</si>
  <si>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</si>
  <si>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</si>
  <si>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</si>
  <si>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</si>
  <si>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</si>
  <si>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</si>
  <si>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</si>
  <si>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</si>
  <si>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</si>
  <si>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</si>
  <si>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</si>
  <si>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</si>
  <si>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</si>
  <si>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</si>
  <si>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</si>
  <si>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</si>
  <si>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</si>
  <si>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</si>
  <si>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</si>
  <si>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</si>
  <si>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</si>
  <si>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</si>
  <si>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</si>
  <si>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</si>
  <si>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</si>
  <si>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</si>
  <si>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</si>
  <si>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</si>
  <si>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</si>
  <si>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</si>
  <si>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</si>
  <si>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</si>
  <si>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</si>
  <si>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</si>
  <si>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</si>
  <si>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</si>
  <si>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</si>
  <si>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</si>
  <si>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</si>
  <si>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</si>
  <si>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</si>
  <si>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</si>
  <si>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</si>
  <si>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</si>
  <si>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</si>
  <si>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</si>
  <si>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</si>
  <si>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</si>
  <si>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</si>
  <si>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</si>
  <si>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</si>
  <si>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</si>
  <si>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</si>
  <si>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</si>
  <si>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</si>
  <si>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</si>
  <si>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</si>
  <si>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</si>
  <si>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</si>
  <si>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</si>
  <si>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</si>
  <si>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</si>
  <si>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</si>
  <si>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</si>
  <si>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</si>
  <si>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</si>
  <si>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</si>
  <si>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</si>
  <si>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</si>
  <si>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</si>
  <si>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</si>
  <si>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</si>
  <si>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</si>
  <si>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</si>
  <si>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</si>
  <si>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</si>
  <si>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</si>
  <si>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</si>
  <si>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</si>
  <si>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</si>
  <si>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</si>
  <si>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</si>
  <si>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</si>
  <si>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</si>
  <si>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</si>
  <si>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</si>
  <si>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</si>
  <si>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</si>
  <si>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</si>
  <si>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</si>
  <si>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</si>
  <si>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</si>
  <si>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</si>
  <si>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</si>
  <si>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</si>
  <si>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</si>
  <si>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</si>
  <si>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</si>
  <si>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</si>
  <si>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</si>
  <si>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</si>
  <si>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</si>
  <si>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</si>
  <si>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</si>
  <si>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</si>
  <si>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</si>
  <si>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</si>
  <si>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</si>
  <si>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</si>
  <si>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</si>
  <si>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</si>
  <si>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</si>
  <si>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</si>
  <si>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</si>
  <si>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</si>
  <si>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</si>
  <si>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</si>
  <si>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</si>
  <si>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</si>
  <si>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</si>
  <si>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</si>
  <si>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</si>
  <si>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</si>
  <si>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</si>
  <si>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</si>
  <si>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</si>
  <si>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</si>
  <si>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</si>
  <si>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</si>
  <si>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</si>
  <si>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</si>
  <si>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</si>
  <si>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</si>
  <si>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</si>
  <si>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</si>
  <si>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</si>
  <si>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</si>
  <si>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</si>
  <si>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</si>
  <si>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</si>
  <si>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</si>
  <si>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</si>
  <si>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</si>
  <si>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</si>
  <si>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</si>
  <si>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</si>
  <si>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</si>
  <si>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</si>
  <si>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</si>
  <si>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</si>
  <si>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</si>
  <si>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</si>
  <si>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</si>
  <si>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</si>
  <si>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</si>
  <si>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</si>
  <si>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</si>
  <si>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</si>
  <si>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</si>
  <si>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</si>
  <si>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</si>
  <si>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</si>
  <si>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</si>
  <si>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</si>
  <si>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</si>
  <si>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</si>
  <si>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</si>
  <si>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</si>
  <si>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</si>
  <si>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</si>
  <si>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</si>
  <si>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</si>
  <si>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</si>
  <si>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</si>
  <si>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</si>
  <si>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</si>
  <si>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</si>
  <si>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</si>
  <si>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</si>
  <si>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</si>
  <si>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</si>
  <si>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</si>
  <si>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</si>
  <si>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</si>
  <si>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</si>
  <si>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</si>
  <si>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</si>
  <si>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</si>
  <si>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</si>
  <si>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</si>
  <si>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</si>
  <si>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</si>
  <si>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</si>
  <si>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</si>
  <si>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</si>
  <si>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</si>
  <si>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</si>
  <si>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</si>
  <si>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</si>
  <si>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</si>
  <si>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</si>
  <si>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</si>
  <si>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</si>
  <si>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</si>
  <si>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</si>
  <si>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</si>
  <si>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</si>
  <si>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</si>
  <si>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</si>
  <si>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</si>
  <si>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</si>
  <si>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</si>
  <si>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</si>
  <si>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</si>
  <si>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</si>
  <si>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</si>
  <si>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</si>
  <si>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</si>
  <si>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</si>
  <si>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</si>
  <si>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</si>
  <si>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</si>
  <si>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</si>
  <si>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</si>
  <si>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</si>
  <si>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</si>
  <si>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</si>
  <si>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</si>
  <si>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</si>
  <si>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</si>
  <si>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</si>
  <si>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</si>
  <si>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</si>
  <si>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</si>
  <si>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</si>
  <si>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</si>
  <si>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</si>
  <si>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</si>
  <si>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</si>
  <si>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</si>
  <si>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</si>
  <si>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</si>
  <si>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</si>
  <si>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</si>
  <si>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</si>
  <si>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</si>
  <si>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</si>
  <si>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</si>
  <si>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</si>
  <si>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</si>
  <si>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</si>
  <si>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</si>
  <si>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</si>
  <si>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</si>
  <si>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</si>
  <si>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</si>
  <si>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</si>
  <si>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</si>
  <si>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</si>
  <si>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</si>
  <si>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</si>
  <si>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</si>
  <si>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</si>
  <si>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</si>
  <si>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</si>
  <si>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</si>
  <si>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</si>
  <si>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</si>
  <si>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</si>
  <si>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</si>
  <si>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</si>
  <si>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</si>
  <si>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</si>
  <si>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</si>
  <si>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</si>
  <si>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</si>
  <si>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</si>
  <si>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</si>
  <si>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</si>
  <si>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</si>
  <si>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</si>
  <si>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</si>
  <si>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</si>
  <si>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</si>
  <si>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</si>
  <si>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</si>
  <si>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</si>
  <si>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</si>
  <si>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</si>
  <si>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</si>
  <si>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</si>
  <si>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</si>
  <si>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</si>
  <si>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</si>
  <si>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</si>
  <si>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</si>
  <si>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</si>
  <si>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</si>
  <si>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</si>
  <si>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</si>
  <si>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</si>
  <si>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</si>
  <si>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</si>
  <si>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</si>
  <si>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</si>
  <si>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</si>
  <si>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</si>
  <si>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</si>
  <si>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</si>
  <si>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</si>
  <si>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</si>
  <si>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</si>
  <si>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</si>
  <si>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</si>
  <si>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</si>
  <si>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</si>
  <si>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</si>
  <si>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</si>
  <si>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</si>
  <si>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</si>
  <si>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</si>
  <si>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</si>
  <si>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</si>
  <si>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</si>
  <si>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</si>
  <si>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</si>
  <si>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</si>
  <si>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</si>
  <si>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</si>
  <si>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</si>
  <si>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</si>
  <si>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</si>
  <si>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</si>
  <si>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</si>
  <si>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</si>
  <si>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</si>
  <si>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</si>
  <si>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</si>
  <si>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</si>
  <si>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</si>
  <si>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</si>
  <si>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</si>
  <si>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</si>
  <si>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</si>
  <si>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</si>
  <si>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</si>
  <si>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</si>
  <si>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</si>
  <si>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</si>
  <si>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</si>
  <si>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</si>
  <si>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</si>
  <si>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</si>
  <si>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</si>
  <si>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</si>
  <si>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</si>
  <si>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</si>
  <si>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</si>
  <si>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</si>
  <si>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</si>
  <si>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</si>
  <si>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</si>
  <si>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</si>
  <si>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</si>
  <si>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</si>
  <si>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</si>
  <si>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</si>
  <si>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</si>
  <si>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</si>
  <si>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</si>
  <si>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</si>
  <si>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</si>
  <si>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</si>
  <si>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</si>
  <si>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</si>
  <si>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</si>
  <si>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</si>
  <si>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</si>
  <si>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</si>
  <si>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</si>
  <si>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</si>
  <si>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</si>
  <si>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</si>
  <si>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</si>
  <si>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</si>
  <si>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</si>
  <si>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</si>
  <si>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</si>
  <si>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</si>
  <si>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</si>
  <si>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</si>
  <si>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</si>
  <si>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</si>
  <si>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</si>
  <si>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</si>
  <si>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</si>
  <si>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</si>
  <si>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</si>
  <si>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</si>
  <si>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</si>
  <si>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</si>
  <si>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</si>
  <si>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</si>
  <si>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</si>
  <si>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</si>
  <si>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</si>
  <si>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</si>
  <si>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</si>
  <si>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</si>
  <si>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</si>
  <si>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</si>
  <si>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</si>
  <si>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</si>
  <si>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</si>
  <si>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</si>
  <si>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</si>
  <si>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</si>
  <si>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</si>
  <si>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</si>
  <si>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</si>
  <si>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</si>
  <si>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</si>
  <si>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</si>
  <si>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</si>
  <si>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</si>
  <si>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</si>
  <si>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</si>
  <si>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</si>
  <si>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</si>
  <si>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</si>
  <si>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</si>
  <si>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</si>
  <si>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</si>
  <si>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</si>
  <si>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</si>
  <si>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</si>
  <si>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</si>
  <si>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</si>
  <si>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</si>
  <si>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</si>
  <si>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</si>
  <si>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</si>
  <si>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</si>
  <si>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</si>
  <si>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</si>
  <si>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</si>
  <si>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</si>
  <si>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</si>
  <si>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</si>
  <si>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</si>
  <si>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</si>
  <si>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</si>
  <si>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</si>
  <si>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</si>
  <si>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</si>
  <si>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</si>
  <si>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</si>
  <si>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</si>
  <si>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</si>
  <si>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</si>
  <si>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</si>
  <si>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</si>
  <si>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</si>
  <si>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</si>
  <si>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</si>
  <si>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</si>
  <si>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</si>
  <si>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</si>
  <si>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</si>
  <si>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</si>
  <si>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</si>
  <si>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</si>
  <si>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</si>
  <si>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</si>
  <si>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</si>
  <si>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</si>
  <si>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</si>
  <si>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</si>
  <si>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</si>
  <si>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</si>
  <si>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</si>
  <si>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</si>
  <si>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</si>
  <si>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</si>
  <si>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</si>
  <si>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</si>
  <si>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</si>
  <si>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</si>
  <si>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</si>
  <si>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</si>
  <si>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</si>
  <si>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</si>
  <si>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</si>
  <si>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</si>
  <si>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</si>
  <si>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</si>
  <si>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</si>
  <si>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</si>
  <si>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</si>
  <si>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</si>
  <si>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</si>
  <si>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</si>
  <si>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</si>
  <si>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</si>
  <si>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</si>
  <si>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</si>
  <si>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</si>
  <si>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</si>
  <si>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</si>
  <si>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</si>
  <si>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</si>
  <si>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</si>
  <si>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</si>
  <si>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</si>
  <si>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</si>
  <si>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</si>
  <si>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</si>
  <si>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</si>
  <si>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</si>
  <si>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</si>
  <si>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</si>
  <si>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</si>
  <si>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</si>
  <si>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</si>
  <si>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</si>
  <si>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</si>
  <si>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</si>
  <si>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</si>
  <si>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</si>
  <si>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</si>
  <si>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</si>
  <si>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</si>
  <si>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</si>
  <si>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</si>
  <si>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</si>
  <si>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</si>
  <si>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</si>
  <si>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</si>
  <si>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</si>
  <si>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</si>
  <si>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</si>
  <si>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</si>
  <si>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</si>
  <si>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</si>
  <si>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</si>
  <si>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</si>
  <si>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</si>
  <si>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</si>
  <si>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</si>
  <si>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</si>
  <si>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</si>
  <si>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</si>
  <si>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</si>
  <si>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</si>
  <si>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</si>
  <si>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</si>
  <si>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</si>
  <si>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</si>
  <si>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</si>
  <si>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</si>
  <si>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</si>
  <si>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</si>
  <si>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</si>
  <si>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</si>
  <si>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</si>
  <si>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</si>
  <si>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</si>
  <si>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</si>
  <si>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</si>
  <si>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</si>
  <si>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</si>
  <si>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</si>
  <si>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</si>
  <si>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</si>
  <si>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</si>
  <si>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</si>
  <si>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</si>
  <si>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</si>
  <si>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</si>
  <si>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</si>
  <si>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</si>
  <si>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</si>
  <si>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</si>
  <si>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</si>
  <si>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</si>
  <si>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</si>
  <si>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</si>
  <si>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</si>
  <si>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</si>
  <si>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</si>
  <si>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</si>
  <si>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</si>
  <si>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</si>
  <si>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</si>
  <si>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</si>
  <si>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</si>
  <si>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</si>
  <si>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</si>
  <si>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</si>
  <si>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</si>
  <si>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</si>
  <si>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</si>
  <si>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</si>
  <si>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</si>
  <si>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</si>
  <si>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</si>
  <si>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</si>
  <si>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</si>
  <si>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</si>
  <si>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</si>
  <si>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</si>
  <si>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</si>
  <si>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</si>
  <si>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</si>
  <si>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</si>
  <si>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</si>
  <si>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</si>
  <si>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</si>
  <si>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</si>
  <si>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</si>
  <si>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</si>
  <si>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</si>
  <si>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</si>
  <si>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</si>
  <si>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</si>
  <si>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</si>
  <si>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</si>
  <si>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</si>
  <si>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</si>
  <si>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</si>
  <si>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</si>
  <si>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</si>
  <si>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</si>
  <si>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</si>
  <si>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</si>
  <si>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</si>
  <si>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</si>
  <si>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</si>
  <si>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</si>
  <si>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</si>
  <si>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</si>
  <si>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</si>
  <si>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</si>
  <si>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</si>
  <si>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</si>
  <si>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</si>
  <si>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</si>
  <si>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</si>
  <si>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</si>
  <si>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</si>
  <si>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</si>
  <si>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</si>
  <si>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</si>
  <si>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</si>
  <si>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</si>
  <si>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</si>
  <si>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</si>
  <si>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</si>
  <si>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</si>
  <si>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</si>
  <si>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</si>
  <si>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</si>
  <si>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</si>
  <si>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</si>
  <si>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</si>
  <si>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</si>
  <si>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</si>
  <si>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</si>
  <si>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</si>
  <si>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</si>
  <si>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</si>
  <si>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</si>
  <si>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</si>
  <si>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</si>
  <si>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</si>
  <si>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</si>
  <si>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</si>
  <si>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</si>
  <si>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</si>
  <si>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</si>
  <si>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</si>
  <si>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</si>
  <si>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</si>
  <si>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</si>
  <si>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</si>
  <si>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</si>
  <si>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</si>
  <si>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</si>
  <si>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</si>
  <si>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</si>
  <si>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</si>
  <si>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</si>
  <si>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</si>
  <si>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</si>
  <si>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</si>
  <si>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</si>
  <si>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</si>
  <si>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</si>
  <si>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</si>
  <si>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</si>
  <si>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</si>
  <si>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</si>
  <si>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</si>
  <si>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</si>
  <si>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</si>
  <si>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</si>
  <si>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</si>
  <si>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</si>
  <si>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</si>
  <si>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</si>
  <si>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</si>
  <si>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</si>
  <si>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</si>
  <si>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</si>
  <si>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</si>
  <si>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</si>
  <si>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</si>
  <si>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</si>
  <si>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</si>
  <si>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</si>
  <si>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</si>
  <si>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</si>
  <si>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</si>
  <si>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</si>
  <si>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</si>
  <si>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</si>
  <si>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</si>
  <si>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</si>
  <si>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</si>
  <si>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</si>
  <si>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</si>
  <si>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</si>
  <si>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</si>
  <si>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</si>
  <si>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</si>
  <si>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</si>
  <si>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</si>
  <si>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</si>
  <si>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</si>
  <si>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</si>
  <si>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</si>
  <si>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</si>
  <si>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</si>
  <si>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</si>
  <si>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</si>
  <si>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</si>
  <si>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</si>
  <si>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</si>
  <si>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</si>
  <si>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</si>
  <si>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</si>
  <si>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</si>
  <si>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</si>
  <si>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</si>
  <si>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</si>
  <si>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</si>
  <si>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</si>
  <si>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</si>
  <si>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</si>
  <si>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</si>
  <si>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</si>
  <si>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</si>
  <si>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</si>
  <si>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</si>
  <si>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</si>
  <si>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</si>
  <si>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</si>
  <si>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</si>
  <si>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</si>
  <si>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</si>
  <si>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</si>
  <si>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</si>
  <si>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</si>
  <si>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</si>
  <si>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</si>
  <si>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</si>
  <si>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</si>
  <si>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</si>
  <si>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</si>
  <si>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</si>
  <si>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</si>
  <si>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</si>
  <si>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</si>
  <si>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</si>
  <si>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</si>
  <si>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</si>
  <si>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</si>
  <si>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</si>
  <si>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</si>
  <si>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</si>
  <si>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</si>
  <si>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</si>
  <si>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</si>
  <si>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</si>
  <si>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</si>
  <si>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</si>
  <si>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</si>
  <si>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</si>
  <si>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</si>
  <si>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</si>
  <si>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</si>
  <si>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</si>
  <si>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</si>
  <si>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</si>
  <si>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</si>
  <si>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</si>
  <si>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</si>
  <si>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</si>
  <si>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</si>
  <si>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</si>
  <si>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</si>
  <si>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</si>
  <si>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</si>
  <si>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</si>
  <si>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</si>
  <si>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</si>
  <si>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</si>
  <si>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</si>
  <si>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</si>
  <si>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</si>
  <si>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</si>
  <si>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</si>
  <si>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</si>
  <si>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</si>
  <si>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</si>
  <si>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</si>
  <si>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</si>
  <si>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</si>
  <si>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</si>
  <si>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</si>
  <si>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</si>
  <si>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</si>
  <si>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</si>
  <si>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</si>
  <si>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</si>
  <si>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</si>
  <si>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</si>
  <si>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</si>
  <si>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</si>
  <si>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</si>
  <si>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</si>
  <si>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</si>
  <si>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</si>
  <si>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</si>
  <si>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</si>
  <si>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</si>
  <si>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</si>
  <si>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</si>
  <si>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</si>
  <si>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</si>
  <si>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</si>
  <si>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</si>
  <si>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</si>
  <si>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</si>
  <si>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</si>
  <si>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</si>
  <si>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</si>
  <si>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</si>
  <si>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</si>
  <si>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</si>
  <si>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</si>
  <si>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</si>
  <si>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</si>
  <si>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</si>
  <si>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</si>
  <si>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</si>
  <si>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</si>
  <si>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</si>
  <si>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</si>
  <si>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</si>
  <si>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</si>
  <si>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</si>
  <si>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</si>
  <si>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</si>
  <si>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</si>
  <si>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</si>
  <si>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</si>
  <si>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</si>
  <si>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</si>
  <si>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</si>
  <si>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</si>
  <si>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</si>
  <si>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</si>
  <si>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</si>
  <si>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</si>
  <si>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</si>
  <si>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</si>
  <si>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</si>
  <si>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</si>
  <si>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</si>
  <si>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</si>
  <si>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</si>
  <si>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</si>
  <si>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</si>
  <si>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</si>
  <si>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</si>
  <si>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</si>
  <si>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</si>
  <si>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</si>
  <si>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</si>
  <si>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</si>
  <si>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</si>
  <si>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</si>
  <si>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</si>
  <si>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</si>
  <si>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</si>
  <si>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</si>
  <si>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</si>
  <si>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</si>
  <si>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</si>
  <si>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</si>
  <si>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</si>
  <si>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</si>
  <si>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</si>
  <si>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</si>
  <si>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</si>
  <si>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</si>
  <si>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</si>
  <si>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</si>
  <si>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</si>
  <si>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</si>
  <si>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</si>
  <si>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</si>
  <si>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</si>
  <si>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</si>
  <si>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</si>
  <si>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</si>
  <si>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</si>
  <si>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</si>
  <si>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</si>
  <si>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</si>
  <si>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</si>
  <si>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</si>
  <si>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</si>
  <si>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</si>
  <si>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</si>
  <si>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</si>
  <si>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</si>
  <si>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</si>
  <si>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</si>
  <si>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</si>
  <si>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</si>
  <si>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</si>
  <si>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</si>
  <si>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</si>
  <si>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</si>
  <si>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</si>
  <si>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</si>
  <si>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</si>
  <si>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</si>
  <si>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</si>
  <si>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</si>
  <si>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</si>
  <si>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</si>
  <si>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</si>
  <si>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</si>
  <si>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</si>
  <si>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</si>
  <si>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</si>
  <si>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</si>
  <si>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</si>
  <si>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</si>
  <si>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</si>
  <si>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</si>
  <si>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</si>
  <si>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</si>
  <si>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</si>
  <si>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</si>
  <si>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</si>
  <si>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</si>
  <si>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</si>
  <si>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</si>
  <si>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</si>
  <si>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</si>
  <si>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</si>
  <si>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</si>
  <si>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</si>
  <si>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</si>
  <si>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</si>
  <si>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</si>
  <si>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</si>
  <si>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</si>
  <si>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</si>
  <si>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</si>
  <si>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</si>
  <si>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</si>
  <si>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</si>
  <si>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</si>
  <si>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</si>
  <si>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</si>
  <si>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</si>
  <si>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</si>
  <si>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</si>
  <si>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</si>
  <si>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</si>
  <si>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</si>
  <si>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</si>
  <si>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</si>
  <si>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</si>
  <si>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</si>
  <si>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</si>
  <si>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</si>
  <si>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</si>
  <si>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</si>
  <si>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</si>
  <si>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</si>
  <si>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</si>
  <si>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</si>
  <si>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</si>
  <si>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</si>
  <si>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</si>
  <si>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</si>
  <si>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</si>
  <si>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</si>
  <si>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</si>
  <si>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</si>
  <si>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</si>
  <si>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</si>
  <si>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</si>
  <si>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</si>
  <si>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</si>
  <si>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</si>
  <si>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</si>
  <si>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</si>
  <si>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</si>
  <si>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</si>
  <si>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</si>
  <si>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</si>
  <si>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</si>
  <si>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</si>
  <si>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</si>
  <si>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</si>
  <si>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</si>
  <si>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</si>
  <si>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</si>
  <si>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</si>
  <si>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</si>
  <si>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</si>
  <si>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</si>
  <si>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</si>
  <si>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</si>
  <si>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</si>
  <si>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</si>
  <si>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</si>
  <si>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</si>
  <si>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</si>
  <si>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</si>
  <si>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</si>
  <si>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</si>
  <si>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</si>
  <si>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</si>
  <si>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</si>
  <si>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</si>
  <si>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</si>
  <si>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</si>
  <si>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</si>
  <si>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</si>
  <si>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</si>
  <si>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</si>
  <si>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</si>
  <si>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</si>
  <si>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</si>
  <si>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</si>
  <si>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</si>
  <si>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</si>
  <si>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</si>
  <si>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</si>
  <si>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</si>
  <si>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</si>
  <si>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</si>
  <si>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</si>
  <si>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</si>
  <si>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</si>
  <si>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</si>
  <si>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</si>
  <si>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</si>
  <si>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</si>
  <si>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</si>
  <si>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</si>
  <si>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</si>
  <si>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</si>
  <si>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</si>
  <si>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</si>
  <si>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</si>
  <si>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</si>
  <si>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</si>
  <si>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</si>
  <si>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</si>
  <si>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</si>
  <si>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</si>
  <si>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</si>
  <si>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</si>
  <si>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</si>
  <si>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</si>
  <si>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</si>
  <si>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</si>
  <si>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</si>
  <si>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</si>
  <si>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</si>
  <si>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</si>
  <si>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</si>
  <si>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</si>
  <si>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</si>
  <si>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</si>
  <si>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</si>
  <si>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</si>
  <si>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</si>
  <si>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</si>
  <si>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</si>
  <si>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</si>
  <si>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</si>
  <si>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</si>
  <si>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</si>
  <si>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</si>
  <si>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</si>
  <si>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</si>
  <si>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</si>
  <si>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</si>
  <si>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</si>
  <si>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</si>
  <si>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</si>
  <si>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</si>
  <si>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</si>
  <si>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</si>
  <si>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</si>
  <si>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</si>
  <si>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</si>
  <si>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</si>
  <si>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</si>
  <si>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</si>
  <si>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</si>
  <si>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</si>
  <si>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</si>
  <si>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</si>
  <si>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</si>
  <si>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</si>
  <si>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</si>
  <si>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</si>
  <si>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</si>
  <si>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</si>
  <si>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</si>
  <si>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</si>
  <si>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</si>
  <si>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</si>
  <si>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</si>
  <si>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</si>
  <si>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</si>
  <si>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</si>
  <si>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</si>
  <si>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</si>
  <si>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</si>
  <si>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</si>
  <si>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</si>
  <si>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</si>
  <si>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</si>
  <si>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</si>
  <si>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</si>
  <si>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</si>
  <si>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</si>
  <si>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</si>
  <si>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</si>
  <si>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</si>
  <si>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</si>
  <si>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</si>
  <si>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</si>
  <si>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</si>
  <si>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</si>
  <si>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</si>
  <si>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</si>
  <si>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</si>
  <si>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</si>
  <si>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</si>
  <si>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</si>
  <si>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</si>
  <si>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</si>
  <si>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</si>
  <si>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</si>
  <si>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</si>
  <si>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</si>
  <si>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</si>
  <si>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</si>
  <si>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</si>
  <si>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</si>
  <si>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</si>
  <si>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</si>
  <si>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</si>
  <si>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</si>
  <si>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</si>
  <si>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</si>
  <si>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</si>
  <si>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</si>
  <si>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</si>
  <si>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</si>
  <si>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</si>
  <si>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</si>
  <si>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</si>
  <si>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</si>
  <si>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</si>
  <si>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</si>
  <si>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</si>
  <si>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</si>
  <si>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</si>
  <si>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</si>
  <si>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</si>
  <si>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</si>
  <si>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</si>
  <si>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</si>
  <si>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</si>
  <si>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</si>
  <si>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</si>
  <si>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</si>
  <si>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</si>
  <si>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</si>
  <si>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</si>
  <si>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</si>
  <si>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</si>
  <si>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</si>
  <si>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</si>
  <si>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</si>
  <si>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</si>
  <si>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</si>
  <si>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</si>
  <si>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</si>
  <si>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</si>
  <si>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</si>
  <si>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</si>
  <si>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</si>
  <si>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</si>
  <si>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</si>
  <si>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</si>
  <si>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</si>
  <si>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</si>
  <si>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</si>
  <si>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</si>
  <si>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</si>
  <si>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</si>
  <si>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</si>
  <si>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</si>
  <si>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</si>
  <si>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</si>
  <si>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</si>
  <si>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</si>
  <si>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</si>
  <si>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</si>
  <si>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</si>
  <si>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</si>
  <si>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</si>
  <si>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</si>
  <si>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</si>
  <si>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</si>
  <si>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</si>
  <si>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</si>
  <si>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</si>
  <si>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</si>
  <si>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</si>
  <si>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</si>
  <si>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</si>
  <si>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</si>
  <si>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</si>
  <si>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</si>
  <si>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</si>
  <si>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</si>
  <si>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</si>
  <si>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</si>
  <si>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</si>
  <si>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</si>
  <si>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</si>
  <si>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</si>
  <si>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</si>
  <si>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</si>
  <si>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</si>
  <si>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</si>
  <si>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</si>
  <si>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</si>
  <si>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</si>
  <si>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</si>
  <si>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</si>
  <si>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</si>
  <si>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</si>
  <si>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</si>
  <si>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</si>
  <si>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</si>
  <si>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</si>
  <si>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</si>
  <si>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</si>
  <si>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</si>
  <si>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</si>
  <si>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</si>
  <si>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</si>
  <si>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</si>
  <si>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</si>
  <si>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</si>
  <si>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</si>
  <si>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</si>
  <si>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</si>
  <si>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</si>
  <si>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</si>
  <si>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</si>
  <si>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</si>
  <si>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</si>
  <si>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</si>
  <si>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</si>
  <si>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</si>
  <si>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</si>
  <si>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</si>
  <si>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</si>
  <si>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</si>
  <si>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</si>
  <si>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</si>
  <si>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</si>
  <si>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</si>
  <si>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</si>
  <si>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</si>
  <si>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</si>
  <si>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</si>
  <si>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</si>
  <si>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</si>
  <si>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</si>
  <si>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</si>
  <si>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</si>
  <si>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</si>
  <si>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</si>
  <si>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</si>
  <si>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</si>
  <si>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</si>
  <si>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</si>
  <si>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</si>
  <si>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</si>
  <si>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</si>
  <si>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</si>
  <si>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</si>
  <si>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</si>
  <si>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</si>
  <si>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</si>
  <si>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</si>
  <si>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</si>
  <si>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rPr>
        <sz val="12"/>
        <color rgb="FF0000FF"/>
        <rFont val="Times New Roman"/>
        <family val="1"/>
      </rPr>
      <t>cylinder_orion_release</t>
    </r>
    <r>
      <rPr>
        <sz val="12"/>
        <color indexed="8"/>
        <rFont val="Times New Roman"/>
        <family val="1"/>
      </rPr>
      <t xml:space="preserve">
oab3f_EXIT</t>
    </r>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</si>
  <si>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</si>
  <si>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</si>
  <si>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</si>
  <si>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</si>
  <si>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</si>
  <si>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</si>
  <si>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</si>
  <si>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</si>
  <si>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</si>
  <si>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</si>
  <si>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</si>
  <si>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</si>
  <si>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</si>
  <si>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</si>
  <si>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</si>
  <si>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</si>
  <si>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</si>
  <si>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</si>
  <si>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</si>
  <si>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</si>
  <si>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</si>
  <si>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</si>
  <si>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</si>
  <si>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</si>
  <si>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</si>
  <si>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</si>
  <si>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</si>
  <si>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</si>
  <si>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</si>
  <si>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</si>
  <si>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 xml:space="preserve">i2c -d 2 0x13 0x74 8
i2c -d 2 0x13 0x1A 1
ace --pick usbc --4cc SRDY --txdata "0x00" --rxdata 0
</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</si>
  <si>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</si>
  <si>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</si>
  <si>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</si>
  <si>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</si>
  <si>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</si>
  <si>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</si>
  <si>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</si>
  <si>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</si>
  <si>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</si>
  <si>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</si>
  <si>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</si>
  <si>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</si>
  <si>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</si>
  <si>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</si>
  <si>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</si>
  <si>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</si>
  <si>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</si>
  <si>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</si>
  <si>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</si>
  <si>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t>charge --setma 0
bl -o
device -k gasgauge -g average-power</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</si>
  <si>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</si>
  <si>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</si>
  <si>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</si>
  <si>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</si>
  <si>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</si>
  <si>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</si>
  <si>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</si>
  <si>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</si>
  <si>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</si>
  <si>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</si>
  <si>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</si>
  <si>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</si>
  <si>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</si>
  <si>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</si>
  <si>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</si>
  <si>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</si>
  <si>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</si>
  <si>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</si>
  <si>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</si>
  <si>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</si>
  <si>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</si>
  <si>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</si>
  <si>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</si>
  <si>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</si>
  <si>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</si>
  <si>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</si>
  <si>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</si>
  <si>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</si>
  <si>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</si>
  <si>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</si>
  <si>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</si>
  <si>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</si>
  <si>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</si>
  <si>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</si>
  <si>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</si>
  <si>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</si>
  <si>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</si>
  <si>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</si>
  <si>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</si>
  <si>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</si>
  <si>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</si>
  <si>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</si>
  <si>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</si>
  <si>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</si>
  <si>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</si>
  <si>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</si>
  <si>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</si>
  <si>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</si>
  <si>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</si>
  <si>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</si>
  <si>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</si>
  <si>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</si>
  <si>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</si>
  <si>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</si>
  <si>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</si>
  <si>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</si>
  <si>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</si>
  <si>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</si>
  <si>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</si>
  <si>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</si>
  <si>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</si>
  <si>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</si>
  <si>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</si>
  <si>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</si>
  <si>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</si>
  <si>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</si>
  <si>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</si>
  <si>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</si>
  <si>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</si>
  <si>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</si>
  <si>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</si>
  <si>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</si>
  <si>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</si>
  <si>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</si>
  <si>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</si>
  <si>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</si>
  <si>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</si>
  <si>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</si>
  <si>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</si>
  <si>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</si>
  <si>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</si>
  <si>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</si>
  <si>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</si>
  <si>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</si>
  <si>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</si>
  <si>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</si>
  <si>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</si>
  <si>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</si>
  <si>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</si>
  <si>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</si>
  <si>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</si>
  <si>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</si>
  <si>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</si>
  <si>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</si>
  <si>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</si>
  <si>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</si>
  <si>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</si>
  <si>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</si>
  <si>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</si>
  <si>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</si>
  <si>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</si>
  <si>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</si>
  <si>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</si>
  <si>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</si>
  <si>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</si>
  <si>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</si>
  <si>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</si>
  <si>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</si>
  <si>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</si>
  <si>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</si>
  <si>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</si>
  <si>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</si>
  <si>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</si>
  <si>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</si>
  <si>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</si>
  <si>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</si>
  <si>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</si>
  <si>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</si>
  <si>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</si>
  <si>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</si>
  <si>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</si>
  <si>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</si>
  <si>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</si>
  <si>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</si>
  <si>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</si>
  <si>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</si>
  <si>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</si>
  <si>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</si>
  <si>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</si>
  <si>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</si>
  <si>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</si>
  <si>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</si>
  <si>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</si>
  <si>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</si>
  <si>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</si>
  <si>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</si>
  <si>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</si>
  <si>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</si>
  <si>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</si>
  <si>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</si>
  <si>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</si>
  <si>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</si>
  <si>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</si>
  <si>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</si>
  <si>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</si>
  <si>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</si>
  <si>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</si>
  <si>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</si>
  <si>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</si>
  <si>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</si>
  <si>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</si>
  <si>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</si>
  <si>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</si>
  <si>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</si>
  <si>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</si>
  <si>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</si>
  <si>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</si>
  <si>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</si>
  <si>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</si>
  <si>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</si>
  <si>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</si>
  <si>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</si>
  <si>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</si>
  <si>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</si>
  <si>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</si>
  <si>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</si>
  <si>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</si>
  <si>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</si>
  <si>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</si>
  <si>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</si>
  <si>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</si>
  <si>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</si>
  <si>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</si>
  <si>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</si>
  <si>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</si>
  <si>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</si>
  <si>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</si>
  <si>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</si>
  <si>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</si>
  <si>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</si>
  <si>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</si>
  <si>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</si>
  <si>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</si>
  <si>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</si>
  <si>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</si>
  <si>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</si>
  <si>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</si>
  <si>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</si>
  <si>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</si>
  <si>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</si>
  <si>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</si>
  <si>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</si>
  <si>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</si>
  <si>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</si>
  <si>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</si>
  <si>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</si>
  <si>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</si>
  <si>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</si>
  <si>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</si>
  <si>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</si>
  <si>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</si>
  <si>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</si>
  <si>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</si>
  <si>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</si>
  <si>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</si>
  <si>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</si>
  <si>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</si>
  <si>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</si>
  <si>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</si>
  <si>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</si>
  <si>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</si>
  <si>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</si>
  <si>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</si>
  <si>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</si>
  <si>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</si>
  <si>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</si>
  <si>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</si>
  <si>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</si>
  <si>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</si>
  <si>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</si>
  <si>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</si>
  <si>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</si>
  <si>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</si>
  <si>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</si>
  <si>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</si>
  <si>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</si>
  <si>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</si>
  <si>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</si>
  <si>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</si>
  <si>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</si>
  <si>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</si>
  <si>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</si>
  <si>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</si>
  <si>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</si>
  <si>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</si>
  <si>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</si>
  <si>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</si>
  <si>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</si>
  <si>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</si>
  <si>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</si>
  <si>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</si>
  <si>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</si>
  <si>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</si>
  <si>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</si>
  <si>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</si>
  <si>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</si>
  <si>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</si>
  <si>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</si>
  <si>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</si>
  <si>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</si>
  <si>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</si>
  <si>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</si>
  <si>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</si>
  <si>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</si>
  <si>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</si>
  <si>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</si>
  <si>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</si>
  <si>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</si>
  <si>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</si>
  <si>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</si>
  <si>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</si>
  <si>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</si>
  <si>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</si>
  <si>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</si>
  <si>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</si>
  <si>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</si>
  <si>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</si>
  <si>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</si>
  <si>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</si>
  <si>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</si>
  <si>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</si>
  <si>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</si>
  <si>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</si>
  <si>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</si>
  <si>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</si>
  <si>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</si>
  <si>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</si>
  <si>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</si>
  <si>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</si>
  <si>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</si>
  <si>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</si>
  <si>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</si>
  <si>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</si>
  <si>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</si>
  <si>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</si>
  <si>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</si>
  <si>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</si>
  <si>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</si>
  <si>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</si>
  <si>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</si>
  <si>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</si>
  <si>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</si>
  <si>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</si>
  <si>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</si>
  <si>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</si>
  <si>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</si>
  <si>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</si>
  <si>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</si>
  <si>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</si>
  <si>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</si>
  <si>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</si>
  <si>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</si>
  <si>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</si>
  <si>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</si>
  <si>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</si>
  <si>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</si>
  <si>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</si>
  <si>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</si>
  <si>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</si>
  <si>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</si>
  <si>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</si>
  <si>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</si>
  <si>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</si>
  <si>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</si>
  <si>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</si>
  <si>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</si>
  <si>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</si>
  <si>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</si>
  <si>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</si>
  <si>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</si>
  <si>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</si>
  <si>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</si>
  <si>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</si>
  <si>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</si>
  <si>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</si>
  <si>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</si>
  <si>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</si>
  <si>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</si>
  <si>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</si>
  <si>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</si>
  <si>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</si>
  <si>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</si>
  <si>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</si>
  <si>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</si>
  <si>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</si>
  <si>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</si>
  <si>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</si>
  <si>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</si>
  <si>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</si>
  <si>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</si>
  <si>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</si>
  <si>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</si>
  <si>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</si>
  <si>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</si>
  <si>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</si>
  <si>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</si>
  <si>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</si>
  <si>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</si>
  <si>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</si>
  <si>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</si>
  <si>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</si>
  <si>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</si>
  <si>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</si>
  <si>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</si>
  <si>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</si>
  <si>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</si>
  <si>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</si>
  <si>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</si>
  <si>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</si>
  <si>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</si>
  <si>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</si>
  <si>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</si>
  <si>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</si>
  <si>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</si>
  <si>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</si>
  <si>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</si>
  <si>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</si>
  <si>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</si>
  <si>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</si>
  <si>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</si>
  <si>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</si>
  <si>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</si>
  <si>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</si>
  <si>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</si>
  <si>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</si>
  <si>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</si>
  <si>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</si>
  <si>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</si>
  <si>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</si>
  <si>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</si>
  <si>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</si>
  <si>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</si>
  <si>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</si>
  <si>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</si>
  <si>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</si>
  <si>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</si>
  <si>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</si>
  <si>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</si>
  <si>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</si>
  <si>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</si>
  <si>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</si>
  <si>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</si>
  <si>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</si>
  <si>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</si>
  <si>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</si>
  <si>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</si>
  <si>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</si>
  <si>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</si>
  <si>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</si>
  <si>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</si>
  <si>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</si>
  <si>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</si>
  <si>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</si>
  <si>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</si>
  <si>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</si>
  <si>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</si>
  <si>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</si>
  <si>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</si>
  <si>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</si>
  <si>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</si>
  <si>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</si>
  <si>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</si>
  <si>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</si>
  <si>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</si>
  <si>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</si>
  <si>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</si>
  <si>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</si>
  <si>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</si>
  <si>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</si>
  <si>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</si>
  <si>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</si>
  <si>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</si>
  <si>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</si>
  <si>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</si>
  <si>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</si>
  <si>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</si>
  <si>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</si>
  <si>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</si>
  <si>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</si>
  <si>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</si>
  <si>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</si>
  <si>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</si>
  <si>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</si>
  <si>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</si>
  <si>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</si>
  <si>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</si>
  <si>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</si>
  <si>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</si>
  <si>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</si>
  <si>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</si>
  <si>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</si>
  <si>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</si>
  <si>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</si>
  <si>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</si>
  <si>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</si>
  <si>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</si>
  <si>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</si>
  <si>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</si>
  <si>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</si>
  <si>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</si>
  <si>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</si>
  <si>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</si>
  <si>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</si>
  <si>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</si>
  <si>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</si>
  <si>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</si>
  <si>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</si>
  <si>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</si>
  <si>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</si>
  <si>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</si>
  <si>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</si>
  <si>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</si>
  <si>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</si>
  <si>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</si>
  <si>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</si>
  <si>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</si>
  <si>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</si>
  <si>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</si>
  <si>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</si>
  <si>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</si>
  <si>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</si>
  <si>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</si>
  <si>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</si>
  <si>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</si>
  <si>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</si>
  <si>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</si>
  <si>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</si>
  <si>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</si>
  <si>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</si>
  <si>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</si>
  <si>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</si>
  <si>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</si>
  <si>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</si>
  <si>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</si>
  <si>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</si>
  <si>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</si>
  <si>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</si>
  <si>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</si>
  <si>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</si>
  <si>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 xml:space="preserve">i2c -d 2 0x13 0x74 8
i2c -d 2 0x13 0x1A 1
ace --pick usbc --4cc SRDY --txdata "0x00" --rxdata 0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</si>
  <si>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</si>
  <si>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</si>
  <si>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</si>
  <si>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</si>
  <si>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</si>
  <si>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</si>
  <si>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</si>
  <si>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</si>
  <si>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</si>
  <si>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</si>
  <si>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</si>
  <si>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</si>
  <si>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</si>
  <si>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</si>
  <si>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</si>
  <si>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</si>
  <si>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</si>
  <si>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</si>
  <si>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</si>
  <si>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</si>
  <si>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</si>
  <si>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</si>
  <si>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</si>
  <si>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</si>
  <si>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</si>
  <si>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</si>
  <si>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</si>
  <si>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</si>
  <si>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</si>
  <si>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</si>
  <si>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</si>
  <si>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</si>
  <si>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</si>
  <si>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</si>
  <si>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</si>
  <si>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</si>
  <si>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</si>
  <si>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</si>
  <si>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</si>
  <si>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</si>
  <si>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</si>
  <si>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</si>
  <si>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</si>
  <si>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</si>
  <si>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</si>
  <si>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</si>
  <si>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</si>
  <si>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</si>
  <si>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</si>
  <si>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</si>
  <si>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</si>
  <si>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</si>
  <si>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</si>
  <si>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</si>
  <si>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</si>
  <si>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</si>
  <si>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</si>
  <si>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</si>
  <si>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</si>
  <si>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</si>
  <si>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</si>
  <si>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</si>
  <si>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</si>
  <si>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</si>
  <si>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</si>
  <si>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</si>
  <si>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</si>
  <si>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</si>
  <si>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</si>
  <si>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</si>
  <si>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r>
      <t>[0x3,</t>
    </r>
    <r>
      <rPr>
        <sz val="12"/>
        <color rgb="FF0000FF"/>
        <rFont val="Times New Roman"/>
        <family val="1"/>
      </rPr>
      <t>0x4</t>
    </r>
    <r>
      <rPr>
        <sz val="12"/>
        <rFont val="Times New Roman"/>
        <family val="1"/>
      </rPr>
      <t>]</t>
    </r>
    <phoneticPr fontId="22" type="noConversion"/>
  </si>
  <si>
    <t>[0x0,0x1]</t>
    <phoneticPr fontId="22" type="noConversion"/>
  </si>
  <si>
    <r>
      <t>[0x0,</t>
    </r>
    <r>
      <rPr>
        <sz val="12"/>
        <color rgb="FF0000FF"/>
        <rFont val="Times New Roman"/>
        <family val="1"/>
      </rPr>
      <t>0x1</t>
    </r>
    <r>
      <rPr>
        <sz val="12"/>
        <rFont val="Times New Roman"/>
        <family val="1"/>
      </rPr>
      <t>]</t>
    </r>
    <phoneticPr fontId="22" type="noConversion"/>
  </si>
  <si>
    <r>
      <rPr>
        <sz val="12"/>
        <rFont val="Times New Roman"/>
        <family val="1"/>
      </rPr>
      <t>[0x0,</t>
    </r>
    <r>
      <rPr>
        <sz val="12"/>
        <color rgb="FF0000FF"/>
        <rFont val="Times New Roman"/>
        <family val="1"/>
      </rPr>
      <t>0x2]</t>
    </r>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</si>
  <si>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</si>
  <si>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</si>
  <si>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</si>
  <si>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</si>
  <si>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</si>
  <si>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</si>
  <si>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</si>
  <si>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</si>
  <si>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</si>
  <si>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</si>
  <si>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</si>
  <si>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</si>
  <si>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</si>
  <si>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</si>
  <si>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display --pick internal
bl -o
display --block iomfb --method pcc2d_data --options '0 44 59 nandfs:\AppleInternal\Diags\ALS\UNIFORM_BL.txt'
display --off
nvram --remove boot-args iomfb_pcc2d_mode
nvram --save</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</si>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</sst>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23">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0" fontId="26" fillId="17" borderId="82" xfId="1" applyFont="1" applyFill="1" applyBorder="1" applyAlignment="1">
      <alignment vertical="center" wrapText="1"/>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49"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8" fillId="4" borderId="82" xfId="0" applyNumberFormat="1" applyFont="1" applyFill="1" applyBorder="1" applyAlignment="1">
      <alignment horizontal="center" vertical="center"/>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49" fontId="8" fillId="10" borderId="74" xfId="0" applyNumberFormat="1" applyFont="1" applyFill="1" applyBorder="1" applyAlignment="1">
      <alignment horizontal="center" vertical="center" wrapText="1"/>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0" fontId="23" fillId="0" borderId="72" xfId="0" applyFont="1" applyFill="1" applyBorder="1" applyAlignment="1">
      <alignment vertical="center" wrapText="1"/>
    </xf>
    <xf numFmtId="0" fontId="23" fillId="0" borderId="82"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3" fillId="0" borderId="72" xfId="3" applyNumberFormat="1" applyFont="1" applyFill="1" applyBorder="1" applyAlignment="1">
      <alignment horizontal="left" vertical="top"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0" borderId="72" xfId="3" applyNumberFormat="1" applyFont="1" applyFill="1" applyBorder="1" applyAlignment="1">
      <alignment horizontal="left" vertical="top" wrapText="1"/>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133" xfId="0" applyNumberFormat="1" applyFont="1" applyFill="1" applyBorder="1" applyAlignment="1">
      <alignment horizontal="center" vertical="center"/>
    </xf>
    <xf numFmtId="49" fontId="8" fillId="4" borderId="134" xfId="0" applyNumberFormat="1" applyFont="1" applyFill="1" applyBorder="1" applyAlignment="1">
      <alignment horizontal="center" vertical="center"/>
    </xf>
    <xf numFmtId="49" fontId="8" fillId="4" borderId="134" xfId="0" applyNumberFormat="1" applyFont="1" applyFill="1" applyBorder="1" applyAlignment="1">
      <alignment horizontal="left" vertical="center" wrapText="1"/>
    </xf>
    <xf numFmtId="49" fontId="8" fillId="17" borderId="134" xfId="0" applyNumberFormat="1" applyFont="1" applyFill="1" applyBorder="1" applyAlignment="1">
      <alignment vertical="center"/>
    </xf>
    <xf numFmtId="0" fontId="8" fillId="4" borderId="134" xfId="0" applyFont="1" applyFill="1" applyBorder="1" applyAlignment="1">
      <alignment horizontal="center" vertical="center"/>
    </xf>
    <xf numFmtId="49" fontId="8" fillId="9" borderId="134" xfId="0" applyNumberFormat="1" applyFont="1" applyFill="1" applyBorder="1" applyAlignment="1">
      <alignment horizontal="center" vertical="center" wrapText="1"/>
    </xf>
    <xf numFmtId="0" fontId="8" fillId="4" borderId="134" xfId="0" applyFont="1" applyFill="1" applyBorder="1" applyAlignment="1">
      <alignment horizontal="center" vertical="center" wrapText="1"/>
    </xf>
    <xf numFmtId="0" fontId="8" fillId="4" borderId="134" xfId="0" applyFont="1" applyFill="1" applyBorder="1" applyAlignment="1">
      <alignment vertical="center"/>
    </xf>
    <xf numFmtId="0" fontId="8" fillId="4" borderId="134" xfId="0" applyFont="1" applyFill="1" applyBorder="1" applyAlignment="1">
      <alignment vertical="top" wrapText="1"/>
    </xf>
    <xf numFmtId="0" fontId="8" fillId="4" borderId="134" xfId="0" applyFont="1" applyFill="1" applyBorder="1" applyAlignment="1">
      <alignment vertical="top"/>
    </xf>
    <xf numFmtId="49" fontId="8" fillId="4" borderId="134"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9" xfId="4" applyFont="1" applyFill="1" applyBorder="1" applyAlignment="1">
      <alignment vertical="center"/>
    </xf>
    <xf numFmtId="0" fontId="8" fillId="4" borderId="140" xfId="4" applyFont="1" applyFill="1" applyBorder="1" applyAlignment="1">
      <alignment vertical="center"/>
    </xf>
    <xf numFmtId="0" fontId="8" fillId="4" borderId="141" xfId="4" applyNumberFormat="1" applyFont="1" applyFill="1" applyBorder="1" applyAlignment="1">
      <alignment horizontal="center" vertical="center"/>
    </xf>
    <xf numFmtId="49" fontId="8" fillId="4" borderId="141" xfId="4" applyNumberFormat="1" applyFont="1" applyFill="1" applyBorder="1" applyAlignment="1">
      <alignment horizontal="center" vertical="center"/>
    </xf>
    <xf numFmtId="49" fontId="8" fillId="4" borderId="141" xfId="4" applyNumberFormat="1" applyFont="1" applyFill="1" applyBorder="1" applyAlignment="1">
      <alignment vertical="center"/>
    </xf>
    <xf numFmtId="49" fontId="8" fillId="4" borderId="141" xfId="4" applyNumberFormat="1" applyFont="1" applyFill="1" applyBorder="1" applyAlignment="1">
      <alignment horizontal="left" vertical="center"/>
    </xf>
    <xf numFmtId="0" fontId="8" fillId="4" borderId="141" xfId="4" applyFont="1" applyFill="1" applyBorder="1" applyAlignment="1">
      <alignment horizontal="center" vertical="center"/>
    </xf>
    <xf numFmtId="49" fontId="8" fillId="9" borderId="141" xfId="4" applyNumberFormat="1" applyFont="1" applyFill="1" applyBorder="1" applyAlignment="1">
      <alignment horizontal="center" vertical="center" wrapText="1"/>
    </xf>
    <xf numFmtId="0" fontId="8" fillId="4" borderId="141" xfId="4" applyFont="1" applyFill="1" applyBorder="1" applyAlignment="1">
      <alignment vertical="center"/>
    </xf>
    <xf numFmtId="0" fontId="8" fillId="4" borderId="141" xfId="4" applyNumberFormat="1" applyFont="1" applyFill="1" applyBorder="1" applyAlignment="1">
      <alignment vertical="top"/>
    </xf>
    <xf numFmtId="49" fontId="8" fillId="17" borderId="141" xfId="4" applyNumberFormat="1" applyFont="1" applyFill="1" applyBorder="1" applyAlignment="1">
      <alignment horizontal="left" vertical="center"/>
    </xf>
    <xf numFmtId="0" fontId="8" fillId="4" borderId="141" xfId="4" applyNumberFormat="1" applyFont="1" applyFill="1" applyBorder="1" applyAlignment="1">
      <alignment vertical="top" wrapText="1"/>
    </xf>
    <xf numFmtId="0" fontId="8" fillId="17" borderId="141" xfId="4" applyNumberFormat="1" applyFont="1" applyFill="1" applyBorder="1" applyAlignment="1">
      <alignment vertical="top" wrapText="1"/>
    </xf>
    <xf numFmtId="49" fontId="19" fillId="4" borderId="141" xfId="4" applyNumberFormat="1" applyFont="1" applyFill="1" applyBorder="1" applyAlignment="1">
      <alignment horizontal="center" vertical="center"/>
    </xf>
    <xf numFmtId="0" fontId="29" fillId="4" borderId="141" xfId="4" applyFont="1" applyFill="1" applyBorder="1" applyAlignment="1">
      <alignment horizontal="center" vertical="center"/>
    </xf>
    <xf numFmtId="0" fontId="23" fillId="17" borderId="141" xfId="4" applyNumberFormat="1" applyFont="1" applyFill="1" applyBorder="1" applyAlignment="1">
      <alignment vertical="top" wrapText="1"/>
    </xf>
    <xf numFmtId="49" fontId="23" fillId="17" borderId="141" xfId="4" applyNumberFormat="1" applyFont="1" applyFill="1" applyBorder="1" applyAlignment="1">
      <alignment horizontal="center" vertical="center"/>
    </xf>
    <xf numFmtId="0" fontId="8" fillId="4" borderId="141" xfId="4" applyFont="1" applyFill="1" applyBorder="1" applyAlignment="1">
      <alignment horizontal="center" vertical="center" wrapText="1"/>
    </xf>
    <xf numFmtId="49" fontId="23" fillId="17" borderId="141" xfId="4" applyNumberFormat="1" applyFont="1" applyFill="1" applyBorder="1" applyAlignment="1">
      <alignment horizontal="left" vertical="center"/>
    </xf>
    <xf numFmtId="49" fontId="29" fillId="17" borderId="141" xfId="4" applyNumberFormat="1" applyFont="1" applyFill="1" applyBorder="1" applyAlignment="1">
      <alignment horizontal="center" vertical="center"/>
    </xf>
    <xf numFmtId="0" fontId="40" fillId="0" borderId="141" xfId="4" applyFont="1" applyBorder="1" applyAlignment="1">
      <alignment horizontal="center" vertical="center"/>
    </xf>
    <xf numFmtId="0" fontId="23" fillId="0" borderId="141" xfId="4" applyFont="1" applyBorder="1" applyAlignment="1">
      <alignment horizontal="center" vertical="center"/>
    </xf>
    <xf numFmtId="0" fontId="23" fillId="17" borderId="141" xfId="4" applyFont="1" applyFill="1" applyBorder="1" applyAlignment="1">
      <alignment horizontal="center" vertical="center"/>
    </xf>
    <xf numFmtId="0" fontId="26" fillId="0" borderId="141" xfId="4" applyFont="1" applyBorder="1" applyAlignment="1">
      <alignment horizontal="center" vertical="center"/>
    </xf>
    <xf numFmtId="0" fontId="8" fillId="22" borderId="141" xfId="2" applyNumberFormat="1" applyFont="1" applyFill="1" applyBorder="1" applyAlignment="1">
      <alignment horizontal="center" vertical="center" wrapText="1"/>
    </xf>
    <xf numFmtId="0" fontId="8" fillId="0" borderId="141" xfId="4" applyFont="1" applyBorder="1" applyAlignment="1">
      <alignment horizontal="center" vertical="center"/>
    </xf>
    <xf numFmtId="0" fontId="23" fillId="4" borderId="141" xfId="4" applyNumberFormat="1" applyFont="1" applyFill="1" applyBorder="1" applyAlignment="1">
      <alignment vertical="top" wrapText="1"/>
    </xf>
    <xf numFmtId="49" fontId="8" fillId="17" borderId="141" xfId="4" applyNumberFormat="1" applyFont="1" applyFill="1" applyBorder="1" applyAlignment="1">
      <alignment horizontal="center" vertical="center"/>
    </xf>
    <xf numFmtId="0" fontId="30" fillId="0" borderId="141" xfId="4" applyFont="1" applyBorder="1" applyAlignment="1">
      <alignment vertical="center"/>
    </xf>
    <xf numFmtId="49" fontId="8" fillId="4" borderId="141" xfId="4" applyNumberFormat="1" applyFont="1" applyFill="1" applyBorder="1" applyAlignment="1">
      <alignment horizontal="center" vertical="center" wrapText="1"/>
    </xf>
    <xf numFmtId="0" fontId="8" fillId="4" borderId="141" xfId="4" applyNumberFormat="1" applyFont="1" applyFill="1" applyBorder="1" applyAlignment="1">
      <alignment horizontal="left" vertical="top" wrapText="1"/>
    </xf>
    <xf numFmtId="0" fontId="40" fillId="0" borderId="141" xfId="4" applyFont="1" applyFill="1" applyBorder="1" applyAlignment="1">
      <alignment horizontal="center" vertical="center"/>
    </xf>
    <xf numFmtId="0" fontId="8" fillId="4" borderId="141" xfId="4" applyNumberFormat="1" applyFont="1" applyFill="1" applyBorder="1" applyAlignment="1">
      <alignment vertical="center" wrapText="1"/>
    </xf>
    <xf numFmtId="0" fontId="26" fillId="17" borderId="141" xfId="4" applyFont="1" applyFill="1" applyBorder="1" applyAlignment="1">
      <alignment horizontal="left" vertical="center"/>
    </xf>
    <xf numFmtId="0" fontId="40" fillId="0" borderId="141" xfId="4" applyFont="1" applyBorder="1">
      <alignment vertical="center"/>
    </xf>
    <xf numFmtId="0" fontId="40" fillId="0" borderId="141" xfId="4" applyFont="1" applyBorder="1" applyAlignment="1">
      <alignment vertical="top"/>
    </xf>
    <xf numFmtId="0" fontId="40" fillId="0" borderId="141" xfId="4" applyFont="1" applyBorder="1" applyAlignment="1">
      <alignment vertical="center" wrapText="1"/>
    </xf>
    <xf numFmtId="0" fontId="26" fillId="4" borderId="141" xfId="4" applyNumberFormat="1" applyFont="1" applyFill="1" applyBorder="1" applyAlignment="1">
      <alignment vertical="top" wrapText="1"/>
    </xf>
    <xf numFmtId="49" fontId="5" fillId="4" borderId="141" xfId="4" applyNumberFormat="1" applyFont="1" applyFill="1" applyBorder="1" applyAlignment="1">
      <alignment horizontal="center" vertical="top"/>
    </xf>
    <xf numFmtId="49" fontId="8" fillId="4" borderId="141" xfId="4" applyNumberFormat="1" applyFont="1" applyFill="1" applyBorder="1" applyAlignment="1">
      <alignment horizontal="center" vertical="top" wrapText="1"/>
    </xf>
    <xf numFmtId="0" fontId="46" fillId="0" borderId="141" xfId="5" applyFont="1" applyFill="1" applyBorder="1" applyAlignment="1">
      <alignment horizontal="left" vertical="top" wrapText="1"/>
    </xf>
    <xf numFmtId="0" fontId="23" fillId="0" borderId="141" xfId="5" applyFont="1" applyFill="1" applyBorder="1" applyAlignment="1">
      <alignment horizontal="left" vertical="top" wrapText="1"/>
    </xf>
    <xf numFmtId="49" fontId="8" fillId="13" borderId="141"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top"/>
    </xf>
    <xf numFmtId="49" fontId="24" fillId="4" borderId="143" xfId="4" applyNumberFormat="1" applyFont="1" applyFill="1" applyBorder="1" applyAlignment="1">
      <alignment vertical="center"/>
    </xf>
    <xf numFmtId="0" fontId="8" fillId="17" borderId="143" xfId="4" applyFont="1" applyFill="1" applyBorder="1" applyAlignment="1">
      <alignment vertical="top"/>
    </xf>
    <xf numFmtId="0" fontId="8" fillId="17" borderId="143" xfId="4" applyFont="1" applyFill="1" applyBorder="1" applyAlignment="1">
      <alignment vertical="top" wrapText="1"/>
    </xf>
    <xf numFmtId="0" fontId="8" fillId="4" borderId="143" xfId="4" applyFont="1" applyFill="1" applyBorder="1" applyAlignment="1">
      <alignment vertical="top" wrapText="1"/>
    </xf>
    <xf numFmtId="49" fontId="8" fillId="16" borderId="143" xfId="4" applyNumberFormat="1" applyFont="1" applyFill="1" applyBorder="1" applyAlignment="1">
      <alignment vertical="center" wrapText="1"/>
    </xf>
    <xf numFmtId="0" fontId="8" fillId="4" borderId="143" xfId="4" applyFont="1" applyFill="1" applyBorder="1" applyAlignment="1">
      <alignment vertical="center" wrapText="1"/>
    </xf>
    <xf numFmtId="49" fontId="24" fillId="4" borderId="143" xfId="4" applyNumberFormat="1" applyFont="1" applyFill="1" applyBorder="1" applyAlignment="1">
      <alignment horizontal="left" vertical="center"/>
    </xf>
    <xf numFmtId="0" fontId="29" fillId="4" borderId="143" xfId="4" applyFont="1" applyFill="1" applyBorder="1" applyAlignment="1">
      <alignment vertical="top" wrapText="1"/>
    </xf>
    <xf numFmtId="0" fontId="23" fillId="4" borderId="143" xfId="4" applyFont="1" applyFill="1" applyBorder="1" applyAlignment="1">
      <alignment vertical="top" wrapText="1"/>
    </xf>
    <xf numFmtId="0" fontId="24" fillId="4" borderId="143" xfId="4" applyFont="1" applyFill="1" applyBorder="1" applyAlignment="1">
      <alignment vertical="center" wrapText="1"/>
    </xf>
    <xf numFmtId="0" fontId="8" fillId="4" borderId="143" xfId="4" applyFont="1" applyFill="1" applyBorder="1" applyAlignment="1">
      <alignment horizontal="center" vertical="center" wrapText="1"/>
    </xf>
    <xf numFmtId="0" fontId="20" fillId="4" borderId="143" xfId="4" applyFont="1" applyFill="1" applyBorder="1" applyAlignment="1">
      <alignment horizontal="left" vertical="top" wrapText="1"/>
    </xf>
    <xf numFmtId="0" fontId="8" fillId="4" borderId="143" xfId="4" applyFont="1" applyFill="1" applyBorder="1" applyAlignment="1">
      <alignment horizontal="left" vertical="top" wrapText="1"/>
    </xf>
    <xf numFmtId="49" fontId="8" fillId="4" borderId="143" xfId="4" applyNumberFormat="1" applyFont="1" applyFill="1" applyBorder="1" applyAlignment="1">
      <alignment horizontal="left" vertical="top" wrapText="1"/>
    </xf>
    <xf numFmtId="0" fontId="40" fillId="0" borderId="143" xfId="4" applyFont="1" applyFill="1" applyBorder="1" applyAlignment="1">
      <alignment horizontal="left" vertical="top" wrapText="1"/>
    </xf>
    <xf numFmtId="49" fontId="23" fillId="17" borderId="143" xfId="4" applyNumberFormat="1" applyFont="1" applyFill="1" applyBorder="1" applyAlignment="1">
      <alignment vertical="top" wrapText="1"/>
    </xf>
    <xf numFmtId="49" fontId="8" fillId="17" borderId="143" xfId="4" applyNumberFormat="1" applyFont="1" applyFill="1" applyBorder="1" applyAlignment="1">
      <alignment vertical="top" wrapText="1"/>
    </xf>
    <xf numFmtId="0" fontId="8" fillId="17" borderId="143" xfId="4" applyNumberFormat="1" applyFont="1" applyFill="1" applyBorder="1" applyAlignment="1">
      <alignment vertical="top" wrapText="1"/>
    </xf>
    <xf numFmtId="0" fontId="8" fillId="4" borderId="144" xfId="4" applyNumberFormat="1" applyFont="1" applyFill="1" applyBorder="1" applyAlignment="1">
      <alignment horizontal="center" vertical="center"/>
    </xf>
    <xf numFmtId="49" fontId="8" fillId="4" borderId="144" xfId="4" applyNumberFormat="1" applyFont="1" applyFill="1" applyBorder="1" applyAlignment="1">
      <alignment horizontal="center" vertical="center"/>
    </xf>
    <xf numFmtId="49" fontId="8" fillId="4" borderId="144" xfId="4" applyNumberFormat="1" applyFont="1" applyFill="1" applyBorder="1" applyAlignment="1">
      <alignment vertical="center"/>
    </xf>
    <xf numFmtId="49" fontId="8" fillId="4" borderId="144" xfId="4" applyNumberFormat="1" applyFont="1" applyFill="1" applyBorder="1" applyAlignment="1">
      <alignment horizontal="left" vertical="center"/>
    </xf>
    <xf numFmtId="0" fontId="8" fillId="4" borderId="144" xfId="4" applyFont="1" applyFill="1" applyBorder="1" applyAlignment="1">
      <alignment horizontal="center" vertical="center"/>
    </xf>
    <xf numFmtId="49" fontId="8" fillId="9" borderId="144" xfId="4" applyNumberFormat="1" applyFont="1" applyFill="1" applyBorder="1" applyAlignment="1">
      <alignment horizontal="center" vertical="center" wrapText="1"/>
    </xf>
    <xf numFmtId="0" fontId="8" fillId="4" borderId="144" xfId="4" applyFont="1" applyFill="1" applyBorder="1" applyAlignment="1">
      <alignment vertical="center"/>
    </xf>
    <xf numFmtId="0" fontId="8" fillId="4" borderId="144" xfId="4" applyNumberFormat="1" applyFont="1" applyFill="1" applyBorder="1" applyAlignment="1">
      <alignment vertical="top" wrapText="1"/>
    </xf>
    <xf numFmtId="0" fontId="8" fillId="4" borderId="145" xfId="4" applyFont="1" applyFill="1" applyBorder="1" applyAlignment="1">
      <alignment vertical="top" wrapText="1"/>
    </xf>
    <xf numFmtId="0" fontId="8" fillId="4" borderId="143" xfId="4" applyFont="1" applyFill="1" applyBorder="1" applyAlignment="1">
      <alignment horizontal="left" vertical="center" wrapText="1"/>
    </xf>
    <xf numFmtId="0" fontId="30" fillId="0" borderId="146" xfId="0" applyNumberFormat="1" applyFont="1" applyBorder="1" applyAlignment="1">
      <alignment vertical="center"/>
    </xf>
    <xf numFmtId="0" fontId="0" fillId="0" borderId="146" xfId="0" applyNumberFormat="1" applyFont="1" applyBorder="1" applyAlignment="1">
      <alignment vertical="center"/>
    </xf>
    <xf numFmtId="0" fontId="30" fillId="0" borderId="146" xfId="0" applyNumberFormat="1" applyFont="1" applyBorder="1" applyAlignment="1">
      <alignment horizontal="left" vertical="center"/>
    </xf>
    <xf numFmtId="49" fontId="8" fillId="4" borderId="146" xfId="4" applyNumberFormat="1" applyFont="1" applyFill="1" applyBorder="1" applyAlignment="1">
      <alignment horizontal="left" vertical="center"/>
    </xf>
    <xf numFmtId="49" fontId="8" fillId="4" borderId="146" xfId="4" applyNumberFormat="1" applyFont="1" applyFill="1" applyBorder="1" applyAlignment="1">
      <alignment vertical="center"/>
    </xf>
    <xf numFmtId="0" fontId="8" fillId="4" borderId="146" xfId="4" applyNumberFormat="1" applyFont="1" applyFill="1" applyBorder="1" applyAlignment="1">
      <alignment vertical="top" wrapText="1"/>
    </xf>
    <xf numFmtId="0" fontId="8" fillId="4" borderId="147"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7" xfId="0" applyNumberFormat="1" applyFont="1" applyFill="1" applyBorder="1" applyAlignment="1">
      <alignment horizontal="center" vertical="center"/>
    </xf>
    <xf numFmtId="0" fontId="30" fillId="0" borderId="147" xfId="0" applyNumberFormat="1" applyFont="1" applyBorder="1" applyAlignment="1">
      <alignment vertical="center"/>
    </xf>
    <xf numFmtId="0" fontId="5" fillId="3" borderId="147" xfId="0" applyFont="1" applyFill="1" applyBorder="1" applyAlignment="1">
      <alignment horizontal="center" vertical="center"/>
    </xf>
    <xf numFmtId="14" fontId="5" fillId="3" borderId="147" xfId="0" applyNumberFormat="1" applyFont="1" applyFill="1" applyBorder="1" applyAlignment="1">
      <alignment horizontal="center" vertical="center"/>
    </xf>
    <xf numFmtId="0" fontId="0" fillId="0" borderId="147" xfId="0" applyNumberFormat="1" applyFont="1" applyBorder="1" applyAlignment="1">
      <alignment vertical="center"/>
    </xf>
    <xf numFmtId="49" fontId="29" fillId="4" borderId="146"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9" xfId="4" applyFont="1" applyFill="1" applyBorder="1" applyAlignment="1">
      <alignment horizontal="center" vertical="center"/>
    </xf>
    <xf numFmtId="0" fontId="30" fillId="4" borderId="118" xfId="4" applyFont="1" applyFill="1" applyBorder="1" applyAlignment="1">
      <alignment vertical="center"/>
    </xf>
    <xf numFmtId="1" fontId="5" fillId="4" borderId="148"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49" fontId="8" fillId="5" borderId="148"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0" fontId="17" fillId="4" borderId="149" xfId="4" applyFont="1" applyFill="1" applyBorder="1" applyAlignment="1">
      <alignment vertical="center" wrapText="1"/>
    </xf>
    <xf numFmtId="49" fontId="8" fillId="2" borderId="148" xfId="4" applyNumberFormat="1" applyFont="1" applyFill="1" applyBorder="1" applyAlignment="1">
      <alignment horizontal="center" vertical="center"/>
    </xf>
    <xf numFmtId="49" fontId="8" fillId="7" borderId="148" xfId="4" applyNumberFormat="1" applyFont="1" applyFill="1" applyBorder="1" applyAlignment="1">
      <alignment horizontal="center" vertical="center" wrapText="1"/>
    </xf>
    <xf numFmtId="49" fontId="8" fillId="6" borderId="148" xfId="4" applyNumberFormat="1" applyFont="1" applyFill="1" applyBorder="1" applyAlignment="1">
      <alignment horizontal="center" vertical="center" wrapText="1"/>
    </xf>
    <xf numFmtId="0" fontId="8" fillId="4" borderId="150" xfId="4" applyFont="1" applyFill="1" applyBorder="1" applyAlignment="1">
      <alignment horizontal="center" vertical="center"/>
    </xf>
    <xf numFmtId="0" fontId="8" fillId="4" borderId="151" xfId="4" applyFont="1" applyFill="1" applyBorder="1" applyAlignment="1">
      <alignment horizontal="center" vertical="center"/>
    </xf>
    <xf numFmtId="0" fontId="8" fillId="4" borderId="152" xfId="4" applyFont="1" applyFill="1" applyBorder="1" applyAlignment="1">
      <alignment vertical="center" wrapText="1"/>
    </xf>
    <xf numFmtId="49" fontId="8" fillId="12" borderId="148" xfId="4" applyNumberFormat="1" applyFont="1" applyFill="1" applyBorder="1" applyAlignment="1">
      <alignment horizontal="center" vertical="center" wrapText="1"/>
    </xf>
    <xf numFmtId="49" fontId="8" fillId="9" borderId="148" xfId="4" applyNumberFormat="1" applyFont="1" applyFill="1" applyBorder="1" applyAlignment="1">
      <alignment horizontal="center" vertical="center" wrapText="1"/>
    </xf>
    <xf numFmtId="0" fontId="8" fillId="4" borderId="153" xfId="4" applyFont="1" applyFill="1" applyBorder="1" applyAlignment="1">
      <alignment horizontal="center" vertical="center"/>
    </xf>
    <xf numFmtId="0" fontId="30" fillId="4" borderId="154" xfId="4" applyFont="1" applyFill="1" applyBorder="1" applyAlignment="1">
      <alignment vertical="center"/>
    </xf>
    <xf numFmtId="49" fontId="8" fillId="10" borderId="148"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5"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center"/>
    </xf>
    <xf numFmtId="49" fontId="5" fillId="4" borderId="147" xfId="4" applyNumberFormat="1" applyFont="1" applyFill="1" applyBorder="1" applyAlignment="1">
      <alignment vertical="center"/>
    </xf>
    <xf numFmtId="49" fontId="31" fillId="4" borderId="147" xfId="4" applyNumberFormat="1" applyFont="1" applyFill="1" applyBorder="1" applyAlignment="1">
      <alignment horizontal="center" vertical="center"/>
    </xf>
    <xf numFmtId="49" fontId="8" fillId="9" borderId="147"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top" wrapText="1"/>
    </xf>
    <xf numFmtId="0" fontId="30" fillId="0" borderId="147" xfId="4" applyNumberFormat="1" applyFont="1" applyBorder="1" applyAlignment="1">
      <alignment vertical="center"/>
    </xf>
    <xf numFmtId="0" fontId="30" fillId="0" borderId="147" xfId="4" applyBorder="1">
      <alignment vertical="center"/>
    </xf>
    <xf numFmtId="0" fontId="30" fillId="0" borderId="147" xfId="4" applyFont="1" applyBorder="1">
      <alignment vertical="center"/>
    </xf>
    <xf numFmtId="0" fontId="8" fillId="4" borderId="147" xfId="4" applyFont="1" applyFill="1" applyBorder="1" applyAlignment="1">
      <alignment vertical="center" wrapText="1"/>
    </xf>
    <xf numFmtId="0" fontId="8" fillId="4" borderId="147"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7" xfId="4" applyFont="1" applyFill="1" applyBorder="1" applyAlignment="1">
      <alignment horizontal="center" vertical="top"/>
    </xf>
    <xf numFmtId="0" fontId="8" fillId="4" borderId="147" xfId="4" applyFont="1" applyFill="1" applyBorder="1" applyAlignment="1">
      <alignment vertical="top" wrapText="1"/>
    </xf>
    <xf numFmtId="0" fontId="8" fillId="4" borderId="109" xfId="4" applyFont="1" applyFill="1" applyBorder="1" applyAlignment="1">
      <alignment vertical="top" wrapText="1"/>
    </xf>
    <xf numFmtId="0" fontId="30" fillId="4" borderId="147" xfId="4" applyFont="1" applyFill="1" applyBorder="1" applyAlignment="1">
      <alignment vertical="center"/>
    </xf>
    <xf numFmtId="0" fontId="23" fillId="4" borderId="147" xfId="4" applyFont="1" applyFill="1" applyBorder="1" applyAlignment="1">
      <alignment vertical="center" wrapText="1"/>
    </xf>
    <xf numFmtId="0" fontId="31" fillId="4" borderId="147" xfId="4" applyFont="1" applyFill="1" applyBorder="1" applyAlignment="1">
      <alignment horizontal="center" vertical="center"/>
    </xf>
    <xf numFmtId="49" fontId="50" fillId="4" borderId="147"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4" xfId="4" applyNumberFormat="1" applyFont="1" applyFill="1" applyBorder="1" applyAlignment="1">
      <alignment horizontal="center" vertical="center" wrapText="1"/>
    </xf>
    <xf numFmtId="49" fontId="8" fillId="5" borderId="134" xfId="4" applyNumberFormat="1" applyFont="1" applyFill="1" applyBorder="1" applyAlignment="1">
      <alignment horizontal="center" vertical="center" wrapText="1"/>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0" fontId="8" fillId="4" borderId="152" xfId="4" applyFont="1" applyFill="1" applyBorder="1" applyAlignment="1">
      <alignment vertical="center"/>
    </xf>
    <xf numFmtId="49" fontId="8" fillId="12" borderId="134" xfId="4" applyNumberFormat="1" applyFont="1" applyFill="1" applyBorder="1" applyAlignment="1">
      <alignment horizontal="center" vertical="center" wrapText="1"/>
    </xf>
    <xf numFmtId="49" fontId="8" fillId="9" borderId="134"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4"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7" xfId="4" applyNumberFormat="1" applyFont="1" applyFill="1" applyBorder="1" applyAlignment="1">
      <alignment vertical="center"/>
    </xf>
    <xf numFmtId="0" fontId="30" fillId="17" borderId="147" xfId="4" applyFill="1" applyBorder="1">
      <alignment vertical="center"/>
    </xf>
    <xf numFmtId="49" fontId="8" fillId="4" borderId="155" xfId="4" applyNumberFormat="1" applyFont="1" applyFill="1" applyBorder="1" applyAlignment="1">
      <alignment horizontal="center" vertical="center"/>
    </xf>
    <xf numFmtId="0" fontId="30" fillId="17" borderId="147" xfId="4" applyFont="1" applyFill="1" applyBorder="1">
      <alignment vertical="center"/>
    </xf>
    <xf numFmtId="49" fontId="31" fillId="4" borderId="155" xfId="4" applyNumberFormat="1" applyFont="1" applyFill="1" applyBorder="1" applyAlignment="1">
      <alignment horizontal="center" vertical="center"/>
    </xf>
    <xf numFmtId="49" fontId="8" fillId="4" borderId="147" xfId="4" applyNumberFormat="1" applyFont="1" applyFill="1" applyBorder="1" applyAlignment="1">
      <alignment vertical="center" wrapText="1"/>
    </xf>
    <xf numFmtId="49" fontId="8" fillId="4" borderId="147" xfId="4" applyNumberFormat="1" applyFont="1" applyFill="1" applyBorder="1" applyAlignment="1">
      <alignment vertical="top" wrapText="1"/>
    </xf>
    <xf numFmtId="0" fontId="31" fillId="4" borderId="155" xfId="4" applyFont="1" applyFill="1" applyBorder="1" applyAlignment="1">
      <alignment horizontal="center" vertical="center"/>
    </xf>
    <xf numFmtId="0" fontId="8" fillId="4" borderId="147" xfId="4" applyNumberFormat="1" applyFont="1" applyFill="1" applyBorder="1" applyAlignment="1">
      <alignment vertical="top" wrapText="1"/>
    </xf>
    <xf numFmtId="0" fontId="30" fillId="0" borderId="155" xfId="4" applyNumberFormat="1" applyFont="1" applyBorder="1" applyAlignment="1">
      <alignment vertical="center"/>
    </xf>
    <xf numFmtId="0" fontId="30" fillId="0" borderId="155" xfId="4" applyFont="1" applyBorder="1" applyAlignment="1">
      <alignment vertical="center"/>
    </xf>
    <xf numFmtId="0" fontId="30" fillId="0" borderId="104" xfId="4" applyNumberFormat="1" applyFont="1" applyBorder="1" applyAlignment="1">
      <alignment horizontal="center" vertical="center" wrapText="1"/>
    </xf>
    <xf numFmtId="49" fontId="9" fillId="11" borderId="156"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23" fillId="0" borderId="72" xfId="3"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29" fillId="4" borderId="71" xfId="0" applyNumberFormat="1" applyFont="1" applyFill="1" applyBorder="1" applyAlignment="1">
      <alignment vertical="center" wrapText="1"/>
    </xf>
    <xf numFmtId="49" fontId="8" fillId="4" borderId="147" xfId="0" applyNumberFormat="1" applyFont="1" applyFill="1" applyBorder="1" applyAlignment="1">
      <alignment horizontal="center" vertical="center"/>
    </xf>
    <xf numFmtId="49" fontId="8" fillId="4" borderId="147" xfId="0" applyNumberFormat="1" applyFont="1" applyFill="1" applyBorder="1" applyAlignment="1">
      <alignment vertical="center"/>
    </xf>
    <xf numFmtId="0" fontId="8" fillId="4" borderId="147" xfId="0" applyFont="1" applyFill="1" applyBorder="1" applyAlignment="1">
      <alignment horizontal="center" vertical="center"/>
    </xf>
    <xf numFmtId="0" fontId="8" fillId="4" borderId="147" xfId="0" applyFont="1" applyFill="1" applyBorder="1" applyAlignment="1">
      <alignment vertical="center"/>
    </xf>
    <xf numFmtId="0" fontId="8" fillId="4" borderId="147" xfId="0" applyNumberFormat="1" applyFont="1" applyFill="1" applyBorder="1" applyAlignment="1">
      <alignment vertical="top" wrapText="1"/>
    </xf>
    <xf numFmtId="0" fontId="8" fillId="4" borderId="143" xfId="0" applyFont="1" applyFill="1" applyBorder="1" applyAlignment="1">
      <alignment horizontal="left" vertical="center" wrapText="1"/>
    </xf>
    <xf numFmtId="0" fontId="8" fillId="4" borderId="147" xfId="0" applyFont="1" applyFill="1" applyBorder="1" applyAlignment="1">
      <alignment vertical="center" wrapText="1"/>
    </xf>
    <xf numFmtId="0" fontId="23" fillId="4" borderId="141" xfId="4" applyFont="1" applyFill="1" applyBorder="1" applyAlignment="1">
      <alignment horizontal="center" vertical="center"/>
    </xf>
    <xf numFmtId="49" fontId="23" fillId="4" borderId="141" xfId="4" applyNumberFormat="1" applyFont="1" applyFill="1" applyBorder="1" applyAlignment="1">
      <alignment horizontal="center" vertical="center"/>
    </xf>
    <xf numFmtId="49" fontId="23" fillId="4" borderId="146" xfId="4" applyNumberFormat="1" applyFont="1" applyFill="1" applyBorder="1" applyAlignment="1">
      <alignment horizontal="center" vertical="center"/>
    </xf>
    <xf numFmtId="0" fontId="23" fillId="4" borderId="141" xfId="4" applyNumberFormat="1" applyFont="1" applyFill="1" applyBorder="1" applyAlignment="1">
      <alignment horizontal="center" vertical="center"/>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78"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8" fillId="4" borderId="136" xfId="0" applyFont="1" applyFill="1" applyBorder="1" applyAlignment="1">
      <alignment vertical="center" wrapText="1"/>
    </xf>
    <xf numFmtId="0" fontId="8" fillId="4" borderId="138" xfId="0" applyFont="1" applyFill="1" applyBorder="1" applyAlignment="1">
      <alignment vertical="center" wrapText="1"/>
    </xf>
    <xf numFmtId="0" fontId="8" fillId="4" borderId="64" xfId="0" applyFont="1" applyFill="1" applyBorder="1" applyAlignment="1">
      <alignment vertical="center" wrapText="1"/>
    </xf>
    <xf numFmtId="0" fontId="23" fillId="0" borderId="103" xfId="3" applyNumberFormat="1" applyFont="1" applyFill="1" applyBorder="1" applyAlignment="1">
      <alignment horizontal="left" vertical="top" wrapText="1"/>
    </xf>
    <xf numFmtId="0" fontId="8" fillId="4" borderId="135" xfId="0" applyNumberFormat="1" applyFont="1" applyFill="1" applyBorder="1" applyAlignment="1">
      <alignment horizontal="left" vertical="top" wrapText="1"/>
    </xf>
    <xf numFmtId="0" fontId="8" fillId="4" borderId="137"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6" xfId="0" applyNumberFormat="1" applyFont="1" applyFill="1" applyBorder="1" applyAlignment="1">
      <alignment horizontal="left" vertical="center" wrapText="1"/>
    </xf>
    <xf numFmtId="49" fontId="8" fillId="4" borderId="138"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29" fillId="4" borderId="136" xfId="0" applyFont="1" applyFill="1" applyBorder="1" applyAlignment="1">
      <alignment horizontal="left" vertical="center" wrapText="1"/>
    </xf>
    <xf numFmtId="0" fontId="29" fillId="4" borderId="138"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5" xfId="0" applyNumberFormat="1" applyFont="1" applyFill="1" applyBorder="1" applyAlignment="1">
      <alignment horizontal="left" vertical="center" wrapText="1"/>
    </xf>
    <xf numFmtId="0" fontId="26" fillId="4" borderId="137"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6" xfId="0" applyFont="1" applyFill="1" applyBorder="1" applyAlignment="1">
      <alignment horizontal="left" vertical="center" wrapText="1"/>
    </xf>
    <xf numFmtId="0" fontId="24" fillId="4" borderId="138" xfId="0" applyFont="1" applyFill="1" applyBorder="1" applyAlignment="1">
      <alignment horizontal="left" vertical="center" wrapText="1"/>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7" xfId="4" applyNumberFormat="1" applyFont="1" applyFill="1" applyBorder="1" applyAlignment="1">
      <alignment horizontal="center" vertical="center"/>
    </xf>
    <xf numFmtId="49" fontId="6" fillId="4" borderId="147" xfId="4" applyNumberFormat="1" applyFont="1" applyFill="1" applyBorder="1" applyAlignment="1">
      <alignment horizontal="center" vertical="center" wrapText="1"/>
    </xf>
    <xf numFmtId="0" fontId="30" fillId="4" borderId="147"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7"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0" fontId="8" fillId="4" borderId="109"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8" fillId="4" borderId="157" xfId="4" applyNumberFormat="1" applyFont="1" applyFill="1" applyBorder="1" applyAlignment="1">
      <alignment horizontal="center"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8"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8" fillId="4" borderId="76" xfId="0" applyNumberFormat="1" applyFont="1" applyFill="1" applyBorder="1" applyAlignment="1">
      <alignment horizontal="left" vertical="top" wrapText="1"/>
    </xf>
    <xf numFmtId="0" fontId="8" fillId="4" borderId="6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6" xfId="0" applyNumberFormat="1" applyFont="1" applyFill="1" applyBorder="1" applyAlignment="1">
      <alignment horizontal="left" vertical="top" wrapText="1"/>
    </xf>
    <xf numFmtId="0" fontId="24" fillId="4" borderId="143" xfId="4" applyFont="1" applyFill="1" applyBorder="1" applyAlignment="1">
      <alignment horizontal="left" vertical="center" wrapText="1"/>
    </xf>
    <xf numFmtId="0" fontId="8"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wrapText="1"/>
    </xf>
    <xf numFmtId="0" fontId="8" fillId="4" borderId="143" xfId="4" applyFont="1" applyFill="1" applyBorder="1" applyAlignment="1">
      <alignment horizontal="center" vertical="center" wrapText="1"/>
    </xf>
    <xf numFmtId="0" fontId="8" fillId="4" borderId="143" xfId="4" applyFont="1" applyFill="1" applyBorder="1" applyAlignment="1">
      <alignment horizontal="left" vertical="center"/>
    </xf>
    <xf numFmtId="0" fontId="8" fillId="4" borderId="143" xfId="4" applyFont="1" applyFill="1" applyBorder="1" applyAlignment="1">
      <alignment horizontal="left" vertical="center" wrapText="1"/>
    </xf>
    <xf numFmtId="0" fontId="23" fillId="4" borderId="141" xfId="4" applyNumberFormat="1" applyFont="1" applyFill="1" applyBorder="1" applyAlignment="1">
      <alignment horizontal="left" vertical="center" wrapText="1"/>
    </xf>
    <xf numFmtId="0" fontId="40" fillId="0" borderId="141" xfId="4" applyFont="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29" fillId="4" borderId="141" xfId="4" applyNumberFormat="1" applyFont="1" applyFill="1" applyBorder="1" applyAlignment="1">
      <alignment vertical="top" wrapText="1"/>
    </xf>
  </cellXfs>
  <cellStyles count="82">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7.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6"/>
  <sheetViews>
    <sheetView showGridLines="0" tabSelected="1" topLeftCell="A477" workbookViewId="0">
      <selection activeCell="A504" sqref="A504"/>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1416</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1317</v>
      </c>
      <c r="B6" s="10"/>
      <c r="C6" s="11">
        <f>DATE(2020,1,6)</f>
        <v>43836</v>
      </c>
      <c r="D6" s="12" t="s">
        <v>1416</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1318</v>
      </c>
      <c r="B7" s="16"/>
      <c r="C7" s="16"/>
      <c r="D7" s="16"/>
    </row>
    <row r="8" spans="1:255" ht="17.100000000000001" customHeight="1">
      <c r="A8" s="119" t="s">
        <v>1321</v>
      </c>
      <c r="B8" s="16"/>
      <c r="C8" s="16"/>
      <c r="D8" s="16"/>
    </row>
    <row r="9" spans="1:255" ht="17.100000000000001" customHeight="1">
      <c r="A9" s="118" t="s">
        <v>1322</v>
      </c>
      <c r="B9" s="16"/>
      <c r="C9" s="16"/>
      <c r="D9" s="16"/>
    </row>
    <row r="10" spans="1:255" ht="16.350000000000001" customHeight="1">
      <c r="A10" s="118" t="s">
        <v>1319</v>
      </c>
      <c r="B10" s="16"/>
      <c r="C10" s="16"/>
      <c r="D10" s="16"/>
    </row>
    <row r="11" spans="1:255" ht="16.350000000000001" customHeight="1">
      <c r="A11" s="118" t="s">
        <v>1320</v>
      </c>
      <c r="B11" s="16"/>
      <c r="C11" s="16"/>
      <c r="D11" s="16"/>
    </row>
    <row r="12" spans="1:255" ht="16.350000000000001" customHeight="1">
      <c r="A12" s="118" t="s">
        <v>1323</v>
      </c>
      <c r="B12" s="16"/>
      <c r="C12" s="16"/>
      <c r="D12" s="16"/>
    </row>
    <row r="13" spans="1:255" ht="16.350000000000001" customHeight="1">
      <c r="A13" s="118" t="s">
        <v>1326</v>
      </c>
      <c r="B13" s="16"/>
      <c r="C13" s="16"/>
      <c r="D13" s="16"/>
    </row>
    <row r="14" spans="1:255" ht="16.350000000000001" customHeight="1">
      <c r="A14" s="118" t="s">
        <v>1324</v>
      </c>
      <c r="B14" s="16"/>
      <c r="C14" s="16"/>
      <c r="D14" s="16"/>
    </row>
    <row r="15" spans="1:255" ht="16.350000000000001" customHeight="1" thickBot="1">
      <c r="A15" s="118" t="s">
        <v>1325</v>
      </c>
      <c r="B15" s="16"/>
      <c r="C15" s="16"/>
      <c r="D15" s="16"/>
    </row>
    <row r="16" spans="1:255" ht="16.350000000000001" customHeight="1" thickBot="1">
      <c r="A16" s="9" t="s">
        <v>1317</v>
      </c>
      <c r="B16" s="10"/>
      <c r="C16" s="11">
        <f>DATE(2020,1,6)</f>
        <v>43836</v>
      </c>
      <c r="D16" s="12" t="s">
        <v>1416</v>
      </c>
    </row>
    <row r="17" spans="1:255" ht="16.350000000000001" customHeight="1">
      <c r="A17" s="118" t="s">
        <v>1318</v>
      </c>
      <c r="B17" s="16"/>
      <c r="C17" s="16"/>
      <c r="D17" s="16"/>
    </row>
    <row r="18" spans="1:255" ht="16.350000000000001" customHeight="1">
      <c r="A18" s="119" t="s">
        <v>1321</v>
      </c>
      <c r="B18" s="16"/>
      <c r="C18" s="16"/>
      <c r="D18" s="16"/>
    </row>
    <row r="19" spans="1:255" ht="16.350000000000001" customHeight="1">
      <c r="A19" s="118" t="s">
        <v>1332</v>
      </c>
      <c r="B19" s="16"/>
      <c r="C19" s="16"/>
      <c r="D19" s="16"/>
    </row>
    <row r="20" spans="1:255" ht="16.350000000000001" customHeight="1">
      <c r="A20" s="118" t="s">
        <v>1333</v>
      </c>
      <c r="B20" s="16"/>
      <c r="C20" s="16"/>
      <c r="D20" s="16"/>
    </row>
    <row r="21" spans="1:255" ht="16.350000000000001" customHeight="1">
      <c r="A21" s="120" t="s">
        <v>1334</v>
      </c>
      <c r="B21" s="16"/>
      <c r="C21" s="16"/>
      <c r="D21" s="16"/>
    </row>
    <row r="22" spans="1:255" ht="16.350000000000001" customHeight="1">
      <c r="A22" s="118" t="s">
        <v>1335</v>
      </c>
      <c r="B22" s="16"/>
      <c r="C22" s="16"/>
      <c r="D22" s="16"/>
    </row>
    <row r="23" spans="1:255" ht="16.350000000000001" customHeight="1">
      <c r="A23" s="121" t="s">
        <v>1340</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1336</v>
      </c>
      <c r="B24" s="16"/>
      <c r="C24" s="16"/>
      <c r="D24" s="16"/>
    </row>
    <row r="25" spans="1:255" ht="16.350000000000001" customHeight="1" thickBot="1">
      <c r="A25" s="118" t="s">
        <v>1337</v>
      </c>
      <c r="B25" s="16"/>
      <c r="C25" s="16"/>
      <c r="D25" s="16"/>
    </row>
    <row r="26" spans="1:255" ht="16.350000000000001" customHeight="1" thickBot="1">
      <c r="A26" s="9" t="s">
        <v>1361</v>
      </c>
      <c r="B26" s="10"/>
      <c r="C26" s="11">
        <f>DATE(2020,1,9)</f>
        <v>43839</v>
      </c>
      <c r="D26" s="12" t="s">
        <v>1416</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1362</v>
      </c>
      <c r="B27" s="16"/>
      <c r="C27" s="16"/>
      <c r="D27" s="16"/>
    </row>
    <row r="28" spans="1:255" ht="16.350000000000001" customHeight="1">
      <c r="A28" s="120" t="s">
        <v>1363</v>
      </c>
    </row>
    <row r="29" spans="1:255" ht="16.350000000000001" customHeight="1">
      <c r="A29" s="120" t="s">
        <v>1364</v>
      </c>
    </row>
    <row r="30" spans="1:255" ht="16.350000000000001" customHeight="1" thickBot="1">
      <c r="A30" s="120" t="s">
        <v>1365</v>
      </c>
    </row>
    <row r="31" spans="1:255" ht="16.350000000000001" customHeight="1" thickBot="1">
      <c r="A31" s="9" t="s">
        <v>1368</v>
      </c>
      <c r="B31" s="10"/>
      <c r="C31" s="11">
        <f>DATE(2020,1,10)</f>
        <v>43840</v>
      </c>
      <c r="D31" s="12" t="s">
        <v>1416</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1369</v>
      </c>
      <c r="B32" s="16"/>
      <c r="C32" s="16"/>
      <c r="D32" s="16"/>
    </row>
    <row r="33" spans="1:255" ht="16.350000000000001" customHeight="1">
      <c r="A33" s="16" t="s">
        <v>1370</v>
      </c>
      <c r="B33" s="16"/>
      <c r="C33" s="16"/>
      <c r="D33" s="16"/>
    </row>
    <row r="34" spans="1:255" ht="16.350000000000001" customHeight="1">
      <c r="A34" s="16" t="s">
        <v>1371</v>
      </c>
      <c r="B34" s="16"/>
      <c r="C34" s="16"/>
      <c r="D34" s="16"/>
    </row>
    <row r="35" spans="1:255" ht="16.350000000000001" customHeight="1">
      <c r="A35" s="118" t="s">
        <v>1324</v>
      </c>
      <c r="B35" s="16"/>
      <c r="C35" s="16"/>
      <c r="D35" s="16"/>
    </row>
    <row r="36" spans="1:255" ht="16.350000000000001" customHeight="1">
      <c r="A36" s="16" t="s">
        <v>1373</v>
      </c>
      <c r="B36" s="16"/>
      <c r="C36" s="16"/>
      <c r="D36" s="16"/>
    </row>
    <row r="37" spans="1:255" ht="16.350000000000001" customHeight="1">
      <c r="A37" s="16" t="s">
        <v>1374</v>
      </c>
      <c r="B37" s="16"/>
      <c r="C37" s="16"/>
      <c r="D37" s="16"/>
    </row>
    <row r="38" spans="1:255" ht="16.350000000000001" customHeight="1">
      <c r="A38" s="16" t="s">
        <v>1375</v>
      </c>
      <c r="B38" s="16"/>
      <c r="C38" s="16"/>
      <c r="D38" s="16"/>
    </row>
    <row r="39" spans="1:255" ht="16.350000000000001" customHeight="1" thickBot="1">
      <c r="A39" s="16" t="s">
        <v>1376</v>
      </c>
      <c r="B39" s="16"/>
      <c r="C39" s="16"/>
      <c r="D39" s="16"/>
    </row>
    <row r="40" spans="1:255" ht="16.350000000000001" customHeight="1" thickBot="1">
      <c r="A40" s="9" t="s">
        <v>1380</v>
      </c>
      <c r="B40" s="10"/>
      <c r="C40" s="11">
        <f>DATE(2020,1,11)</f>
        <v>43841</v>
      </c>
      <c r="D40" s="12" t="s">
        <v>1416</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1323</v>
      </c>
      <c r="B41" s="16"/>
      <c r="C41" s="16"/>
      <c r="D41" s="16"/>
    </row>
    <row r="42" spans="1:255" ht="16.350000000000001" customHeight="1">
      <c r="A42" s="118" t="s">
        <v>1382</v>
      </c>
      <c r="B42" s="16"/>
      <c r="C42" s="16"/>
      <c r="D42" s="16"/>
    </row>
    <row r="43" spans="1:255" ht="16.350000000000001" customHeight="1">
      <c r="A43" s="118" t="s">
        <v>1381</v>
      </c>
      <c r="B43" s="16"/>
      <c r="C43" s="16"/>
      <c r="D43" s="16"/>
    </row>
    <row r="44" spans="1:255" ht="16.350000000000001" customHeight="1">
      <c r="A44" s="118" t="s">
        <v>1383</v>
      </c>
      <c r="B44" s="16"/>
      <c r="C44" s="16"/>
      <c r="D44" s="16"/>
    </row>
    <row r="45" spans="1:255" ht="16.350000000000001" customHeight="1">
      <c r="A45" s="118" t="s">
        <v>1384</v>
      </c>
      <c r="B45" s="16"/>
      <c r="C45" s="16"/>
      <c r="D45" s="16"/>
    </row>
    <row r="46" spans="1:255" ht="16.350000000000001" customHeight="1">
      <c r="A46" s="118" t="s">
        <v>1336</v>
      </c>
      <c r="B46" s="16"/>
      <c r="C46" s="16"/>
      <c r="D46" s="16"/>
    </row>
    <row r="47" spans="1:255" ht="16.5" customHeight="1" thickBot="1">
      <c r="A47" s="118" t="s">
        <v>1385</v>
      </c>
      <c r="B47" s="16"/>
      <c r="C47" s="16"/>
      <c r="D47" s="16"/>
    </row>
    <row r="48" spans="1:255" ht="16.350000000000001" customHeight="1" thickBot="1">
      <c r="A48" s="9" t="s">
        <v>1391</v>
      </c>
      <c r="B48" s="10"/>
      <c r="C48" s="11">
        <f>DATE(2020,1,11)</f>
        <v>43841</v>
      </c>
      <c r="D48" s="12" t="s">
        <v>1416</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1410</v>
      </c>
      <c r="B49" s="16"/>
      <c r="C49" s="16"/>
      <c r="D49" s="16"/>
    </row>
    <row r="50" spans="1:255" ht="16.350000000000001" customHeight="1" thickBot="1">
      <c r="A50" s="118" t="s">
        <v>1418</v>
      </c>
      <c r="B50" s="16"/>
      <c r="C50" s="16"/>
      <c r="D50" s="16"/>
    </row>
    <row r="51" spans="1:255" ht="16.350000000000001" customHeight="1" thickBot="1">
      <c r="A51" s="9" t="s">
        <v>1398</v>
      </c>
      <c r="B51" s="10"/>
      <c r="C51" s="11">
        <f>DATE(2020,1,13)</f>
        <v>43843</v>
      </c>
      <c r="D51" s="12" t="s">
        <v>1416</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1411</v>
      </c>
      <c r="B52" s="16"/>
      <c r="C52" s="16"/>
      <c r="D52" s="16"/>
    </row>
    <row r="53" spans="1:255" ht="16.350000000000001" customHeight="1">
      <c r="A53" s="118" t="s">
        <v>1412</v>
      </c>
      <c r="B53" s="16"/>
      <c r="C53" s="16"/>
      <c r="D53" s="16"/>
    </row>
    <row r="54" spans="1:255" ht="16.350000000000001" customHeight="1">
      <c r="A54" s="118" t="s">
        <v>1413</v>
      </c>
      <c r="B54" s="16"/>
      <c r="C54" s="16"/>
      <c r="D54" s="16"/>
    </row>
    <row r="55" spans="1:255" ht="16.350000000000001" customHeight="1">
      <c r="A55" s="118" t="s">
        <v>1414</v>
      </c>
      <c r="B55" s="16"/>
      <c r="C55" s="16"/>
      <c r="D55" s="16"/>
    </row>
    <row r="56" spans="1:255" ht="16.350000000000001" customHeight="1" thickBot="1">
      <c r="A56" s="118" t="s">
        <v>1415</v>
      </c>
      <c r="B56" s="16"/>
      <c r="C56" s="16"/>
      <c r="D56" s="16"/>
    </row>
    <row r="57" spans="1:255" ht="16.350000000000001" customHeight="1" thickBot="1">
      <c r="A57" s="9" t="s">
        <v>1408</v>
      </c>
      <c r="B57" s="10"/>
      <c r="C57" s="11">
        <f>DATE(2020,1,13)</f>
        <v>43843</v>
      </c>
      <c r="D57" s="12" t="s">
        <v>1416</v>
      </c>
    </row>
    <row r="58" spans="1:255" ht="16.350000000000001" customHeight="1">
      <c r="A58" s="118" t="s">
        <v>1336</v>
      </c>
      <c r="B58" s="16"/>
      <c r="C58" s="16"/>
      <c r="D58" s="16"/>
    </row>
    <row r="59" spans="1:255" ht="16.350000000000001" customHeight="1" thickBot="1">
      <c r="A59" s="118" t="s">
        <v>1409</v>
      </c>
      <c r="B59" s="118" t="s">
        <v>1423</v>
      </c>
      <c r="C59" s="16"/>
      <c r="D59" s="16"/>
    </row>
    <row r="60" spans="1:255" ht="16.350000000000001" customHeight="1" thickBot="1">
      <c r="A60" s="9" t="s">
        <v>1422</v>
      </c>
      <c r="B60" s="10"/>
      <c r="C60" s="11">
        <f>DATE(2020,1,14)</f>
        <v>43844</v>
      </c>
      <c r="D60" s="12" t="s">
        <v>1416</v>
      </c>
    </row>
    <row r="61" spans="1:255" ht="16.350000000000001" customHeight="1">
      <c r="A61" s="118" t="s">
        <v>1323</v>
      </c>
      <c r="B61" s="16"/>
      <c r="C61" s="16"/>
      <c r="D61" s="16"/>
    </row>
    <row r="62" spans="1:255" ht="16.350000000000001" customHeight="1">
      <c r="A62" s="118" t="s">
        <v>1425</v>
      </c>
      <c r="B62" s="118" t="s">
        <v>1428</v>
      </c>
      <c r="C62" s="16"/>
      <c r="D62" s="16"/>
    </row>
    <row r="63" spans="1:255" ht="16.350000000000001" customHeight="1">
      <c r="A63" s="118" t="s">
        <v>1324</v>
      </c>
      <c r="B63" s="16"/>
      <c r="C63" s="16"/>
      <c r="D63" s="16"/>
    </row>
    <row r="64" spans="1:255" ht="16.350000000000001" customHeight="1">
      <c r="A64" s="118" t="s">
        <v>1426</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1427</v>
      </c>
      <c r="B65" s="16"/>
      <c r="C65" s="16"/>
      <c r="D65" s="16"/>
    </row>
    <row r="66" spans="1:255" ht="16.350000000000001" customHeight="1" thickBot="1">
      <c r="A66" s="9" t="s">
        <v>1437</v>
      </c>
      <c r="B66" s="10"/>
      <c r="C66" s="11">
        <f>DATE(2020,1,16)</f>
        <v>43846</v>
      </c>
      <c r="D66" s="12" t="s">
        <v>1416</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1591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1441</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1447</v>
      </c>
      <c r="B69" s="10"/>
      <c r="C69" s="11">
        <f>DATE(2020,1,16)</f>
        <v>43846</v>
      </c>
      <c r="D69" s="12" t="s">
        <v>1416</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1592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1593</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1453</v>
      </c>
      <c r="B72" s="10"/>
      <c r="C72" s="11">
        <f>DATE(2020,1,18)</f>
        <v>43848</v>
      </c>
      <c r="D72" s="12" t="s">
        <v>1416</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1374</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1455</v>
      </c>
      <c r="B74" s="16" t="s">
        <v>1459</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1381</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1458</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1460</v>
      </c>
      <c r="B77" s="10"/>
      <c r="C77" s="11">
        <f>DATE(2020,1,20)</f>
        <v>43850</v>
      </c>
      <c r="D77" s="12" t="s">
        <v>1416</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1323</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1589</v>
      </c>
      <c r="B79" s="16" t="s">
        <v>1461</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1590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1473</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1462</v>
      </c>
      <c r="B82" s="10"/>
      <c r="C82" s="11">
        <f>DATE(2020,3,14)</f>
        <v>43904</v>
      </c>
      <c r="D82" s="12" t="s">
        <v>1416</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1578</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1577</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1579</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1580</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1587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1588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1602</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1605</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1603</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1624</v>
      </c>
      <c r="B92" s="10"/>
      <c r="C92" s="11">
        <f>DATE(2020,3,17)</f>
        <v>43907</v>
      </c>
      <c r="D92" s="12" t="s">
        <v>1416</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1612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1625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1639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1615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1640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1626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1638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1641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1643</v>
      </c>
      <c r="B101" s="10"/>
      <c r="C101" s="11">
        <f>DATE(2020,3,18)</f>
        <v>43908</v>
      </c>
      <c r="D101" s="12" t="s">
        <v>1416</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1674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1671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1672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1673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1644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1680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1681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1718</v>
      </c>
      <c r="B109" s="10"/>
      <c r="C109" s="11">
        <f>DATE(2020,3,21)</f>
        <v>43911</v>
      </c>
      <c r="D109" s="12" t="s">
        <v>1416</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1722</v>
      </c>
    </row>
    <row r="111" spans="1:255" ht="16.350000000000001" customHeight="1" thickBot="1">
      <c r="A111" s="120" t="s">
        <v>1719</v>
      </c>
    </row>
    <row r="112" spans="1:255" ht="16.350000000000001" customHeight="1" thickBot="1">
      <c r="A112" s="9" t="s">
        <v>1790</v>
      </c>
      <c r="B112" s="10"/>
      <c r="C112" s="11">
        <f>DATE(2020,3,23)</f>
        <v>43913</v>
      </c>
      <c r="D112" s="12" t="s">
        <v>1416</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1791</v>
      </c>
    </row>
    <row r="114" spans="1:255" ht="16.350000000000001" customHeight="1" thickBot="1">
      <c r="A114" s="120" t="s">
        <v>1792</v>
      </c>
    </row>
    <row r="115" spans="1:255" ht="16.350000000000001" customHeight="1">
      <c r="A115" s="181" t="s">
        <v>1794</v>
      </c>
      <c r="B115" s="182"/>
      <c r="C115" s="183">
        <f>DATE(2020,3,25)</f>
        <v>43915</v>
      </c>
      <c r="D115" s="184" t="s">
        <v>1416</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5" t="s">
        <v>1795</v>
      </c>
      <c r="B116" s="186"/>
      <c r="C116" s="186"/>
      <c r="D116" s="186"/>
    </row>
    <row r="117" spans="1:255" ht="16.350000000000001" customHeight="1">
      <c r="A117" s="185" t="s">
        <v>1797</v>
      </c>
      <c r="B117" s="186"/>
      <c r="C117" s="186"/>
      <c r="D117" s="186"/>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5" t="s">
        <v>1802</v>
      </c>
      <c r="B118" s="186"/>
      <c r="C118" s="186"/>
      <c r="D118" s="186"/>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7" t="s">
        <v>1803</v>
      </c>
      <c r="B119" s="188"/>
      <c r="C119" s="188"/>
      <c r="D119" s="188"/>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9" t="s">
        <v>1805</v>
      </c>
      <c r="B120" s="190"/>
      <c r="C120" s="191">
        <f>DATE(2020,3,26)</f>
        <v>43916</v>
      </c>
      <c r="D120" s="189" t="s">
        <v>1416</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5" t="s">
        <v>1362</v>
      </c>
      <c r="B121" s="186"/>
      <c r="C121" s="186"/>
      <c r="D121" s="186"/>
    </row>
    <row r="122" spans="1:255" ht="16.350000000000001" customHeight="1">
      <c r="A122" s="185" t="s">
        <v>1806</v>
      </c>
      <c r="B122" s="185" t="s">
        <v>1807</v>
      </c>
      <c r="C122" s="186"/>
      <c r="D122" s="186"/>
    </row>
    <row r="123" spans="1:255" ht="16.350000000000001" customHeight="1">
      <c r="A123" s="189" t="s">
        <v>1812</v>
      </c>
      <c r="B123" s="190"/>
      <c r="C123" s="191">
        <f>DATE(2020,3,27)</f>
        <v>43917</v>
      </c>
      <c r="D123" s="189" t="s">
        <v>1811</v>
      </c>
    </row>
    <row r="124" spans="1:255" ht="16.350000000000001" customHeight="1">
      <c r="A124" s="185" t="s">
        <v>1808</v>
      </c>
      <c r="B124" s="186"/>
      <c r="C124" s="186"/>
      <c r="D124" s="186"/>
    </row>
    <row r="125" spans="1:255" ht="16.350000000000001" customHeight="1">
      <c r="A125" s="192" t="s">
        <v>1810</v>
      </c>
      <c r="B125" s="186"/>
      <c r="C125" s="186"/>
      <c r="D125" s="186"/>
    </row>
    <row r="126" spans="1:255" ht="16.350000000000001" customHeight="1">
      <c r="A126" s="189" t="s">
        <v>1816</v>
      </c>
      <c r="B126" s="190"/>
      <c r="C126" s="191">
        <f>DATE(2020,3,27)</f>
        <v>43917</v>
      </c>
      <c r="D126" s="189" t="s">
        <v>1811</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5" t="s">
        <v>1674</v>
      </c>
      <c r="B127" s="186"/>
      <c r="C127" s="186"/>
      <c r="D127" s="186"/>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2" t="s">
        <v>1819</v>
      </c>
      <c r="B128" s="186"/>
      <c r="C128" s="186"/>
      <c r="D128" s="186"/>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5" t="s">
        <v>1822</v>
      </c>
      <c r="B129" s="186"/>
      <c r="C129" s="186"/>
      <c r="D129" s="186"/>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2" t="s">
        <v>1626</v>
      </c>
      <c r="B130" s="186"/>
      <c r="C130" s="186"/>
      <c r="D130" s="186"/>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5" t="s">
        <v>1820</v>
      </c>
      <c r="B131" s="186"/>
      <c r="C131" s="186"/>
      <c r="D131" s="186"/>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2" t="s">
        <v>1821</v>
      </c>
      <c r="B132" s="186" t="s">
        <v>1818</v>
      </c>
      <c r="C132" s="186"/>
      <c r="D132" s="186"/>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5" t="s">
        <v>1824</v>
      </c>
      <c r="B133" s="186"/>
      <c r="C133" s="186"/>
      <c r="D133" s="186"/>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9" t="s">
        <v>1825</v>
      </c>
      <c r="B134" s="190"/>
      <c r="C134" s="191">
        <f>DATE(2020,3,30)</f>
        <v>43920</v>
      </c>
      <c r="D134" s="189" t="s">
        <v>1828</v>
      </c>
    </row>
    <row r="135" spans="1:255" ht="16.350000000000001" customHeight="1">
      <c r="A135" s="185" t="s">
        <v>1826</v>
      </c>
      <c r="B135" s="186"/>
      <c r="C135" s="186"/>
      <c r="D135" s="186"/>
    </row>
    <row r="136" spans="1:255" ht="16.350000000000001" customHeight="1">
      <c r="A136" s="185" t="s">
        <v>1829</v>
      </c>
      <c r="B136" s="186"/>
      <c r="C136" s="186"/>
      <c r="D136" s="186"/>
    </row>
    <row r="137" spans="1:255" ht="16.350000000000001" customHeight="1">
      <c r="A137" s="185" t="s">
        <v>1827</v>
      </c>
      <c r="B137" s="186"/>
      <c r="C137" s="186"/>
      <c r="D137" s="186"/>
    </row>
    <row r="138" spans="1:255" ht="16.350000000000001" customHeight="1">
      <c r="A138" s="185" t="s">
        <v>1829</v>
      </c>
      <c r="B138" s="186"/>
      <c r="C138" s="186"/>
      <c r="D138" s="186"/>
    </row>
    <row r="139" spans="1:255" ht="16.350000000000001" customHeight="1">
      <c r="A139" s="185" t="s">
        <v>1831</v>
      </c>
      <c r="B139" s="186"/>
      <c r="C139" s="186"/>
      <c r="D139" s="186"/>
    </row>
    <row r="140" spans="1:255" ht="16.350000000000001" customHeight="1">
      <c r="A140" s="189" t="s">
        <v>1832</v>
      </c>
      <c r="B140" s="190"/>
      <c r="C140" s="191">
        <f>DATE(2020,3,30)</f>
        <v>43920</v>
      </c>
      <c r="D140" s="189" t="s">
        <v>1416</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5" t="s">
        <v>1674</v>
      </c>
      <c r="B141" s="186"/>
      <c r="C141" s="186"/>
      <c r="D141" s="186"/>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5" t="s">
        <v>1835</v>
      </c>
      <c r="B142" s="186"/>
      <c r="C142" s="186"/>
      <c r="D142" s="186"/>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5" t="s">
        <v>1840</v>
      </c>
      <c r="B143" s="186"/>
      <c r="C143" s="186"/>
      <c r="D143" s="186"/>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5" t="s">
        <v>1381</v>
      </c>
      <c r="B144" s="186"/>
      <c r="C144" s="186"/>
      <c r="D144" s="186"/>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5" t="s">
        <v>1836</v>
      </c>
      <c r="B145" s="186"/>
      <c r="C145" s="186"/>
      <c r="D145" s="186"/>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5" t="s">
        <v>1837</v>
      </c>
      <c r="B146" s="186"/>
      <c r="C146" s="186"/>
      <c r="D146" s="186"/>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5" t="s">
        <v>1626</v>
      </c>
      <c r="B147" s="186"/>
      <c r="C147" s="186"/>
      <c r="D147" s="186"/>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5" t="s">
        <v>1838</v>
      </c>
      <c r="B148" s="186"/>
      <c r="C148" s="186"/>
      <c r="D148" s="186"/>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5" t="s">
        <v>1839</v>
      </c>
      <c r="B149" s="186"/>
      <c r="C149" s="186"/>
      <c r="D149" s="186"/>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5" t="s">
        <v>1838</v>
      </c>
      <c r="B150" s="186"/>
      <c r="C150" s="186"/>
      <c r="D150" s="186"/>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5" t="s">
        <v>1837</v>
      </c>
      <c r="B151" s="186"/>
      <c r="C151" s="186"/>
      <c r="D151" s="186"/>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9" t="s">
        <v>1857</v>
      </c>
      <c r="B152" s="190"/>
      <c r="C152" s="191">
        <f>DATE(2020,3,31)</f>
        <v>43921</v>
      </c>
      <c r="D152" s="189" t="s">
        <v>1416</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5" t="s">
        <v>1869</v>
      </c>
      <c r="B153" s="186"/>
      <c r="C153" s="186"/>
      <c r="D153" s="186"/>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5" t="s">
        <v>1863</v>
      </c>
      <c r="B154" s="186"/>
      <c r="C154" s="186"/>
      <c r="D154" s="186"/>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5" t="s">
        <v>1626</v>
      </c>
      <c r="B155" s="186"/>
      <c r="C155" s="186"/>
      <c r="D155" s="186"/>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5" t="s">
        <v>1864</v>
      </c>
      <c r="B156" s="186"/>
      <c r="C156" s="186"/>
      <c r="D156" s="186"/>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5" t="s">
        <v>1865</v>
      </c>
      <c r="B157" s="186"/>
      <c r="C157" s="186"/>
      <c r="D157" s="186"/>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5" t="s">
        <v>1866</v>
      </c>
      <c r="B158" s="186"/>
      <c r="C158" s="186"/>
      <c r="D158" s="186"/>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5" t="s">
        <v>1867</v>
      </c>
      <c r="B159" s="186"/>
      <c r="C159" s="186"/>
      <c r="D159" s="186"/>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5" t="s">
        <v>1868</v>
      </c>
      <c r="B160" s="186"/>
      <c r="C160" s="186"/>
      <c r="D160" s="186"/>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9" t="s">
        <v>1870</v>
      </c>
      <c r="B161" s="190"/>
      <c r="C161" s="191">
        <f>DATE(2020,3,31)</f>
        <v>43921</v>
      </c>
      <c r="D161" s="189" t="s">
        <v>1416</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5" t="s">
        <v>1323</v>
      </c>
      <c r="B162" s="186"/>
      <c r="C162" s="186"/>
      <c r="D162" s="186"/>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5" t="s">
        <v>1877</v>
      </c>
      <c r="B163" s="186"/>
      <c r="C163" s="186"/>
      <c r="D163" s="186"/>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5" t="s">
        <v>1878</v>
      </c>
      <c r="B164" s="186"/>
      <c r="C164" s="186"/>
      <c r="D164" s="186"/>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5" t="s">
        <v>1875</v>
      </c>
      <c r="B165" s="186"/>
      <c r="C165" s="186"/>
      <c r="D165" s="186"/>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5" t="s">
        <v>1879</v>
      </c>
      <c r="B166" s="186"/>
      <c r="C166" s="186"/>
      <c r="D166" s="186"/>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9" t="s">
        <v>1880</v>
      </c>
      <c r="B167" s="190"/>
      <c r="C167" s="191">
        <f>DATE(2020,4,1)</f>
        <v>43922</v>
      </c>
      <c r="D167" s="189" t="s">
        <v>1416</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5" t="s">
        <v>1881</v>
      </c>
      <c r="B168" s="186"/>
      <c r="C168" s="186"/>
      <c r="D168" s="186"/>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5" t="s">
        <v>1882</v>
      </c>
      <c r="B169" s="186"/>
      <c r="C169" s="186"/>
      <c r="D169" s="186"/>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5" t="s">
        <v>1791</v>
      </c>
      <c r="B170" s="186"/>
      <c r="C170" s="186"/>
      <c r="D170" s="186"/>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5" t="s">
        <v>1883</v>
      </c>
      <c r="B171" s="186"/>
      <c r="C171" s="186"/>
      <c r="D171" s="186"/>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5" t="s">
        <v>1884</v>
      </c>
      <c r="B172" s="186"/>
      <c r="C172" s="186"/>
      <c r="D172" s="186"/>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5" t="s">
        <v>1885</v>
      </c>
      <c r="B173" s="186"/>
      <c r="C173" s="186"/>
      <c r="D173" s="186"/>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5" t="s">
        <v>1886</v>
      </c>
      <c r="B174" s="186"/>
      <c r="C174" s="186"/>
      <c r="D174" s="186"/>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5" t="s">
        <v>1323</v>
      </c>
      <c r="B175" s="186"/>
      <c r="C175" s="186"/>
      <c r="D175" s="186"/>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5" t="s">
        <v>1887</v>
      </c>
      <c r="B176" s="186"/>
      <c r="C176" s="186"/>
      <c r="D176" s="186"/>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9" t="s">
        <v>1888</v>
      </c>
      <c r="B177" s="190"/>
      <c r="C177" s="191">
        <f>DATE(2020,4,1)</f>
        <v>43922</v>
      </c>
      <c r="D177" s="189" t="s">
        <v>1416</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5" t="s">
        <v>1827</v>
      </c>
      <c r="B178" s="186"/>
      <c r="C178" s="186"/>
      <c r="D178" s="186"/>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5" t="s">
        <v>1890</v>
      </c>
      <c r="B179" s="186"/>
      <c r="C179" s="186"/>
      <c r="D179" s="186"/>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9" t="s">
        <v>1892</v>
      </c>
      <c r="B180" s="190"/>
      <c r="C180" s="191">
        <f>DATE(2020,4,1)</f>
        <v>43922</v>
      </c>
      <c r="D180" s="189" t="s">
        <v>1894</v>
      </c>
    </row>
    <row r="181" spans="1:255" ht="15" customHeight="1">
      <c r="A181" s="185" t="s">
        <v>1323</v>
      </c>
      <c r="B181" s="186"/>
      <c r="C181" s="186"/>
      <c r="D181" s="186"/>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5" t="s">
        <v>1914</v>
      </c>
      <c r="B182" s="186"/>
      <c r="C182" s="186"/>
      <c r="D182" s="186"/>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9" t="s">
        <v>1911</v>
      </c>
      <c r="B183" s="190"/>
      <c r="C183" s="191">
        <f>DATE(2020,4,2)</f>
        <v>43923</v>
      </c>
      <c r="D183" s="189" t="s">
        <v>1416</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5" t="s">
        <v>1791</v>
      </c>
      <c r="B184" s="186"/>
      <c r="C184" s="186"/>
      <c r="D184" s="186"/>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5" t="s">
        <v>1958</v>
      </c>
      <c r="B185" s="186"/>
      <c r="C185" s="186"/>
      <c r="D185" s="186"/>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5" t="s">
        <v>1913</v>
      </c>
      <c r="B186" s="186"/>
      <c r="C186" s="186"/>
      <c r="D186" s="186"/>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5" t="s">
        <v>1969</v>
      </c>
      <c r="B187" s="186"/>
      <c r="C187" s="186"/>
      <c r="D187" s="186"/>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5" t="s">
        <v>1957</v>
      </c>
      <c r="B188" s="186"/>
      <c r="C188" s="186"/>
      <c r="D188" s="186"/>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5" t="s">
        <v>1956</v>
      </c>
      <c r="B189" s="186"/>
      <c r="C189" s="186"/>
      <c r="D189" s="186"/>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9" t="s">
        <v>1960</v>
      </c>
      <c r="B190" s="190"/>
      <c r="C190" s="191">
        <f>DATE(2020,4,2)</f>
        <v>43923</v>
      </c>
      <c r="D190" s="189" t="s">
        <v>1416</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5" t="s">
        <v>1961</v>
      </c>
      <c r="B191" s="186"/>
      <c r="C191" s="186"/>
      <c r="D191" s="186"/>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5" t="s">
        <v>1966</v>
      </c>
      <c r="B192" s="186"/>
      <c r="C192" s="186"/>
      <c r="D192" s="186"/>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5" t="s">
        <v>1827</v>
      </c>
      <c r="B193" s="186"/>
      <c r="C193" s="186"/>
      <c r="D193" s="186"/>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5" t="s">
        <v>1967</v>
      </c>
      <c r="B194" s="186"/>
      <c r="C194" s="186"/>
      <c r="D194" s="186"/>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9" t="s">
        <v>1970</v>
      </c>
      <c r="B195" s="190"/>
      <c r="C195" s="191">
        <f>DATE(2020,4,3)</f>
        <v>43924</v>
      </c>
      <c r="D195" s="189" t="s">
        <v>1416</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5" t="s">
        <v>1626</v>
      </c>
      <c r="B196" s="186"/>
      <c r="C196" s="186"/>
      <c r="D196" s="186"/>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5" t="s">
        <v>1984</v>
      </c>
      <c r="B197" s="186"/>
      <c r="C197" s="186"/>
      <c r="D197" s="186"/>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5" t="s">
        <v>1985</v>
      </c>
      <c r="B198" s="186"/>
      <c r="C198" s="186"/>
      <c r="D198" s="186"/>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9" t="s">
        <v>1986</v>
      </c>
      <c r="B199" s="190"/>
      <c r="C199" s="191">
        <f>DATE(2020,4,3)</f>
        <v>43924</v>
      </c>
      <c r="D199" s="189" t="s">
        <v>1416</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5" t="s">
        <v>1987</v>
      </c>
      <c r="B200" s="186"/>
      <c r="C200" s="186"/>
      <c r="D200" s="186"/>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5" t="s">
        <v>1988</v>
      </c>
      <c r="B201" s="186"/>
      <c r="C201" s="186"/>
      <c r="D201" s="186"/>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5" t="s">
        <v>1957</v>
      </c>
      <c r="B202" s="186"/>
      <c r="C202" s="186"/>
      <c r="D202" s="186"/>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5" t="s">
        <v>1989</v>
      </c>
      <c r="B203" s="186"/>
      <c r="C203" s="186"/>
      <c r="D203" s="186"/>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9" t="s">
        <v>1990</v>
      </c>
      <c r="B204" s="190"/>
      <c r="C204" s="191">
        <f>DATE(2020,4,4)</f>
        <v>43925</v>
      </c>
      <c r="D204" s="189" t="s">
        <v>1416</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5" t="s">
        <v>1381</v>
      </c>
      <c r="B205" s="186"/>
      <c r="C205" s="186"/>
      <c r="D205" s="186"/>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5" t="s">
        <v>1999</v>
      </c>
      <c r="B206" s="185" t="s">
        <v>1998</v>
      </c>
      <c r="C206" s="186"/>
      <c r="D206" s="186"/>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5" t="s">
        <v>1996</v>
      </c>
      <c r="B207" s="186"/>
      <c r="C207" s="186"/>
      <c r="D207" s="186"/>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5" t="s">
        <v>1993</v>
      </c>
      <c r="B208" s="186"/>
      <c r="C208" s="186"/>
      <c r="D208" s="186"/>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5" t="s">
        <v>1994</v>
      </c>
      <c r="B209" s="186"/>
      <c r="C209" s="186"/>
      <c r="D209" s="186"/>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9" t="s">
        <v>2002</v>
      </c>
      <c r="B210" s="190"/>
      <c r="C210" s="191">
        <f>DATE(2020,4,6)</f>
        <v>43927</v>
      </c>
      <c r="D210" s="189" t="s">
        <v>1416</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5" t="s">
        <v>1881</v>
      </c>
      <c r="B211" s="186"/>
      <c r="C211" s="186"/>
      <c r="D211" s="186"/>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5" t="s">
        <v>2004</v>
      </c>
      <c r="B212" s="186"/>
      <c r="C212" s="186"/>
      <c r="D212" s="186"/>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5" t="s">
        <v>1323</v>
      </c>
      <c r="B213" s="186"/>
      <c r="C213" s="186"/>
      <c r="D213" s="186"/>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5" t="s">
        <v>2005</v>
      </c>
      <c r="B214" s="186"/>
      <c r="C214" s="186"/>
      <c r="D214" s="186"/>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5" t="s">
        <v>2006</v>
      </c>
      <c r="B215" s="186"/>
      <c r="C215" s="186"/>
      <c r="D215" s="186"/>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5" t="s">
        <v>1626</v>
      </c>
      <c r="B216" s="186"/>
      <c r="C216" s="186"/>
      <c r="D216" s="186"/>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5" t="s">
        <v>2011</v>
      </c>
      <c r="B217" s="186"/>
      <c r="C217" s="186"/>
      <c r="D217" s="186"/>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9" t="s">
        <v>2012</v>
      </c>
      <c r="B218" s="190"/>
      <c r="C218" s="191">
        <f>DATE(2020,4,7)</f>
        <v>43928</v>
      </c>
      <c r="D218" s="189" t="s">
        <v>1416</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5" t="s">
        <v>1626</v>
      </c>
      <c r="B219" s="186"/>
      <c r="C219" s="186"/>
      <c r="D219" s="186"/>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5" t="s">
        <v>2016</v>
      </c>
      <c r="B220" s="186"/>
      <c r="C220" s="186"/>
      <c r="D220" s="186"/>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5" t="s">
        <v>1323</v>
      </c>
      <c r="B221" s="186"/>
      <c r="C221" s="186"/>
      <c r="D221" s="186"/>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5" t="s">
        <v>2021</v>
      </c>
      <c r="B222" s="186"/>
      <c r="C222" s="186"/>
      <c r="D222" s="186"/>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5" t="s">
        <v>2022</v>
      </c>
      <c r="B223" s="186"/>
      <c r="C223" s="186"/>
      <c r="D223" s="186"/>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9" t="s">
        <v>2017</v>
      </c>
      <c r="B224" s="190"/>
      <c r="C224" s="191">
        <f>DATE(2020,4,7)</f>
        <v>43928</v>
      </c>
      <c r="D224" s="189" t="s">
        <v>2018</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6" t="s">
        <v>2019</v>
      </c>
      <c r="B225" s="186"/>
      <c r="C225" s="186"/>
      <c r="D225" s="186"/>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6" t="s">
        <v>2020</v>
      </c>
      <c r="B226" s="186"/>
      <c r="C226" s="186"/>
      <c r="D226" s="186"/>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9" t="s">
        <v>2026</v>
      </c>
      <c r="B227" s="190"/>
      <c r="C227" s="191">
        <f>DATE(2020,4,8)</f>
        <v>43929</v>
      </c>
      <c r="D227" s="189" t="s">
        <v>2018</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6" t="s">
        <v>2027</v>
      </c>
      <c r="B228" s="186"/>
      <c r="C228" s="186"/>
      <c r="D228" s="186"/>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6" t="s">
        <v>2028</v>
      </c>
      <c r="B229" s="186"/>
      <c r="C229" s="186"/>
      <c r="D229" s="1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5" t="s">
        <v>2032</v>
      </c>
      <c r="B230" s="186"/>
      <c r="C230" s="186"/>
      <c r="D230" s="186"/>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6" t="s">
        <v>2031</v>
      </c>
      <c r="B231" s="186"/>
      <c r="C231" s="186"/>
      <c r="D231" s="186"/>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9" t="s">
        <v>2034</v>
      </c>
      <c r="B232" s="190"/>
      <c r="C232" s="191">
        <f>DATE(2020,4,9)</f>
        <v>43930</v>
      </c>
      <c r="D232" s="189" t="s">
        <v>1416</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6" t="s">
        <v>2036</v>
      </c>
      <c r="B233" s="186"/>
      <c r="C233" s="186"/>
      <c r="D233" s="186"/>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6" t="s">
        <v>2037</v>
      </c>
      <c r="B234" s="186"/>
      <c r="C234" s="186"/>
      <c r="D234" s="186"/>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6" t="s">
        <v>2038</v>
      </c>
      <c r="B235" s="186"/>
      <c r="C235" s="186"/>
      <c r="D235" s="186"/>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6" t="s">
        <v>2039</v>
      </c>
      <c r="B236" s="186"/>
      <c r="C236" s="186"/>
      <c r="D236" s="186"/>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9" t="s">
        <v>2045</v>
      </c>
      <c r="B237" s="190"/>
      <c r="C237" s="191">
        <f>DATE(2020,4,9)</f>
        <v>43930</v>
      </c>
      <c r="D237" s="189" t="s">
        <v>1416</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6" t="s">
        <v>1369</v>
      </c>
      <c r="B238" s="186"/>
      <c r="C238" s="186"/>
      <c r="D238" s="186"/>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5" t="s">
        <v>2049</v>
      </c>
      <c r="B239" s="186"/>
      <c r="C239" s="186"/>
      <c r="D239" s="186"/>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6" t="s">
        <v>2048</v>
      </c>
      <c r="B240" s="186"/>
      <c r="C240" s="186"/>
      <c r="D240" s="186"/>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9" t="s">
        <v>2050</v>
      </c>
      <c r="B241" s="190"/>
      <c r="C241" s="191">
        <f>DATE(2020,4,10)</f>
        <v>43931</v>
      </c>
      <c r="D241" s="189" t="s">
        <v>2018</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6" t="s">
        <v>1369</v>
      </c>
      <c r="B242" s="186"/>
      <c r="C242" s="186"/>
      <c r="D242" s="186"/>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6" t="s">
        <v>2051</v>
      </c>
      <c r="B243" s="186"/>
      <c r="C243" s="186"/>
      <c r="D243" s="186"/>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6" t="s">
        <v>2052</v>
      </c>
      <c r="B244" s="186"/>
      <c r="C244" s="186"/>
      <c r="D244" s="186"/>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6" t="s">
        <v>2055</v>
      </c>
      <c r="B245" s="186"/>
      <c r="C245" s="186"/>
      <c r="D245" s="186"/>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9" t="s">
        <v>2056</v>
      </c>
      <c r="B246" s="190"/>
      <c r="C246" s="191">
        <f>DATE(2020,4,11)</f>
        <v>43932</v>
      </c>
      <c r="D246" s="189" t="s">
        <v>2057</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5" t="s">
        <v>2068</v>
      </c>
      <c r="B247" s="186"/>
      <c r="C247" s="186"/>
      <c r="D247" s="186"/>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5" t="s">
        <v>2069</v>
      </c>
      <c r="B248" s="186"/>
      <c r="C248" s="186"/>
      <c r="D248" s="186"/>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6" t="s">
        <v>2064</v>
      </c>
      <c r="B249" s="186"/>
      <c r="C249" s="186"/>
      <c r="D249" s="186"/>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6" t="s">
        <v>2075</v>
      </c>
      <c r="B250" s="186"/>
      <c r="C250" s="186"/>
      <c r="D250" s="186"/>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6" t="s">
        <v>2076</v>
      </c>
      <c r="B251" s="186"/>
      <c r="C251" s="186"/>
      <c r="D251" s="186"/>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6" t="s">
        <v>1827</v>
      </c>
      <c r="B252" s="186"/>
      <c r="C252" s="186"/>
      <c r="D252" s="186"/>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6" t="s">
        <v>2070</v>
      </c>
      <c r="B253" s="186"/>
      <c r="C253" s="186"/>
      <c r="D253" s="186"/>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6" t="s">
        <v>2071</v>
      </c>
      <c r="B254" s="186"/>
      <c r="C254" s="186"/>
      <c r="D254" s="186"/>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6" t="s">
        <v>2077</v>
      </c>
      <c r="B255" s="186"/>
      <c r="C255" s="186"/>
      <c r="D255" s="186"/>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6" t="s">
        <v>2067</v>
      </c>
      <c r="B256" s="186"/>
      <c r="C256" s="186"/>
      <c r="D256" s="186"/>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6" t="s">
        <v>2070</v>
      </c>
      <c r="B257" s="186"/>
      <c r="C257" s="186"/>
      <c r="D257" s="186"/>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6" t="s">
        <v>2064</v>
      </c>
      <c r="B258" s="186"/>
      <c r="C258" s="186"/>
      <c r="D258" s="186"/>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6" t="s">
        <v>2078</v>
      </c>
      <c r="B259" s="186"/>
      <c r="C259" s="186"/>
      <c r="D259" s="186"/>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9" t="s">
        <v>2079</v>
      </c>
      <c r="B260" s="190"/>
      <c r="C260" s="191">
        <f>DATE(2020,4,11)</f>
        <v>43932</v>
      </c>
      <c r="D260" s="189" t="s">
        <v>2057</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6" t="s">
        <v>1626</v>
      </c>
      <c r="B261" s="186"/>
      <c r="C261" s="186"/>
      <c r="D261" s="186"/>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5" t="s">
        <v>2080</v>
      </c>
      <c r="B262" s="186"/>
      <c r="C262" s="186"/>
      <c r="D262" s="186"/>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9" t="s">
        <v>2084</v>
      </c>
      <c r="B263" s="190"/>
      <c r="C263" s="191">
        <f>DATE(2020,4,13)</f>
        <v>43934</v>
      </c>
      <c r="D263" s="189" t="s">
        <v>2057</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6" t="s">
        <v>1381</v>
      </c>
      <c r="B264" s="186"/>
      <c r="C264" s="186"/>
      <c r="D264" s="186"/>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6" t="s">
        <v>2102</v>
      </c>
      <c r="B265" s="186"/>
      <c r="C265" s="186"/>
      <c r="D265" s="186"/>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9" t="s">
        <v>2105</v>
      </c>
      <c r="B266" s="190"/>
      <c r="C266" s="191">
        <f>DATE(2020,4,14)</f>
        <v>43935</v>
      </c>
      <c r="D266" s="189" t="s">
        <v>2057</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5" t="s">
        <v>2107</v>
      </c>
      <c r="B267" s="186"/>
      <c r="C267" s="186"/>
      <c r="D267" s="186"/>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5" t="s">
        <v>2106</v>
      </c>
      <c r="B268" s="186"/>
      <c r="C268" s="186"/>
      <c r="D268" s="186"/>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9" t="s">
        <v>2108</v>
      </c>
      <c r="B269" s="190"/>
      <c r="C269" s="191">
        <f>DATE(2020,4,15)</f>
        <v>43936</v>
      </c>
      <c r="D269" s="189" t="s">
        <v>2057</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5" t="s">
        <v>1626</v>
      </c>
      <c r="B270" s="186"/>
      <c r="C270" s="186"/>
      <c r="D270" s="186"/>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5" t="s">
        <v>2113</v>
      </c>
      <c r="B271" s="186"/>
      <c r="C271" s="186"/>
      <c r="D271" s="186"/>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9" t="s">
        <v>2112</v>
      </c>
      <c r="B272" s="190"/>
      <c r="C272" s="191">
        <f>DATE(2020,4,15)</f>
        <v>43936</v>
      </c>
      <c r="D272" s="189" t="s">
        <v>2057</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5" t="s">
        <v>1791</v>
      </c>
      <c r="B273" s="186"/>
      <c r="C273" s="186"/>
      <c r="D273" s="186"/>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5" t="s">
        <v>2114</v>
      </c>
      <c r="B274" s="186"/>
      <c r="C274" s="186"/>
      <c r="D274" s="186"/>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5" t="s">
        <v>1987</v>
      </c>
      <c r="B275" s="186"/>
      <c r="C275" s="186"/>
      <c r="D275" s="186"/>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5" t="s">
        <v>2115</v>
      </c>
      <c r="B276" s="186"/>
      <c r="C276" s="186"/>
      <c r="D276" s="186"/>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5" t="s">
        <v>2117</v>
      </c>
      <c r="B277" s="186"/>
      <c r="C277" s="186"/>
      <c r="D277" s="186"/>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5" t="s">
        <v>2118</v>
      </c>
      <c r="B278" s="186"/>
      <c r="C278" s="186"/>
      <c r="D278" s="186"/>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9" t="s">
        <v>2123</v>
      </c>
      <c r="B279" s="190"/>
      <c r="C279" s="191">
        <f>DATE(2020,4,16)</f>
        <v>43937</v>
      </c>
      <c r="D279" s="189" t="s">
        <v>2057</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5" t="s">
        <v>1592</v>
      </c>
      <c r="B280" s="186"/>
      <c r="C280" s="186"/>
      <c r="D280" s="186"/>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5" t="s">
        <v>2126</v>
      </c>
      <c r="B281" s="186"/>
      <c r="C281" s="186"/>
      <c r="D281" s="186"/>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9" t="s">
        <v>2127</v>
      </c>
      <c r="B282" s="190"/>
      <c r="C282" s="191">
        <f>DATE(2020,4,17)</f>
        <v>43938</v>
      </c>
      <c r="D282" s="189" t="s">
        <v>2057</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5" t="s">
        <v>1592</v>
      </c>
      <c r="B283" s="186"/>
      <c r="C283" s="186"/>
      <c r="D283" s="186"/>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5" t="s">
        <v>2172</v>
      </c>
      <c r="B284" s="186"/>
      <c r="C284" s="186"/>
      <c r="D284" s="186"/>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9" t="s">
        <v>2180</v>
      </c>
      <c r="B285" s="190"/>
      <c r="C285" s="191">
        <f>DATE(2020,4,21)</f>
        <v>43942</v>
      </c>
      <c r="D285" s="189" t="s">
        <v>2057</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5" t="s">
        <v>2181</v>
      </c>
      <c r="B286" s="186"/>
      <c r="C286" s="186"/>
      <c r="D286" s="186"/>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5" t="s">
        <v>2182</v>
      </c>
      <c r="B287" s="185" t="s">
        <v>2179</v>
      </c>
      <c r="C287" s="186"/>
      <c r="D287" s="185"/>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9" t="s">
        <v>2183</v>
      </c>
      <c r="B288" s="190"/>
      <c r="C288" s="191">
        <f>DATE(2020,4,23)</f>
        <v>43944</v>
      </c>
      <c r="D288" s="189" t="s">
        <v>2057</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5" t="s">
        <v>1369</v>
      </c>
      <c r="B289" s="186"/>
      <c r="C289" s="186"/>
      <c r="D289" s="186"/>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5" t="s">
        <v>2186</v>
      </c>
      <c r="B290" s="186"/>
      <c r="C290" s="186"/>
      <c r="D290" s="186"/>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9" t="s">
        <v>2192</v>
      </c>
      <c r="B291" s="190"/>
      <c r="C291" s="191">
        <f>DATE(2020,4,23)</f>
        <v>43944</v>
      </c>
      <c r="D291" s="189" t="s">
        <v>2057</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5" t="s">
        <v>2189</v>
      </c>
      <c r="B292" s="186"/>
      <c r="C292" s="186"/>
      <c r="D292" s="186"/>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5" t="s">
        <v>2194</v>
      </c>
      <c r="B293" s="186"/>
      <c r="C293" s="186"/>
      <c r="D293" s="186"/>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5" t="s">
        <v>2190</v>
      </c>
      <c r="B294" s="186"/>
      <c r="C294" s="186"/>
      <c r="D294" s="186"/>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5" t="s">
        <v>2191</v>
      </c>
      <c r="B295" s="185" t="s">
        <v>2193</v>
      </c>
      <c r="C295" s="186"/>
      <c r="D295" s="186"/>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9" t="s">
        <v>2195</v>
      </c>
      <c r="B296" s="190"/>
      <c r="C296" s="191">
        <f>DATE(2020,4,24)</f>
        <v>43945</v>
      </c>
      <c r="D296" s="189" t="s">
        <v>2057</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5" t="s">
        <v>2068</v>
      </c>
      <c r="B297" s="186"/>
      <c r="C297" s="186"/>
      <c r="D297" s="186"/>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5" t="s">
        <v>2197</v>
      </c>
      <c r="B298" s="186"/>
      <c r="C298" s="186"/>
      <c r="D298" s="186"/>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5" t="s">
        <v>2200</v>
      </c>
      <c r="B299" s="186"/>
      <c r="C299" s="186"/>
      <c r="D299" s="186"/>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5" t="s">
        <v>1626</v>
      </c>
      <c r="B300" s="186"/>
      <c r="C300" s="186"/>
      <c r="D300" s="186"/>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5" t="s">
        <v>2198</v>
      </c>
      <c r="B301" s="186"/>
      <c r="C301" s="186"/>
      <c r="D301" s="186"/>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5" t="s">
        <v>1885</v>
      </c>
      <c r="B302" s="186"/>
      <c r="C302" s="186"/>
      <c r="D302" s="186"/>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5" t="s">
        <v>2199</v>
      </c>
      <c r="B303" s="186"/>
      <c r="C303" s="186"/>
      <c r="D303" s="186"/>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5" t="s">
        <v>1587</v>
      </c>
      <c r="B304" s="186"/>
      <c r="C304" s="186"/>
      <c r="D304" s="186"/>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5" t="s">
        <v>2198</v>
      </c>
      <c r="B305" s="186"/>
      <c r="C305" s="186"/>
      <c r="D305" s="186"/>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9" t="s">
        <v>2202</v>
      </c>
      <c r="B306" s="190"/>
      <c r="C306" s="191">
        <f>DATE(2020,4,25)</f>
        <v>43946</v>
      </c>
      <c r="D306" s="189" t="s">
        <v>2057</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5" t="s">
        <v>2206</v>
      </c>
      <c r="B307" s="186"/>
      <c r="C307" s="186"/>
      <c r="D307" s="186"/>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5" t="s">
        <v>2207</v>
      </c>
      <c r="B308" s="186"/>
      <c r="C308" s="186"/>
      <c r="D308" s="186"/>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5" t="s">
        <v>2208</v>
      </c>
      <c r="B309" s="186"/>
      <c r="C309" s="186"/>
      <c r="D309" s="186"/>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5" t="s">
        <v>2209</v>
      </c>
      <c r="B310" s="186"/>
      <c r="C310" s="186"/>
      <c r="D310" s="186"/>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5" t="s">
        <v>1626</v>
      </c>
      <c r="B311" s="186"/>
      <c r="C311" s="186"/>
      <c r="D311" s="186"/>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5" t="s">
        <v>2213</v>
      </c>
      <c r="B312" s="186"/>
      <c r="C312" s="186"/>
      <c r="D312" s="186"/>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5" t="s">
        <v>2214</v>
      </c>
      <c r="B313" s="186"/>
      <c r="C313" s="186"/>
      <c r="D313" s="186"/>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5" t="s">
        <v>2210</v>
      </c>
      <c r="B314" s="186"/>
      <c r="C314" s="186"/>
      <c r="D314" s="186"/>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5" t="s">
        <v>2213</v>
      </c>
      <c r="B315" s="186"/>
      <c r="C315" s="186"/>
      <c r="D315" s="186"/>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5" t="s">
        <v>1587</v>
      </c>
      <c r="B316" s="186"/>
      <c r="C316" s="186"/>
      <c r="D316" s="186"/>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5" t="s">
        <v>2215</v>
      </c>
      <c r="B317" s="186"/>
      <c r="C317" s="186"/>
      <c r="D317" s="186"/>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5" t="s">
        <v>2216</v>
      </c>
      <c r="B318" s="186"/>
      <c r="C318" s="186"/>
      <c r="D318" s="186"/>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5" t="s">
        <v>2209</v>
      </c>
      <c r="B319" s="186"/>
      <c r="C319" s="186"/>
      <c r="D319" s="186"/>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9" t="s">
        <v>2232</v>
      </c>
      <c r="B320" s="190"/>
      <c r="C320" s="191">
        <f>DATE(2020,4,28)</f>
        <v>43949</v>
      </c>
      <c r="D320" s="189" t="s">
        <v>2057</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17" t="s">
        <v>2235</v>
      </c>
      <c r="B321" s="518"/>
      <c r="C321" s="518"/>
      <c r="D321" s="518"/>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17" t="s">
        <v>2236</v>
      </c>
      <c r="B322" s="518"/>
      <c r="C322" s="518"/>
      <c r="D322" s="518"/>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5" t="s">
        <v>1381</v>
      </c>
      <c r="B323" s="186"/>
      <c r="C323" s="186"/>
      <c r="D323" s="186"/>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5" t="s">
        <v>2233</v>
      </c>
      <c r="B324" s="186"/>
      <c r="C324" s="186"/>
      <c r="D324" s="186"/>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5" t="s">
        <v>2237</v>
      </c>
      <c r="B325" s="186"/>
      <c r="C325" s="186"/>
      <c r="D325" s="186"/>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5" t="s">
        <v>1839</v>
      </c>
      <c r="B326" s="186"/>
      <c r="C326" s="186"/>
      <c r="D326" s="186"/>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5" t="s">
        <v>2233</v>
      </c>
      <c r="B327" s="186"/>
      <c r="C327" s="186"/>
      <c r="D327" s="186"/>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5" t="s">
        <v>2237</v>
      </c>
      <c r="B328" s="186"/>
      <c r="C328" s="186"/>
      <c r="D328" s="186"/>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9" t="s">
        <v>2243</v>
      </c>
      <c r="B329" s="190"/>
      <c r="C329" s="191">
        <f>DATE(2020,4,29)</f>
        <v>43950</v>
      </c>
      <c r="D329" s="189" t="s">
        <v>2057</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5" t="s">
        <v>1626</v>
      </c>
      <c r="B330" s="186"/>
      <c r="C330" s="186"/>
      <c r="D330" s="186"/>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5" t="s">
        <v>2245</v>
      </c>
      <c r="B331" s="186"/>
      <c r="C331" s="186"/>
      <c r="D331" s="186"/>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9" t="s">
        <v>2260</v>
      </c>
      <c r="B332" s="190"/>
      <c r="C332" s="191">
        <f>DATE(2020,4,30)</f>
        <v>43951</v>
      </c>
      <c r="D332" s="189" t="s">
        <v>2057</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5" t="s">
        <v>1626</v>
      </c>
      <c r="B333" s="186"/>
      <c r="C333" s="186"/>
      <c r="D333" s="186"/>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5" t="s">
        <v>2259</v>
      </c>
      <c r="B334" s="186"/>
      <c r="C334" s="186"/>
      <c r="D334" s="186"/>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9" t="s">
        <v>2379</v>
      </c>
      <c r="B335" s="190"/>
      <c r="C335" s="191">
        <f>DATE(2020,5,1)</f>
        <v>43952</v>
      </c>
      <c r="D335" s="189" t="s">
        <v>1416</v>
      </c>
    </row>
    <row r="336" spans="1:255" ht="15" customHeight="1">
      <c r="A336" s="185" t="s">
        <v>2384</v>
      </c>
      <c r="B336" s="186"/>
      <c r="C336" s="186"/>
      <c r="D336" s="186"/>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5" t="s">
        <v>2385</v>
      </c>
      <c r="B337" s="186"/>
      <c r="C337" s="186"/>
      <c r="D337" s="186"/>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9" t="s">
        <v>2380</v>
      </c>
      <c r="B338" s="190"/>
      <c r="C338" s="191">
        <f>DATE(2020,5,9)</f>
        <v>43960</v>
      </c>
      <c r="D338" s="189" t="s">
        <v>2381</v>
      </c>
    </row>
    <row r="339" spans="1:255" ht="15" customHeight="1">
      <c r="A339" s="185" t="s">
        <v>2383</v>
      </c>
      <c r="B339" s="186"/>
      <c r="C339" s="186"/>
      <c r="D339" s="186"/>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5" t="s">
        <v>2382</v>
      </c>
      <c r="B340" s="186"/>
      <c r="C340" s="186"/>
      <c r="D340" s="186"/>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9" t="s">
        <v>2386</v>
      </c>
      <c r="B341" s="190"/>
      <c r="C341" s="191">
        <f>DATE(2020,5,11)</f>
        <v>43962</v>
      </c>
      <c r="D341" s="189" t="s">
        <v>2057</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5" t="s">
        <v>2068</v>
      </c>
      <c r="B342" s="186"/>
      <c r="C342" s="186"/>
      <c r="D342" s="186"/>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5" t="s">
        <v>2388</v>
      </c>
      <c r="B343" s="186"/>
      <c r="C343" s="186"/>
      <c r="D343" s="186"/>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9" t="s">
        <v>2389</v>
      </c>
      <c r="B344" s="190"/>
      <c r="C344" s="191">
        <f>DATE(2020,5,13)</f>
        <v>43964</v>
      </c>
      <c r="D344" s="189" t="s">
        <v>2057</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5" t="s">
        <v>1323</v>
      </c>
      <c r="B345" s="186"/>
      <c r="C345" s="186"/>
      <c r="D345" s="186"/>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5" t="s">
        <v>2405</v>
      </c>
      <c r="B346" s="186"/>
      <c r="C346" s="186"/>
      <c r="D346" s="186"/>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5" t="s">
        <v>2406</v>
      </c>
      <c r="B347" s="186"/>
      <c r="C347" s="186"/>
      <c r="D347" s="186"/>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9" t="s">
        <v>2415</v>
      </c>
      <c r="B348" s="190"/>
      <c r="C348" s="191">
        <f>DATE(2020,5,21)</f>
        <v>43972</v>
      </c>
      <c r="D348" s="189" t="s">
        <v>2057</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71" t="s">
        <v>2576</v>
      </c>
      <c r="B349" s="572"/>
      <c r="C349" s="572"/>
      <c r="D349" s="57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5" t="s">
        <v>2575</v>
      </c>
      <c r="B350" s="186"/>
      <c r="C350" s="186"/>
      <c r="D350" s="186"/>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71" t="s">
        <v>2577</v>
      </c>
      <c r="B351" s="572"/>
      <c r="C351" s="572"/>
      <c r="D351" s="57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5" t="s">
        <v>2578</v>
      </c>
      <c r="B352" s="186"/>
      <c r="C352" s="186"/>
      <c r="D352" s="186"/>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5" t="s">
        <v>2067</v>
      </c>
      <c r="B353" s="186"/>
      <c r="C353" s="186"/>
      <c r="D353" s="186"/>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5" t="s">
        <v>2579</v>
      </c>
      <c r="B354" s="186"/>
      <c r="C354" s="186"/>
      <c r="D354" s="186"/>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2609</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9" t="s">
        <v>2584</v>
      </c>
      <c r="B356" s="190"/>
      <c r="C356" s="191">
        <f>DATE(2020,6,5)</f>
        <v>43987</v>
      </c>
      <c r="D356" s="189" t="s">
        <v>1416</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71" t="s">
        <v>2592</v>
      </c>
      <c r="B357" s="572"/>
      <c r="C357" s="572"/>
      <c r="D357" s="57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5" t="s">
        <v>2593</v>
      </c>
      <c r="B358" s="186"/>
      <c r="C358" s="186"/>
      <c r="D358" s="186"/>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9" t="s">
        <v>2589</v>
      </c>
      <c r="B359" s="190"/>
      <c r="C359" s="191">
        <f>DATE(2020,6,11)</f>
        <v>43993</v>
      </c>
      <c r="D359" s="189" t="s">
        <v>2590</v>
      </c>
    </row>
    <row r="360" spans="1:255" ht="15" customHeight="1">
      <c r="A360" s="571" t="s">
        <v>2585</v>
      </c>
      <c r="B360" s="572"/>
      <c r="C360" s="572"/>
      <c r="D360" s="57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5" t="s">
        <v>2588</v>
      </c>
      <c r="B361" s="186"/>
      <c r="C361" s="186"/>
      <c r="D361" s="186"/>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9" t="s">
        <v>2591</v>
      </c>
      <c r="B362" s="190"/>
      <c r="C362" s="191">
        <f>DATE(2020,6,12)</f>
        <v>43994</v>
      </c>
      <c r="D362" s="189" t="s">
        <v>1416</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71" t="s">
        <v>2595</v>
      </c>
      <c r="B363" s="572"/>
      <c r="C363" s="572"/>
      <c r="D363" s="57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71" t="s">
        <v>2598</v>
      </c>
      <c r="B364" s="572"/>
      <c r="C364" s="572"/>
      <c r="D364" s="57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71" t="s">
        <v>2597</v>
      </c>
      <c r="B365" s="572"/>
      <c r="C365" s="572"/>
      <c r="D365" s="57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71" t="s">
        <v>2599</v>
      </c>
      <c r="B366" s="572"/>
      <c r="C366" s="572"/>
      <c r="D366" s="57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71" t="s">
        <v>2605</v>
      </c>
      <c r="B367" s="572"/>
      <c r="C367" s="572"/>
      <c r="D367" s="57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71" t="s">
        <v>2608</v>
      </c>
      <c r="B368" s="572"/>
      <c r="C368" s="572"/>
      <c r="D368" s="57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9" t="s">
        <v>2617</v>
      </c>
      <c r="B369" s="190"/>
      <c r="C369" s="191">
        <f>DATE(2020,6,12)</f>
        <v>43994</v>
      </c>
      <c r="D369" s="189" t="s">
        <v>2381</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71" t="s">
        <v>2036</v>
      </c>
      <c r="B370" s="572"/>
      <c r="C370" s="572"/>
      <c r="D370" s="57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71" t="s">
        <v>2618</v>
      </c>
      <c r="B371" s="572"/>
      <c r="C371" s="572"/>
      <c r="D371" s="57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9" t="s">
        <v>2620</v>
      </c>
      <c r="B372" s="190"/>
      <c r="C372" s="191">
        <f>DATE(2020,6,13)</f>
        <v>43995</v>
      </c>
      <c r="D372" s="189" t="s">
        <v>2381</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71" t="s">
        <v>2621</v>
      </c>
      <c r="B373" s="572"/>
      <c r="C373" s="572"/>
      <c r="D373" s="57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71" t="s">
        <v>2622</v>
      </c>
      <c r="B374" s="572"/>
      <c r="C374" s="572"/>
      <c r="D374" s="57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9" t="s">
        <v>2629</v>
      </c>
      <c r="B375" s="190"/>
      <c r="C375" s="191">
        <f>DATE(2020,6,15)</f>
        <v>43997</v>
      </c>
      <c r="D375" s="189" t="s">
        <v>1416</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71" t="s">
        <v>2630</v>
      </c>
      <c r="B376" s="572"/>
      <c r="C376" s="572"/>
      <c r="D376" s="57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71" t="s">
        <v>2631</v>
      </c>
      <c r="B377" s="572"/>
      <c r="C377" s="572"/>
      <c r="D377" s="57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9" t="s">
        <v>2641</v>
      </c>
      <c r="B378" s="190"/>
      <c r="C378" s="191">
        <f>DATE(2020,6,16)</f>
        <v>43998</v>
      </c>
      <c r="D378" s="189" t="s">
        <v>1416</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71" t="s">
        <v>2638</v>
      </c>
      <c r="B379" s="572"/>
      <c r="C379" s="572"/>
      <c r="D379" s="57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71" t="s">
        <v>2648</v>
      </c>
      <c r="B380" s="572"/>
      <c r="C380" s="572"/>
      <c r="D380" s="57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71" t="s">
        <v>2639</v>
      </c>
      <c r="B381" s="572"/>
      <c r="C381" s="572"/>
      <c r="D381" s="57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71" t="s">
        <v>2642</v>
      </c>
      <c r="B382" s="572"/>
      <c r="C382" s="572"/>
      <c r="D382" s="57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9" t="s">
        <v>2649</v>
      </c>
      <c r="B383" s="190"/>
      <c r="C383" s="191">
        <f>DATE(2020,6,17)</f>
        <v>43999</v>
      </c>
      <c r="D383" s="189" t="s">
        <v>1416</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71" t="s">
        <v>2651</v>
      </c>
      <c r="B384" s="572"/>
      <c r="C384" s="572"/>
      <c r="D384" s="57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71" t="s">
        <v>2652</v>
      </c>
      <c r="B385" s="571" t="s">
        <v>2650</v>
      </c>
      <c r="C385" s="572"/>
      <c r="D385" s="57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9" t="s">
        <v>2653</v>
      </c>
      <c r="B386" s="190"/>
      <c r="C386" s="191">
        <f>DATE(2020,6,18)</f>
        <v>44000</v>
      </c>
      <c r="D386" s="189" t="s">
        <v>1416</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71" t="s">
        <v>2665</v>
      </c>
      <c r="B387" s="572"/>
      <c r="C387" s="572"/>
      <c r="D387" s="57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71" t="s">
        <v>2666</v>
      </c>
      <c r="B388" s="571" t="s">
        <v>2663</v>
      </c>
      <c r="C388" s="572"/>
      <c r="D388" s="57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9" t="s">
        <v>2667</v>
      </c>
      <c r="B389" s="190"/>
      <c r="C389" s="191">
        <f>DATE(2020,6,20)</f>
        <v>44002</v>
      </c>
      <c r="D389" s="189" t="s">
        <v>1416</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71" t="s">
        <v>2670</v>
      </c>
      <c r="B390" s="572"/>
      <c r="C390" s="572"/>
      <c r="D390" s="57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71" t="s">
        <v>2669</v>
      </c>
      <c r="B391" s="571" t="s">
        <v>2668</v>
      </c>
      <c r="C391" s="572"/>
      <c r="D391" s="57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9" t="s">
        <v>2672</v>
      </c>
      <c r="B392" s="190"/>
      <c r="C392" s="191">
        <f>DATE(2020,6,24)</f>
        <v>44006</v>
      </c>
      <c r="D392" s="189" t="s">
        <v>2057</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17" t="s">
        <v>1869</v>
      </c>
      <c r="B393" s="518"/>
      <c r="C393" s="518"/>
      <c r="D393" s="518"/>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17" t="s">
        <v>2677</v>
      </c>
      <c r="B394" s="518"/>
      <c r="C394" s="518"/>
      <c r="D394" s="518"/>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5" t="s">
        <v>1381</v>
      </c>
      <c r="B395" s="186"/>
      <c r="C395" s="186"/>
      <c r="D395" s="186"/>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5" t="s">
        <v>2673</v>
      </c>
      <c r="B396" s="186"/>
      <c r="C396" s="186"/>
      <c r="D396" s="186"/>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5" t="s">
        <v>1839</v>
      </c>
      <c r="B397" s="186"/>
      <c r="C397" s="186"/>
      <c r="D397" s="186"/>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5" t="s">
        <v>2680</v>
      </c>
      <c r="B398" s="186"/>
      <c r="C398" s="186"/>
      <c r="D398" s="186"/>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71" t="s">
        <v>2681</v>
      </c>
      <c r="B399" s="572"/>
      <c r="C399" s="572"/>
      <c r="D399" s="57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5" t="s">
        <v>2683</v>
      </c>
      <c r="B400" s="572"/>
      <c r="C400" s="572"/>
      <c r="D400" s="57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9" t="s">
        <v>2693</v>
      </c>
      <c r="B401" s="190"/>
      <c r="C401" s="191">
        <f>DATE(2020,7,1)</f>
        <v>44013</v>
      </c>
      <c r="D401" s="189" t="s">
        <v>2057</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71" t="s">
        <v>2694</v>
      </c>
      <c r="B402" s="572"/>
      <c r="C402" s="572"/>
      <c r="D402" s="57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71" t="s">
        <v>2695</v>
      </c>
      <c r="B403" s="572"/>
      <c r="C403" s="572"/>
      <c r="D403" s="57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71" t="s">
        <v>2696</v>
      </c>
      <c r="B404" s="572"/>
      <c r="C404" s="572"/>
      <c r="D404" s="57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71" t="s">
        <v>2699</v>
      </c>
      <c r="B405" s="572"/>
      <c r="C405" s="572"/>
      <c r="D405" s="57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9" t="s">
        <v>2701</v>
      </c>
      <c r="B406" s="190"/>
      <c r="C406" s="191">
        <f>DATE(2020,7,3)</f>
        <v>44015</v>
      </c>
      <c r="D406" s="189" t="s">
        <v>2057</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71" t="s">
        <v>2721</v>
      </c>
      <c r="B407" s="572"/>
      <c r="C407" s="572"/>
      <c r="D407" s="57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71" t="s">
        <v>2711</v>
      </c>
      <c r="B408" s="572"/>
      <c r="C408" s="572"/>
      <c r="D408" s="57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9" t="s">
        <v>2727</v>
      </c>
      <c r="B409" s="190"/>
      <c r="C409" s="191">
        <f>DATE(2020,7,7)</f>
        <v>44019</v>
      </c>
      <c r="D409" s="189" t="s">
        <v>2057</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71" t="s">
        <v>2728</v>
      </c>
      <c r="B410" s="572"/>
      <c r="C410" s="572"/>
      <c r="D410" s="57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71" t="s">
        <v>2881</v>
      </c>
      <c r="B411" s="572"/>
      <c r="C411" s="572"/>
      <c r="D411" s="57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9" t="s">
        <v>2732</v>
      </c>
      <c r="B412" s="190"/>
      <c r="C412" s="191">
        <f>DATE(2020,7,10)</f>
        <v>44022</v>
      </c>
      <c r="D412" s="189" t="s">
        <v>2057</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71" t="s">
        <v>2728</v>
      </c>
      <c r="B413" s="572"/>
      <c r="C413" s="572"/>
      <c r="D413" s="57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71" t="s">
        <v>2734</v>
      </c>
      <c r="B414" s="572"/>
      <c r="C414" s="572"/>
      <c r="D414" s="57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9" t="s">
        <v>2736</v>
      </c>
      <c r="B415" s="190"/>
      <c r="C415" s="191">
        <f>DATE(2020,7,14)</f>
        <v>44026</v>
      </c>
      <c r="D415" s="189" t="s">
        <v>1416</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71" customFormat="1" ht="15.75" customHeight="1">
      <c r="A416" s="571" t="s">
        <v>2737</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71" t="s">
        <v>2739</v>
      </c>
      <c r="B417" s="572"/>
      <c r="C417" s="572"/>
      <c r="D417" s="57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2852</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9" t="s">
        <v>2853</v>
      </c>
      <c r="B419" s="190"/>
      <c r="C419" s="191">
        <f>DATE(2020,7,15)</f>
        <v>44027</v>
      </c>
      <c r="D419" s="189" t="s">
        <v>1416</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71" t="s">
        <v>2592</v>
      </c>
      <c r="B420" s="572"/>
      <c r="C420" s="572"/>
      <c r="D420" s="57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5" t="s">
        <v>2854</v>
      </c>
      <c r="B421" s="186"/>
      <c r="C421" s="186"/>
      <c r="D421" s="186"/>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71" t="s">
        <v>2857</v>
      </c>
      <c r="B422" s="572"/>
      <c r="C422" s="572"/>
      <c r="D422" s="57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71" t="s">
        <v>2856</v>
      </c>
      <c r="B423" s="572"/>
      <c r="C423" s="572"/>
      <c r="D423" s="57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71" t="s">
        <v>2855</v>
      </c>
      <c r="B424" s="572"/>
      <c r="C424" s="572"/>
      <c r="D424" s="57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71" t="s">
        <v>2858</v>
      </c>
      <c r="B425" s="572"/>
      <c r="C425" s="572"/>
      <c r="D425" s="57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9" t="s">
        <v>2869</v>
      </c>
      <c r="B426" s="190"/>
      <c r="C426" s="191">
        <f>DATE(2020,7,23)</f>
        <v>44035</v>
      </c>
      <c r="D426" s="189" t="s">
        <v>1416</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71" t="s">
        <v>2868</v>
      </c>
      <c r="B427" s="572"/>
      <c r="C427" s="572"/>
      <c r="D427" s="57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71" t="s">
        <v>2870</v>
      </c>
      <c r="B428" s="572"/>
      <c r="C428" s="572"/>
      <c r="D428" s="57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9" t="s">
        <v>2872</v>
      </c>
      <c r="B429" s="190"/>
      <c r="C429" s="191">
        <f>DATE(2020,7,27)</f>
        <v>44039</v>
      </c>
      <c r="D429" s="189" t="s">
        <v>1416</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71" t="s">
        <v>1362</v>
      </c>
      <c r="B430" s="572"/>
      <c r="C430" s="572"/>
      <c r="D430" s="57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71" t="s">
        <v>2873</v>
      </c>
      <c r="B431" s="572"/>
      <c r="C431" s="572"/>
      <c r="D431" s="57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71" t="s">
        <v>2036</v>
      </c>
      <c r="B432" s="572"/>
      <c r="C432" s="572"/>
      <c r="D432" s="57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71" t="s">
        <v>2875</v>
      </c>
      <c r="B433" s="572"/>
      <c r="C433" s="572"/>
      <c r="D433" s="57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03" t="s">
        <v>2874</v>
      </c>
      <c r="B434" s="572"/>
      <c r="C434" s="572"/>
      <c r="D434" s="57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9" t="s">
        <v>2877</v>
      </c>
      <c r="B435" s="190"/>
      <c r="C435" s="191">
        <f>DATE(2020,7,27)</f>
        <v>44039</v>
      </c>
      <c r="D435" s="189" t="s">
        <v>1416</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71" t="s">
        <v>2879</v>
      </c>
      <c r="B436" s="571" t="s">
        <v>2887</v>
      </c>
      <c r="C436" s="572"/>
      <c r="D436" s="57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71" t="s">
        <v>2892</v>
      </c>
      <c r="B437" s="571" t="s">
        <v>2888</v>
      </c>
      <c r="C437" s="572"/>
      <c r="D437" s="57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9" t="s">
        <v>2905</v>
      </c>
      <c r="B438" s="190"/>
      <c r="C438" s="191">
        <f>DATE(2020,7,29)</f>
        <v>44041</v>
      </c>
      <c r="D438" s="189" t="s">
        <v>1416</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71" t="s">
        <v>2891</v>
      </c>
      <c r="B439" s="572"/>
      <c r="C439" s="572"/>
      <c r="D439" s="57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71" t="s">
        <v>2894</v>
      </c>
      <c r="B440" s="572"/>
      <c r="C440" s="572"/>
      <c r="D440" s="57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80" t="s">
        <v>2901</v>
      </c>
      <c r="B441" s="681"/>
      <c r="C441" s="681"/>
      <c r="D441" s="681"/>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82" t="s">
        <v>2903</v>
      </c>
      <c r="B442" s="681"/>
      <c r="C442" s="681"/>
      <c r="D442" s="681"/>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03" t="s">
        <v>2899</v>
      </c>
      <c r="B443" s="681"/>
      <c r="C443" s="681"/>
      <c r="D443" s="681"/>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71" t="s">
        <v>2895</v>
      </c>
      <c r="B444" s="572"/>
      <c r="C444" s="572"/>
      <c r="D444" s="57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71" t="s">
        <v>2900</v>
      </c>
      <c r="B445" s="572"/>
      <c r="C445" s="572"/>
      <c r="D445" s="57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03" t="s">
        <v>2899</v>
      </c>
      <c r="B446" s="572"/>
      <c r="C446" s="572"/>
      <c r="D446" s="57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9" t="s">
        <v>2940</v>
      </c>
      <c r="B447" s="190"/>
      <c r="C447" s="191">
        <f>DATE(2020,7,30)</f>
        <v>44042</v>
      </c>
      <c r="D447" s="189" t="s">
        <v>1416</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71" t="s">
        <v>2945</v>
      </c>
      <c r="B448" s="572"/>
      <c r="C448" s="572"/>
      <c r="D448" s="57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71" t="s">
        <v>2944</v>
      </c>
      <c r="B449" s="571" t="s">
        <v>2942</v>
      </c>
      <c r="C449" s="572"/>
      <c r="D449" s="57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90" t="s">
        <v>2946</v>
      </c>
      <c r="B450" s="692"/>
      <c r="C450" s="693">
        <f>DATE(2020,8,1)</f>
        <v>44044</v>
      </c>
      <c r="D450" s="690" t="s">
        <v>1416</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91" t="s">
        <v>1362</v>
      </c>
      <c r="B451" s="694"/>
      <c r="C451" s="694"/>
      <c r="D451" s="694"/>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91" t="s">
        <v>2947</v>
      </c>
      <c r="B452" s="694"/>
      <c r="C452" s="694"/>
      <c r="D452" s="694"/>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90" t="s">
        <v>2949</v>
      </c>
      <c r="B453" s="692"/>
      <c r="C453" s="693">
        <f>DATE(2020,8,4)</f>
        <v>44047</v>
      </c>
      <c r="D453" s="690" t="s">
        <v>1416</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71" t="s">
        <v>2953</v>
      </c>
      <c r="B454" s="572"/>
      <c r="C454" s="572"/>
      <c r="D454" s="57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71" t="s">
        <v>2959</v>
      </c>
      <c r="B455" s="572"/>
      <c r="C455" s="572"/>
      <c r="D455" s="57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71" t="s">
        <v>2952</v>
      </c>
      <c r="B456" s="572"/>
      <c r="C456" s="572"/>
      <c r="D456" s="57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71" t="s">
        <v>2958</v>
      </c>
      <c r="B457" s="572"/>
      <c r="C457" s="572"/>
      <c r="D457" s="57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71" t="s">
        <v>2960</v>
      </c>
      <c r="B458" s="572"/>
      <c r="C458" s="572"/>
      <c r="D458" s="57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71" t="s">
        <v>2961</v>
      </c>
      <c r="B459" s="572"/>
      <c r="C459" s="572"/>
      <c r="D459" s="57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71" t="s">
        <v>2962</v>
      </c>
      <c r="B460" s="572"/>
      <c r="C460" s="572"/>
      <c r="D460" s="57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71" t="s">
        <v>2963</v>
      </c>
      <c r="B461" s="572"/>
      <c r="C461" s="572"/>
      <c r="D461" s="57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71" t="s">
        <v>2951</v>
      </c>
      <c r="B462" s="572"/>
      <c r="C462" s="572"/>
      <c r="D462" s="57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71" t="s">
        <v>2952</v>
      </c>
      <c r="B463" s="572"/>
      <c r="C463" s="572"/>
      <c r="D463" s="57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90" t="s">
        <v>2967</v>
      </c>
      <c r="B464" s="692"/>
      <c r="C464" s="693">
        <f>DATE(2020,8,7)</f>
        <v>44050</v>
      </c>
      <c r="D464" s="690" t="s">
        <v>1416</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71" t="s">
        <v>2970</v>
      </c>
      <c r="B465" s="572"/>
      <c r="C465" s="572"/>
      <c r="D465" s="57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71" t="s">
        <v>2971</v>
      </c>
      <c r="B466" s="571" t="s">
        <v>2968</v>
      </c>
      <c r="C466" s="572"/>
      <c r="D466" s="57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90" t="s">
        <v>2972</v>
      </c>
      <c r="B467" s="692"/>
      <c r="C467" s="693">
        <f>DATE(2020,8,10)</f>
        <v>44053</v>
      </c>
      <c r="D467" s="690" t="s">
        <v>1416</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71" t="s">
        <v>2973</v>
      </c>
      <c r="B468" s="572"/>
      <c r="C468" s="572"/>
      <c r="D468" s="57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71" t="s">
        <v>2975</v>
      </c>
      <c r="B469" s="572"/>
      <c r="C469" s="572"/>
      <c r="D469" s="57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71" t="s">
        <v>2980</v>
      </c>
      <c r="B470" s="572"/>
      <c r="C470" s="572"/>
      <c r="D470" s="57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71" t="s">
        <v>3393</v>
      </c>
      <c r="B471" s="572"/>
      <c r="C471" s="572"/>
      <c r="D471" s="57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71" t="s">
        <v>3394</v>
      </c>
      <c r="B472" s="572"/>
      <c r="C472" s="572"/>
      <c r="D472" s="57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71" t="s">
        <v>3395</v>
      </c>
      <c r="B473" s="572"/>
      <c r="C473" s="572"/>
      <c r="D473" s="57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71" t="s">
        <v>1673</v>
      </c>
      <c r="B474" s="572"/>
      <c r="C474" s="572"/>
      <c r="D474" s="57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71" t="s">
        <v>3398</v>
      </c>
      <c r="B475" s="572"/>
      <c r="C475" s="572"/>
      <c r="D475" s="57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90" t="s">
        <v>3400</v>
      </c>
      <c r="B476" s="692"/>
      <c r="C476" s="693">
        <f>DATE(2020,8,11)</f>
        <v>44054</v>
      </c>
      <c r="D476" s="690" t="s">
        <v>1416</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71" t="s">
        <v>3401</v>
      </c>
      <c r="B477" s="572"/>
      <c r="C477" s="572"/>
      <c r="D477" s="57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71" t="s">
        <v>3403</v>
      </c>
      <c r="B478" s="572"/>
      <c r="C478" s="572"/>
      <c r="D478" s="57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90" t="s">
        <v>3404</v>
      </c>
      <c r="B479" s="692"/>
      <c r="C479" s="693">
        <f>DATE(2020,8,13)</f>
        <v>44056</v>
      </c>
      <c r="D479" s="690" t="s">
        <v>1416</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71" t="s">
        <v>3405</v>
      </c>
      <c r="B480" s="572"/>
      <c r="C480" s="572"/>
      <c r="D480" s="57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71" t="s">
        <v>3409</v>
      </c>
      <c r="B481" s="572"/>
      <c r="C481" s="572"/>
      <c r="D481" s="57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90" t="s">
        <v>3416</v>
      </c>
      <c r="B482" s="692"/>
      <c r="C482" s="693">
        <f>DATE(2020,8,15)</f>
        <v>44058</v>
      </c>
      <c r="D482" s="690" t="s">
        <v>1416</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71" t="s">
        <v>3417</v>
      </c>
      <c r="B483" s="572"/>
      <c r="C483" s="572"/>
      <c r="D483" s="57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71" t="s">
        <v>3419</v>
      </c>
      <c r="B484" s="572"/>
      <c r="C484" s="572"/>
      <c r="D484" s="57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90" t="s">
        <v>3443</v>
      </c>
      <c r="B485" s="692"/>
      <c r="C485" s="693">
        <f>DATE(2020,8,15)</f>
        <v>44058</v>
      </c>
      <c r="D485" s="690" t="s">
        <v>1416</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71" t="s">
        <v>3444</v>
      </c>
      <c r="B486" s="572"/>
      <c r="C486" s="572"/>
      <c r="D486" s="57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71" t="s">
        <v>3446</v>
      </c>
      <c r="B487" s="572"/>
      <c r="C487" s="572"/>
      <c r="D487" s="57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90" t="s">
        <v>3460</v>
      </c>
      <c r="B488" s="692"/>
      <c r="C488" s="693">
        <f>DATE(2020,8,17)</f>
        <v>44060</v>
      </c>
      <c r="D488" s="690" t="s">
        <v>1416</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71" t="s">
        <v>3461</v>
      </c>
      <c r="B489" s="572"/>
      <c r="C489" s="572"/>
      <c r="D489" s="57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71" t="s">
        <v>3463</v>
      </c>
      <c r="B490" s="572"/>
      <c r="C490" s="572"/>
      <c r="D490" s="57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90" t="s">
        <v>3466</v>
      </c>
      <c r="B491" s="692"/>
      <c r="C491" s="693">
        <f>DATE(2020,8,18)</f>
        <v>44061</v>
      </c>
      <c r="D491" s="690" t="s">
        <v>1416</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71" t="s">
        <v>3401</v>
      </c>
      <c r="B492" s="572"/>
      <c r="C492" s="572"/>
      <c r="D492" s="57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71" t="s">
        <v>3469</v>
      </c>
      <c r="B493" s="572"/>
      <c r="C493" s="572"/>
      <c r="D493" s="57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90" t="s">
        <v>3470</v>
      </c>
      <c r="B494" s="692"/>
      <c r="C494" s="693">
        <f>DATE(2020,8,19)</f>
        <v>44062</v>
      </c>
      <c r="D494" s="690" t="s">
        <v>1416</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71" t="s">
        <v>2036</v>
      </c>
      <c r="B495" s="572"/>
      <c r="C495" s="572"/>
      <c r="D495" s="57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71" t="s">
        <v>3488</v>
      </c>
      <c r="B496" s="572"/>
      <c r="C496" s="572"/>
      <c r="D496" s="57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71" t="s">
        <v>3489</v>
      </c>
      <c r="B497" s="572"/>
      <c r="C497" s="572"/>
      <c r="D497" s="57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90" t="s">
        <v>3490</v>
      </c>
      <c r="B498" s="692"/>
      <c r="C498" s="693">
        <f>DATE(2020,8,22)</f>
        <v>44065</v>
      </c>
      <c r="D498" s="690" t="s">
        <v>1416</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71" t="s">
        <v>3491</v>
      </c>
      <c r="B499" s="572"/>
      <c r="C499" s="572"/>
      <c r="D499" s="57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71" t="s">
        <v>3497</v>
      </c>
      <c r="B500" s="572"/>
      <c r="C500" s="572"/>
      <c r="D500" s="57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03" t="s">
        <v>3498</v>
      </c>
      <c r="B501" s="571" t="s">
        <v>3503</v>
      </c>
      <c r="C501" s="572"/>
      <c r="D501" s="57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90" t="s">
        <v>3506</v>
      </c>
      <c r="B502" s="692"/>
      <c r="C502" s="693">
        <f>DATE(2020,8,25)</f>
        <v>44068</v>
      </c>
      <c r="D502" s="690" t="s">
        <v>1416</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71" t="s">
        <v>3507</v>
      </c>
      <c r="B503" s="572"/>
      <c r="C503" s="572"/>
      <c r="D503" s="57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71" t="s">
        <v>3508</v>
      </c>
      <c r="B504" s="572"/>
      <c r="C504" s="572"/>
      <c r="D504" s="57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571"/>
      <c r="B505" s="572"/>
      <c r="C505" s="572"/>
      <c r="D505" s="572"/>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71"/>
      <c r="B506" s="572"/>
      <c r="C506" s="572"/>
      <c r="D506" s="57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71"/>
      <c r="B507" s="572"/>
      <c r="C507" s="572"/>
      <c r="D507" s="57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571"/>
      <c r="B508" s="572"/>
      <c r="C508" s="572"/>
      <c r="D508" s="572"/>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71"/>
      <c r="B509" s="572"/>
      <c r="C509" s="572"/>
      <c r="D509" s="57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571"/>
      <c r="B510" s="572"/>
      <c r="C510" s="572"/>
      <c r="D510" s="57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571"/>
      <c r="B511" s="572"/>
      <c r="C511" s="572"/>
      <c r="D511" s="572"/>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71"/>
      <c r="B512" s="572"/>
      <c r="C512" s="572"/>
      <c r="D512" s="57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71"/>
      <c r="B513" s="572"/>
      <c r="C513" s="572"/>
      <c r="D513" s="57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571"/>
      <c r="B514" s="572"/>
      <c r="C514" s="572"/>
      <c r="D514" s="572"/>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71"/>
      <c r="B515" s="572"/>
      <c r="C515" s="572"/>
      <c r="D515" s="57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71"/>
      <c r="B516" s="572"/>
      <c r="C516" s="572"/>
      <c r="D516" s="57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571"/>
      <c r="B517" s="572"/>
      <c r="C517" s="572"/>
      <c r="D517" s="572"/>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71"/>
      <c r="B518" s="572"/>
      <c r="C518" s="572"/>
      <c r="D518" s="57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71"/>
      <c r="B519" s="572"/>
      <c r="C519" s="572"/>
      <c r="D519" s="57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571"/>
      <c r="B520" s="572"/>
      <c r="C520" s="572"/>
      <c r="D520" s="572"/>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71"/>
      <c r="B521" s="572"/>
      <c r="C521" s="572"/>
      <c r="D521" s="57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71"/>
      <c r="B522" s="572"/>
      <c r="C522" s="572"/>
      <c r="D522" s="57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571"/>
      <c r="B523" s="572"/>
      <c r="C523" s="572"/>
      <c r="D523" s="572"/>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71"/>
      <c r="B524" s="572"/>
      <c r="C524" s="572"/>
      <c r="D524" s="57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71"/>
      <c r="B525" s="572"/>
      <c r="C525" s="572"/>
      <c r="D525" s="57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571"/>
      <c r="B526" s="572"/>
      <c r="C526" s="572"/>
      <c r="D526" s="57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571"/>
      <c r="B527" s="572"/>
      <c r="C527" s="572"/>
      <c r="D527" s="57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571"/>
      <c r="B528" s="572"/>
      <c r="C528" s="572"/>
      <c r="D528" s="57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571"/>
      <c r="B529" s="572"/>
      <c r="C529" s="572"/>
      <c r="D529" s="572"/>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71"/>
      <c r="B530" s="572"/>
      <c r="C530" s="572"/>
      <c r="D530" s="57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71"/>
      <c r="B531" s="572"/>
      <c r="C531" s="572"/>
      <c r="D531" s="57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571"/>
      <c r="B532" s="572"/>
      <c r="C532" s="572"/>
      <c r="D532" s="572"/>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71"/>
      <c r="B533" s="572"/>
      <c r="C533" s="572"/>
      <c r="D533" s="57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71"/>
      <c r="B534" s="572"/>
      <c r="C534" s="572"/>
      <c r="D534" s="57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571"/>
      <c r="B535" s="572"/>
      <c r="C535" s="572"/>
      <c r="D535" s="572"/>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71"/>
      <c r="B536" s="572"/>
      <c r="C536" s="572"/>
      <c r="D536" s="57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71"/>
      <c r="B537" s="572"/>
      <c r="C537" s="572"/>
      <c r="D537" s="57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571"/>
      <c r="B538" s="572"/>
      <c r="C538" s="572"/>
      <c r="D538" s="572"/>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71"/>
      <c r="B539" s="572"/>
      <c r="C539" s="572"/>
      <c r="D539" s="57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71"/>
      <c r="B540" s="572"/>
      <c r="C540" s="572"/>
      <c r="D540" s="57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571"/>
      <c r="B541" s="572"/>
      <c r="C541" s="572"/>
      <c r="D541" s="572"/>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71"/>
      <c r="B542" s="572"/>
      <c r="C542" s="572"/>
      <c r="D542" s="57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71"/>
      <c r="B543" s="572"/>
      <c r="C543" s="572"/>
      <c r="D543" s="57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571"/>
      <c r="B544" s="572"/>
      <c r="C544" s="572"/>
      <c r="D544" s="572"/>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71"/>
      <c r="B545" s="572"/>
      <c r="C545" s="572"/>
      <c r="D545" s="57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71"/>
      <c r="B546" s="572"/>
      <c r="C546" s="572"/>
      <c r="D546" s="57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571"/>
      <c r="B547" s="572"/>
      <c r="C547" s="572"/>
      <c r="D547" s="572"/>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71"/>
      <c r="B548" s="572"/>
      <c r="C548" s="572"/>
      <c r="D548" s="57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71"/>
      <c r="B549" s="572"/>
      <c r="C549" s="572"/>
      <c r="D549" s="57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571"/>
      <c r="B550" s="572"/>
      <c r="C550" s="572"/>
      <c r="D550" s="572"/>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71"/>
      <c r="B551" s="572"/>
      <c r="C551" s="572"/>
      <c r="D551" s="57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71"/>
      <c r="B552" s="572"/>
      <c r="C552" s="572"/>
      <c r="D552" s="57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71"/>
      <c r="B553" s="572"/>
      <c r="C553" s="572"/>
      <c r="D553" s="57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571"/>
      <c r="B554" s="572"/>
      <c r="C554" s="572"/>
      <c r="D554" s="572"/>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71"/>
      <c r="B555" s="572"/>
      <c r="C555" s="572"/>
      <c r="D555" s="57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71"/>
      <c r="B556" s="572"/>
      <c r="C556" s="572"/>
      <c r="D556" s="57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571"/>
      <c r="B557" s="572"/>
      <c r="C557" s="572"/>
      <c r="D557" s="572"/>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71"/>
      <c r="B558" s="572"/>
      <c r="C558" s="572"/>
      <c r="D558" s="57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71"/>
      <c r="B559" s="572"/>
      <c r="C559" s="572"/>
      <c r="D559" s="57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571"/>
      <c r="B560" s="572"/>
      <c r="C560" s="572"/>
      <c r="D560" s="572"/>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71"/>
      <c r="B561" s="572"/>
      <c r="C561" s="572"/>
      <c r="D561" s="57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71"/>
      <c r="B562" s="572"/>
      <c r="C562" s="572"/>
      <c r="D562" s="57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71"/>
      <c r="B563" s="572"/>
      <c r="C563" s="572"/>
      <c r="D563" s="572"/>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71"/>
      <c r="B564" s="572"/>
      <c r="C564" s="572"/>
      <c r="D564" s="57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71"/>
      <c r="B565" s="572"/>
      <c r="C565" s="572"/>
      <c r="D565" s="57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71"/>
      <c r="B566" s="572"/>
      <c r="C566" s="572"/>
      <c r="D566" s="57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71"/>
      <c r="B567" s="572"/>
      <c r="C567" s="572"/>
      <c r="D567" s="57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71"/>
      <c r="B568" s="572"/>
      <c r="C568" s="572"/>
      <c r="D568" s="57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71"/>
      <c r="B569" s="572"/>
      <c r="C569" s="572"/>
      <c r="D569" s="57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71"/>
      <c r="B570" s="572"/>
      <c r="C570" s="572"/>
      <c r="D570" s="57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71"/>
      <c r="B571" s="572"/>
      <c r="C571" s="572"/>
      <c r="D571" s="57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71"/>
      <c r="B572" s="572"/>
      <c r="C572" s="572"/>
      <c r="D572" s="57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71"/>
      <c r="B573" s="572"/>
      <c r="C573" s="572"/>
      <c r="D573" s="57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71"/>
      <c r="B574" s="572"/>
      <c r="C574" s="572"/>
      <c r="D574" s="57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71"/>
      <c r="B575" s="572"/>
      <c r="C575" s="572"/>
      <c r="D575" s="57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71"/>
      <c r="B576" s="572"/>
      <c r="C576" s="572"/>
      <c r="D576" s="57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71"/>
      <c r="B577" s="572"/>
      <c r="C577" s="572"/>
      <c r="D577" s="57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71"/>
      <c r="B578" s="572"/>
      <c r="C578" s="572"/>
      <c r="D578" s="57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71"/>
      <c r="B579" s="572"/>
      <c r="C579" s="572"/>
      <c r="D579" s="57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71"/>
      <c r="B580" s="572"/>
      <c r="C580" s="572"/>
      <c r="D580" s="57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71"/>
      <c r="B581" s="572"/>
      <c r="C581" s="572"/>
      <c r="D581" s="57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71"/>
      <c r="B582" s="572"/>
      <c r="C582" s="572"/>
      <c r="D582" s="57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71"/>
      <c r="B583" s="572"/>
      <c r="C583" s="572"/>
      <c r="D583" s="57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71"/>
      <c r="B584" s="572"/>
      <c r="C584" s="572"/>
      <c r="D584" s="57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71"/>
      <c r="B585" s="572"/>
      <c r="C585" s="572"/>
      <c r="D585" s="57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71"/>
      <c r="B586" s="572"/>
      <c r="C586" s="572"/>
      <c r="D586" s="57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71"/>
      <c r="B587" s="572"/>
      <c r="C587" s="572"/>
      <c r="D587" s="57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71"/>
      <c r="B588" s="572"/>
      <c r="C588" s="572"/>
      <c r="D588" s="57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71"/>
      <c r="B589" s="572"/>
      <c r="C589" s="572"/>
      <c r="D589" s="57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71"/>
      <c r="B590" s="572"/>
      <c r="C590" s="572"/>
      <c r="D590" s="57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71"/>
      <c r="B591" s="572"/>
      <c r="C591" s="572"/>
      <c r="D591" s="57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71"/>
      <c r="B592" s="572"/>
      <c r="C592" s="572"/>
      <c r="D592" s="57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71"/>
      <c r="B593" s="572"/>
      <c r="C593" s="572"/>
      <c r="D593" s="57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71"/>
      <c r="B594" s="572"/>
      <c r="C594" s="572"/>
      <c r="D594" s="57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71"/>
      <c r="B595" s="572"/>
      <c r="C595" s="572"/>
      <c r="D595" s="57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71"/>
      <c r="B596" s="572"/>
      <c r="C596" s="572"/>
      <c r="D596" s="57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71"/>
      <c r="B597" s="572"/>
      <c r="C597" s="572"/>
      <c r="D597" s="57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71"/>
      <c r="B598" s="572"/>
      <c r="C598" s="572"/>
      <c r="D598" s="57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71"/>
      <c r="B599" s="572"/>
      <c r="C599" s="572"/>
      <c r="D599" s="57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71"/>
      <c r="B600" s="572"/>
      <c r="C600" s="572"/>
      <c r="D600" s="57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71"/>
      <c r="B601" s="572"/>
      <c r="C601" s="572"/>
      <c r="D601" s="57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71"/>
      <c r="B602" s="572"/>
      <c r="C602" s="572"/>
      <c r="D602" s="57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71"/>
      <c r="B603" s="572"/>
      <c r="C603" s="572"/>
      <c r="D603" s="57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71"/>
      <c r="B604" s="572"/>
      <c r="C604" s="572"/>
      <c r="D604" s="57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71"/>
      <c r="B605" s="572"/>
      <c r="C605" s="572"/>
      <c r="D605" s="57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71"/>
      <c r="B606" s="572"/>
      <c r="C606" s="572"/>
      <c r="D606" s="57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71"/>
      <c r="B607" s="572"/>
      <c r="C607" s="572"/>
      <c r="D607" s="57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71"/>
      <c r="B608" s="572"/>
      <c r="C608" s="572"/>
      <c r="D608" s="57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71"/>
      <c r="B609" s="572"/>
      <c r="C609" s="572"/>
      <c r="D609" s="57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71"/>
      <c r="B610" s="572"/>
      <c r="C610" s="572"/>
      <c r="D610" s="57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571"/>
      <c r="B611" s="572"/>
      <c r="C611" s="572"/>
      <c r="D611" s="57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71"/>
      <c r="B612" s="572"/>
      <c r="C612" s="572"/>
      <c r="D612" s="57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71"/>
      <c r="B613" s="572"/>
      <c r="C613" s="572"/>
      <c r="D613" s="57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71"/>
      <c r="B614" s="572"/>
      <c r="C614" s="572"/>
      <c r="D614" s="57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71"/>
      <c r="B615" s="572"/>
      <c r="C615" s="572"/>
      <c r="D615" s="57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71"/>
      <c r="B616" s="572"/>
      <c r="C616" s="572"/>
      <c r="D616" s="572"/>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1"/>
  <sheetViews>
    <sheetView showGridLines="0" zoomScaleNormal="100" workbookViewId="0">
      <selection activeCell="F33" sqref="F33"/>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99" t="s">
        <v>1192</v>
      </c>
      <c r="D1" s="900"/>
      <c r="E1" s="897"/>
      <c r="F1" s="111"/>
      <c r="G1" s="100" t="s">
        <v>5</v>
      </c>
      <c r="H1" s="76"/>
      <c r="I1" s="80"/>
      <c r="J1" s="76"/>
      <c r="K1" s="42"/>
    </row>
    <row r="2" spans="1:11" ht="16.5" customHeight="1">
      <c r="A2" s="76"/>
      <c r="B2" s="76"/>
      <c r="C2" s="901"/>
      <c r="D2" s="902"/>
      <c r="E2" s="898"/>
      <c r="F2" s="102" t="s">
        <v>6</v>
      </c>
      <c r="G2" s="108">
        <f>COUNTIF(F10:F305,"Not POR")</f>
        <v>4</v>
      </c>
      <c r="H2" s="76"/>
      <c r="I2" s="80"/>
      <c r="J2" s="76"/>
      <c r="K2" s="42"/>
    </row>
    <row r="3" spans="1:11" ht="17.25" customHeight="1">
      <c r="A3" s="76"/>
      <c r="B3" s="76"/>
      <c r="C3" s="901"/>
      <c r="D3" s="902"/>
      <c r="E3" s="898"/>
      <c r="F3" s="112" t="s">
        <v>8</v>
      </c>
      <c r="G3" s="108">
        <f>COUNTIF(F11:F306,"CHN validation")</f>
        <v>0</v>
      </c>
      <c r="H3" s="76"/>
      <c r="I3" s="80"/>
      <c r="J3" s="76"/>
      <c r="K3" s="42"/>
    </row>
    <row r="4" spans="1:11" ht="19.5" customHeight="1">
      <c r="A4" s="42"/>
      <c r="B4" s="42"/>
      <c r="C4" s="901"/>
      <c r="D4" s="902"/>
      <c r="E4" s="898"/>
      <c r="F4" s="113" t="s">
        <v>7</v>
      </c>
      <c r="G4" s="108">
        <f>COUNTIF(F12:F307,"New Item")</f>
        <v>0</v>
      </c>
      <c r="H4" s="42"/>
      <c r="I4" s="80"/>
      <c r="J4" s="42"/>
      <c r="K4" s="42"/>
    </row>
    <row r="5" spans="1:11" ht="15.6" customHeight="1">
      <c r="A5" s="76"/>
      <c r="B5" s="76"/>
      <c r="C5" s="901"/>
      <c r="D5" s="902"/>
      <c r="E5" s="898"/>
      <c r="F5" s="114" t="s">
        <v>9</v>
      </c>
      <c r="G5" s="108">
        <f>COUNTIF(F15:F308,"Pending update")</f>
        <v>0</v>
      </c>
      <c r="H5" s="76"/>
      <c r="I5" s="80"/>
      <c r="J5" s="76"/>
      <c r="K5" s="42"/>
    </row>
    <row r="6" spans="1:11" ht="15" customHeight="1">
      <c r="A6" s="76"/>
      <c r="B6" s="76"/>
      <c r="C6" s="901"/>
      <c r="D6" s="902"/>
      <c r="E6" s="898"/>
      <c r="F6" s="115" t="s">
        <v>10</v>
      </c>
      <c r="G6" s="108">
        <f>COUNTIF(F13:F309,"Modified")</f>
        <v>0</v>
      </c>
      <c r="H6" s="76"/>
      <c r="I6" s="80"/>
      <c r="J6" s="76"/>
      <c r="K6" s="42"/>
    </row>
    <row r="7" spans="1:11" ht="18" customHeight="1">
      <c r="A7" s="76"/>
      <c r="B7" s="76"/>
      <c r="C7" s="901"/>
      <c r="D7" s="902"/>
      <c r="E7" s="898"/>
      <c r="F7" s="101" t="s">
        <v>11</v>
      </c>
      <c r="G7" s="108">
        <f>COUNTIF(F10:F55,"Ready")</f>
        <v>42</v>
      </c>
      <c r="H7" s="76"/>
      <c r="I7" s="80"/>
      <c r="J7" s="76"/>
      <c r="K7" s="42"/>
    </row>
    <row r="8" spans="1:11" ht="17.25" customHeight="1" thickBot="1">
      <c r="A8" s="86"/>
      <c r="B8" s="86"/>
      <c r="C8" s="901"/>
      <c r="D8" s="902"/>
      <c r="E8" s="898"/>
      <c r="F8" s="116" t="s">
        <v>12</v>
      </c>
      <c r="G8" s="117">
        <f>COUNTIF(F19:F311,"Not ready")</f>
        <v>0</v>
      </c>
      <c r="H8" s="86"/>
      <c r="I8" s="104"/>
      <c r="J8" s="105"/>
      <c r="K8" s="86"/>
    </row>
    <row r="9" spans="1:11" ht="31.5">
      <c r="A9" s="355" t="s">
        <v>13</v>
      </c>
      <c r="B9" s="356" t="s">
        <v>14</v>
      </c>
      <c r="C9" s="356" t="s">
        <v>15</v>
      </c>
      <c r="D9" s="356" t="s">
        <v>16</v>
      </c>
      <c r="E9" s="356" t="s">
        <v>190</v>
      </c>
      <c r="F9" s="356" t="s">
        <v>17</v>
      </c>
      <c r="G9" s="356" t="s">
        <v>1099</v>
      </c>
      <c r="H9" s="356" t="s">
        <v>18</v>
      </c>
      <c r="I9" s="356" t="s">
        <v>20</v>
      </c>
      <c r="J9" s="356" t="s">
        <v>21</v>
      </c>
      <c r="K9" s="357" t="s">
        <v>191</v>
      </c>
    </row>
    <row r="10" spans="1:11" ht="18.75" customHeight="1">
      <c r="A10" s="358">
        <v>1</v>
      </c>
      <c r="B10" s="359" t="s">
        <v>23</v>
      </c>
      <c r="C10" s="265" t="s">
        <v>26</v>
      </c>
      <c r="D10" s="298" t="s">
        <v>27</v>
      </c>
      <c r="E10" s="299" t="s">
        <v>2976</v>
      </c>
      <c r="F10" s="285" t="s">
        <v>11</v>
      </c>
      <c r="G10" s="360"/>
      <c r="H10" s="361"/>
      <c r="I10" s="362"/>
      <c r="J10" s="362"/>
      <c r="K10" s="363"/>
    </row>
    <row r="11" spans="1:11" ht="20.25" customHeight="1">
      <c r="A11" s="358">
        <v>2</v>
      </c>
      <c r="B11" s="359" t="s">
        <v>23</v>
      </c>
      <c r="C11" s="265" t="s">
        <v>26</v>
      </c>
      <c r="D11" s="298" t="s">
        <v>29</v>
      </c>
      <c r="E11" s="299"/>
      <c r="F11" s="285" t="s">
        <v>11</v>
      </c>
      <c r="G11" s="360"/>
      <c r="H11" s="361"/>
      <c r="I11" s="362"/>
      <c r="J11" s="362"/>
      <c r="K11" s="363"/>
    </row>
    <row r="12" spans="1:11" ht="18.75" customHeight="1">
      <c r="A12" s="358">
        <v>3</v>
      </c>
      <c r="B12" s="359" t="s">
        <v>23</v>
      </c>
      <c r="C12" s="265" t="s">
        <v>26</v>
      </c>
      <c r="D12" s="298" t="s">
        <v>34</v>
      </c>
      <c r="E12" s="299"/>
      <c r="F12" s="285" t="s">
        <v>11</v>
      </c>
      <c r="G12" s="360"/>
      <c r="H12" s="361"/>
      <c r="I12" s="361"/>
      <c r="J12" s="362"/>
      <c r="K12" s="363"/>
    </row>
    <row r="13" spans="1:11" ht="18.75" customHeight="1">
      <c r="A13" s="358">
        <v>4</v>
      </c>
      <c r="B13" s="359" t="s">
        <v>23</v>
      </c>
      <c r="C13" s="265" t="s">
        <v>24</v>
      </c>
      <c r="D13" s="364" t="s">
        <v>1229</v>
      </c>
      <c r="E13" s="299"/>
      <c r="F13" s="285" t="s">
        <v>11</v>
      </c>
      <c r="G13" s="360"/>
      <c r="H13" s="365" t="s">
        <v>36</v>
      </c>
      <c r="I13" s="361"/>
      <c r="J13" s="366" t="s">
        <v>1468</v>
      </c>
      <c r="K13" s="367"/>
    </row>
    <row r="14" spans="1:11" ht="18.75" customHeight="1">
      <c r="A14" s="358">
        <v>5</v>
      </c>
      <c r="B14" s="359" t="s">
        <v>23</v>
      </c>
      <c r="C14" s="298" t="s">
        <v>170</v>
      </c>
      <c r="D14" s="298" t="s">
        <v>2116</v>
      </c>
      <c r="E14" s="299"/>
      <c r="F14" s="285" t="s">
        <v>11</v>
      </c>
      <c r="G14" s="360"/>
      <c r="H14" s="361"/>
      <c r="I14" s="361"/>
      <c r="J14" s="368" t="s">
        <v>2221</v>
      </c>
      <c r="K14" s="369"/>
    </row>
    <row r="15" spans="1:11" ht="18.75" customHeight="1">
      <c r="A15" s="358">
        <v>6</v>
      </c>
      <c r="B15" s="359" t="s">
        <v>23</v>
      </c>
      <c r="C15" s="265" t="s">
        <v>24</v>
      </c>
      <c r="D15" s="298" t="s">
        <v>25</v>
      </c>
      <c r="E15" s="299"/>
      <c r="F15" s="285" t="s">
        <v>11</v>
      </c>
      <c r="G15" s="360"/>
      <c r="H15" s="361"/>
      <c r="I15" s="361"/>
      <c r="J15" s="370" t="s">
        <v>1209</v>
      </c>
      <c r="K15" s="363"/>
    </row>
    <row r="16" spans="1:11" ht="18.75" customHeight="1">
      <c r="A16" s="358">
        <v>7</v>
      </c>
      <c r="B16" s="359" t="s">
        <v>23</v>
      </c>
      <c r="C16" s="265" t="s">
        <v>24</v>
      </c>
      <c r="D16" s="265" t="s">
        <v>1059</v>
      </c>
      <c r="E16" s="299"/>
      <c r="F16" s="285" t="s">
        <v>11</v>
      </c>
      <c r="G16" s="360"/>
      <c r="H16" s="361"/>
      <c r="I16" s="361"/>
      <c r="J16" s="366" t="s">
        <v>1919</v>
      </c>
      <c r="K16" s="363"/>
    </row>
    <row r="17" spans="1:11" ht="18.75" customHeight="1">
      <c r="A17" s="358">
        <v>8</v>
      </c>
      <c r="B17" s="359" t="s">
        <v>23</v>
      </c>
      <c r="C17" s="265" t="s">
        <v>188</v>
      </c>
      <c r="D17" s="298" t="s">
        <v>2188</v>
      </c>
      <c r="E17" s="299"/>
      <c r="F17" s="285" t="s">
        <v>11</v>
      </c>
      <c r="G17" s="360"/>
      <c r="H17" s="361"/>
      <c r="I17" s="361"/>
      <c r="J17" s="366" t="s">
        <v>1220</v>
      </c>
      <c r="K17" s="363"/>
    </row>
    <row r="18" spans="1:11" ht="18.75" customHeight="1">
      <c r="A18" s="358">
        <v>9</v>
      </c>
      <c r="B18" s="359" t="s">
        <v>23</v>
      </c>
      <c r="C18" s="265" t="s">
        <v>207</v>
      </c>
      <c r="D18" s="298" t="s">
        <v>208</v>
      </c>
      <c r="E18" s="266" t="s">
        <v>449</v>
      </c>
      <c r="F18" s="285" t="s">
        <v>11</v>
      </c>
      <c r="G18" s="360"/>
      <c r="H18" s="371"/>
      <c r="I18" s="361"/>
      <c r="J18" s="366" t="s">
        <v>1213</v>
      </c>
      <c r="K18" s="372"/>
    </row>
    <row r="19" spans="1:11" ht="18.75" customHeight="1">
      <c r="A19" s="358">
        <v>10</v>
      </c>
      <c r="B19" s="359" t="s">
        <v>23</v>
      </c>
      <c r="C19" s="265" t="s">
        <v>207</v>
      </c>
      <c r="D19" s="298" t="s">
        <v>210</v>
      </c>
      <c r="E19" s="266" t="s">
        <v>211</v>
      </c>
      <c r="F19" s="285" t="s">
        <v>11</v>
      </c>
      <c r="G19" s="360"/>
      <c r="H19" s="361"/>
      <c r="I19" s="361"/>
      <c r="J19" s="366" t="s">
        <v>1197</v>
      </c>
      <c r="K19" s="372"/>
    </row>
    <row r="20" spans="1:11" ht="18.75" customHeight="1">
      <c r="A20" s="358">
        <v>11</v>
      </c>
      <c r="B20" s="359" t="s">
        <v>23</v>
      </c>
      <c r="C20" s="265" t="s">
        <v>207</v>
      </c>
      <c r="D20" s="298" t="s">
        <v>213</v>
      </c>
      <c r="E20" s="373"/>
      <c r="F20" s="285" t="s">
        <v>11</v>
      </c>
      <c r="G20" s="360"/>
      <c r="H20" s="361"/>
      <c r="I20" s="361"/>
      <c r="J20" s="302" t="s">
        <v>1962</v>
      </c>
      <c r="K20" s="372"/>
    </row>
    <row r="21" spans="1:11" ht="18.75" customHeight="1">
      <c r="A21" s="358">
        <v>12</v>
      </c>
      <c r="B21" s="359" t="s">
        <v>23</v>
      </c>
      <c r="C21" s="265" t="s">
        <v>207</v>
      </c>
      <c r="D21" s="298" t="s">
        <v>895</v>
      </c>
      <c r="E21" s="266" t="s">
        <v>215</v>
      </c>
      <c r="F21" s="285" t="s">
        <v>11</v>
      </c>
      <c r="G21" s="360"/>
      <c r="H21" s="361"/>
      <c r="I21" s="361"/>
      <c r="J21" s="903" t="s">
        <v>2110</v>
      </c>
      <c r="K21" s="905"/>
    </row>
    <row r="22" spans="1:11" ht="18.75" customHeight="1">
      <c r="A22" s="358">
        <v>13</v>
      </c>
      <c r="B22" s="359" t="s">
        <v>23</v>
      </c>
      <c r="C22" s="265" t="s">
        <v>207</v>
      </c>
      <c r="D22" s="298" t="s">
        <v>216</v>
      </c>
      <c r="E22" s="266" t="s">
        <v>62</v>
      </c>
      <c r="F22" s="285" t="s">
        <v>11</v>
      </c>
      <c r="G22" s="360"/>
      <c r="H22" s="361"/>
      <c r="I22" s="361"/>
      <c r="J22" s="903"/>
      <c r="K22" s="905"/>
    </row>
    <row r="23" spans="1:11" ht="18.75" customHeight="1">
      <c r="A23" s="358">
        <v>14</v>
      </c>
      <c r="B23" s="359" t="s">
        <v>23</v>
      </c>
      <c r="C23" s="265" t="s">
        <v>207</v>
      </c>
      <c r="D23" s="298" t="s">
        <v>217</v>
      </c>
      <c r="E23" s="266" t="s">
        <v>62</v>
      </c>
      <c r="F23" s="285" t="s">
        <v>11</v>
      </c>
      <c r="G23" s="360"/>
      <c r="H23" s="361"/>
      <c r="I23" s="361"/>
      <c r="J23" s="903"/>
      <c r="K23" s="905"/>
    </row>
    <row r="24" spans="1:11" ht="18.75" customHeight="1">
      <c r="A24" s="358">
        <v>15</v>
      </c>
      <c r="B24" s="359" t="s">
        <v>23</v>
      </c>
      <c r="C24" s="265" t="s">
        <v>207</v>
      </c>
      <c r="D24" s="298" t="s">
        <v>218</v>
      </c>
      <c r="E24" s="266" t="s">
        <v>62</v>
      </c>
      <c r="F24" s="285" t="s">
        <v>11</v>
      </c>
      <c r="G24" s="360"/>
      <c r="H24" s="361"/>
      <c r="I24" s="361"/>
      <c r="J24" s="903"/>
      <c r="K24" s="905"/>
    </row>
    <row r="25" spans="1:11" ht="18.75" customHeight="1">
      <c r="A25" s="358">
        <v>16</v>
      </c>
      <c r="B25" s="359" t="s">
        <v>23</v>
      </c>
      <c r="C25" s="265" t="s">
        <v>207</v>
      </c>
      <c r="D25" s="298" t="s">
        <v>896</v>
      </c>
      <c r="E25" s="266" t="s">
        <v>62</v>
      </c>
      <c r="F25" s="285" t="s">
        <v>11</v>
      </c>
      <c r="G25" s="360"/>
      <c r="H25" s="361"/>
      <c r="I25" s="361"/>
      <c r="J25" s="903"/>
      <c r="K25" s="905"/>
    </row>
    <row r="26" spans="1:11" ht="18.75" customHeight="1">
      <c r="A26" s="358">
        <v>17</v>
      </c>
      <c r="B26" s="359" t="s">
        <v>23</v>
      </c>
      <c r="C26" s="265" t="s">
        <v>207</v>
      </c>
      <c r="D26" s="298" t="s">
        <v>220</v>
      </c>
      <c r="E26" s="266" t="s">
        <v>62</v>
      </c>
      <c r="F26" s="285" t="s">
        <v>11</v>
      </c>
      <c r="G26" s="360"/>
      <c r="H26" s="361"/>
      <c r="I26" s="361"/>
      <c r="J26" s="903"/>
      <c r="K26" s="905"/>
    </row>
    <row r="27" spans="1:11" ht="18.75" customHeight="1">
      <c r="A27" s="358">
        <v>18</v>
      </c>
      <c r="B27" s="359"/>
      <c r="C27" s="265" t="s">
        <v>207</v>
      </c>
      <c r="D27" s="238" t="s">
        <v>2033</v>
      </c>
      <c r="E27" s="204"/>
      <c r="F27" s="285" t="s">
        <v>11</v>
      </c>
      <c r="G27" s="208"/>
      <c r="H27" s="220"/>
      <c r="I27" s="220"/>
      <c r="J27" s="225"/>
      <c r="K27" s="374" t="s">
        <v>2023</v>
      </c>
    </row>
    <row r="28" spans="1:11" ht="15.75" customHeight="1">
      <c r="A28" s="358">
        <v>19</v>
      </c>
      <c r="B28" s="236" t="s">
        <v>23</v>
      </c>
      <c r="C28" s="206" t="s">
        <v>170</v>
      </c>
      <c r="D28" s="206" t="s">
        <v>1208</v>
      </c>
      <c r="E28" s="207"/>
      <c r="F28" s="285" t="s">
        <v>11</v>
      </c>
      <c r="G28" s="208"/>
      <c r="H28" s="220"/>
      <c r="I28" s="220"/>
      <c r="J28" s="375" t="s">
        <v>2111</v>
      </c>
      <c r="K28" s="376"/>
    </row>
    <row r="29" spans="1:11" ht="15.75" customHeight="1">
      <c r="A29" s="358">
        <v>20</v>
      </c>
      <c r="B29" s="236" t="s">
        <v>23</v>
      </c>
      <c r="C29" s="377" t="s">
        <v>52</v>
      </c>
      <c r="D29" s="377" t="s">
        <v>172</v>
      </c>
      <c r="E29" s="207"/>
      <c r="F29" s="285" t="s">
        <v>11</v>
      </c>
      <c r="G29" s="208"/>
      <c r="H29" s="220"/>
      <c r="I29" s="220"/>
      <c r="J29" s="378" t="s">
        <v>2939</v>
      </c>
      <c r="K29" s="904" t="s">
        <v>1918</v>
      </c>
    </row>
    <row r="30" spans="1:11" ht="15.75" customHeight="1">
      <c r="A30" s="358">
        <v>21</v>
      </c>
      <c r="B30" s="236" t="s">
        <v>23</v>
      </c>
      <c r="C30" s="377" t="s">
        <v>52</v>
      </c>
      <c r="D30" s="377" t="s">
        <v>173</v>
      </c>
      <c r="E30" s="207"/>
      <c r="F30" s="198" t="s">
        <v>11</v>
      </c>
      <c r="G30" s="208"/>
      <c r="H30" s="220"/>
      <c r="I30" s="220"/>
      <c r="J30" s="211" t="s">
        <v>1463</v>
      </c>
      <c r="K30" s="784"/>
    </row>
    <row r="31" spans="1:11" ht="15.75" customHeight="1">
      <c r="A31" s="358">
        <v>22</v>
      </c>
      <c r="B31" s="236" t="s">
        <v>23</v>
      </c>
      <c r="C31" s="377" t="s">
        <v>52</v>
      </c>
      <c r="D31" s="377" t="s">
        <v>174</v>
      </c>
      <c r="E31" s="207"/>
      <c r="F31" s="198" t="s">
        <v>11</v>
      </c>
      <c r="G31" s="208"/>
      <c r="H31" s="220"/>
      <c r="I31" s="220"/>
      <c r="J31" s="211" t="s">
        <v>1210</v>
      </c>
      <c r="K31" s="784"/>
    </row>
    <row r="32" spans="1:11" ht="15.75" customHeight="1">
      <c r="A32" s="358">
        <v>23</v>
      </c>
      <c r="B32" s="236" t="s">
        <v>23</v>
      </c>
      <c r="C32" s="377" t="s">
        <v>52</v>
      </c>
      <c r="D32" s="377" t="s">
        <v>175</v>
      </c>
      <c r="E32" s="207"/>
      <c r="F32" s="198" t="s">
        <v>11</v>
      </c>
      <c r="G32" s="208"/>
      <c r="H32" s="220"/>
      <c r="I32" s="220"/>
      <c r="J32" s="211" t="s">
        <v>176</v>
      </c>
      <c r="K32" s="784"/>
    </row>
    <row r="33" spans="1:11" ht="15.75" customHeight="1">
      <c r="A33" s="358">
        <v>24</v>
      </c>
      <c r="B33" s="236" t="s">
        <v>23</v>
      </c>
      <c r="C33" s="377" t="s">
        <v>52</v>
      </c>
      <c r="D33" s="377" t="s">
        <v>1071</v>
      </c>
      <c r="E33" s="207"/>
      <c r="F33" s="198" t="s">
        <v>11</v>
      </c>
      <c r="G33" s="208"/>
      <c r="H33" s="220"/>
      <c r="I33" s="220"/>
      <c r="J33" s="211" t="s">
        <v>1072</v>
      </c>
      <c r="K33" s="784"/>
    </row>
    <row r="34" spans="1:11" ht="15.75" customHeight="1">
      <c r="A34" s="358">
        <v>25</v>
      </c>
      <c r="B34" s="236" t="s">
        <v>23</v>
      </c>
      <c r="C34" s="377" t="s">
        <v>52</v>
      </c>
      <c r="D34" s="377" t="s">
        <v>1073</v>
      </c>
      <c r="E34" s="207"/>
      <c r="F34" s="198" t="s">
        <v>11</v>
      </c>
      <c r="G34" s="208"/>
      <c r="H34" s="220"/>
      <c r="I34" s="220"/>
      <c r="J34" s="211" t="s">
        <v>1074</v>
      </c>
      <c r="K34" s="784"/>
    </row>
    <row r="35" spans="1:11" ht="15.75" customHeight="1">
      <c r="A35" s="358">
        <v>26</v>
      </c>
      <c r="B35" s="236" t="s">
        <v>23</v>
      </c>
      <c r="C35" s="377" t="s">
        <v>52</v>
      </c>
      <c r="D35" s="377" t="s">
        <v>1075</v>
      </c>
      <c r="E35" s="207"/>
      <c r="F35" s="198" t="s">
        <v>11</v>
      </c>
      <c r="G35" s="208"/>
      <c r="H35" s="220"/>
      <c r="I35" s="220"/>
      <c r="J35" s="211" t="s">
        <v>1076</v>
      </c>
      <c r="K35" s="784"/>
    </row>
    <row r="36" spans="1:11" ht="15.75" customHeight="1">
      <c r="A36" s="358">
        <v>27</v>
      </c>
      <c r="B36" s="236" t="s">
        <v>23</v>
      </c>
      <c r="C36" s="377" t="s">
        <v>52</v>
      </c>
      <c r="D36" s="377" t="s">
        <v>1077</v>
      </c>
      <c r="E36" s="207"/>
      <c r="F36" s="198" t="s">
        <v>11</v>
      </c>
      <c r="G36" s="208"/>
      <c r="H36" s="220"/>
      <c r="I36" s="220"/>
      <c r="J36" s="211" t="s">
        <v>1078</v>
      </c>
      <c r="K36" s="784"/>
    </row>
    <row r="37" spans="1:11" ht="15.75" customHeight="1">
      <c r="A37" s="358">
        <v>28</v>
      </c>
      <c r="B37" s="236" t="s">
        <v>23</v>
      </c>
      <c r="C37" s="377" t="s">
        <v>52</v>
      </c>
      <c r="D37" s="377" t="s">
        <v>177</v>
      </c>
      <c r="E37" s="207"/>
      <c r="F37" s="198" t="s">
        <v>11</v>
      </c>
      <c r="G37" s="208"/>
      <c r="H37" s="220"/>
      <c r="I37" s="220"/>
      <c r="J37" s="211" t="s">
        <v>178</v>
      </c>
      <c r="K37" s="784"/>
    </row>
    <row r="38" spans="1:11" ht="15.75" customHeight="1">
      <c r="A38" s="358">
        <v>29</v>
      </c>
      <c r="B38" s="236" t="s">
        <v>23</v>
      </c>
      <c r="C38" s="377" t="s">
        <v>52</v>
      </c>
      <c r="D38" s="377" t="s">
        <v>179</v>
      </c>
      <c r="E38" s="207"/>
      <c r="F38" s="198" t="s">
        <v>11</v>
      </c>
      <c r="G38" s="208"/>
      <c r="H38" s="220"/>
      <c r="I38" s="220"/>
      <c r="J38" s="211" t="s">
        <v>180</v>
      </c>
      <c r="K38" s="784"/>
    </row>
    <row r="39" spans="1:11" ht="15.75" customHeight="1">
      <c r="A39" s="358">
        <v>30</v>
      </c>
      <c r="B39" s="236" t="s">
        <v>23</v>
      </c>
      <c r="C39" s="377" t="s">
        <v>52</v>
      </c>
      <c r="D39" s="377" t="s">
        <v>1079</v>
      </c>
      <c r="E39" s="207"/>
      <c r="F39" s="198" t="s">
        <v>11</v>
      </c>
      <c r="G39" s="208"/>
      <c r="H39" s="220"/>
      <c r="I39" s="220"/>
      <c r="J39" s="211" t="s">
        <v>1080</v>
      </c>
      <c r="K39" s="784"/>
    </row>
    <row r="40" spans="1:11" ht="15.75" customHeight="1">
      <c r="A40" s="358">
        <v>31</v>
      </c>
      <c r="B40" s="236" t="s">
        <v>23</v>
      </c>
      <c r="C40" s="377" t="s">
        <v>52</v>
      </c>
      <c r="D40" s="377" t="s">
        <v>1081</v>
      </c>
      <c r="E40" s="207"/>
      <c r="F40" s="198" t="s">
        <v>11</v>
      </c>
      <c r="G40" s="208"/>
      <c r="H40" s="220"/>
      <c r="I40" s="220"/>
      <c r="J40" s="211" t="s">
        <v>1082</v>
      </c>
      <c r="K40" s="784"/>
    </row>
    <row r="41" spans="1:11" ht="15.75" customHeight="1">
      <c r="A41" s="358">
        <v>32</v>
      </c>
      <c r="B41" s="236" t="s">
        <v>23</v>
      </c>
      <c r="C41" s="377" t="s">
        <v>52</v>
      </c>
      <c r="D41" s="377" t="s">
        <v>1083</v>
      </c>
      <c r="E41" s="207"/>
      <c r="F41" s="198" t="s">
        <v>11</v>
      </c>
      <c r="G41" s="208"/>
      <c r="H41" s="220"/>
      <c r="I41" s="220"/>
      <c r="J41" s="211" t="s">
        <v>1084</v>
      </c>
      <c r="K41" s="784"/>
    </row>
    <row r="42" spans="1:11" ht="15.75" customHeight="1">
      <c r="A42" s="358">
        <v>33</v>
      </c>
      <c r="B42" s="236" t="s">
        <v>23</v>
      </c>
      <c r="C42" s="377" t="s">
        <v>52</v>
      </c>
      <c r="D42" s="377" t="s">
        <v>1085</v>
      </c>
      <c r="E42" s="207"/>
      <c r="F42" s="198" t="s">
        <v>11</v>
      </c>
      <c r="G42" s="208"/>
      <c r="H42" s="220"/>
      <c r="I42" s="220"/>
      <c r="J42" s="211" t="s">
        <v>1086</v>
      </c>
      <c r="K42" s="784"/>
    </row>
    <row r="43" spans="1:11" ht="15.75" customHeight="1">
      <c r="A43" s="358">
        <v>34</v>
      </c>
      <c r="B43" s="236" t="s">
        <v>23</v>
      </c>
      <c r="C43" s="377" t="s">
        <v>52</v>
      </c>
      <c r="D43" s="377" t="s">
        <v>1087</v>
      </c>
      <c r="E43" s="207"/>
      <c r="F43" s="198" t="s">
        <v>11</v>
      </c>
      <c r="G43" s="208"/>
      <c r="H43" s="220"/>
      <c r="I43" s="220"/>
      <c r="J43" s="211" t="s">
        <v>1088</v>
      </c>
      <c r="K43" s="784"/>
    </row>
    <row r="44" spans="1:11" ht="15.75" customHeight="1">
      <c r="A44" s="358">
        <v>35</v>
      </c>
      <c r="B44" s="236" t="s">
        <v>23</v>
      </c>
      <c r="C44" s="377" t="s">
        <v>52</v>
      </c>
      <c r="D44" s="205" t="s">
        <v>1089</v>
      </c>
      <c r="E44" s="207"/>
      <c r="F44" s="198" t="s">
        <v>11</v>
      </c>
      <c r="G44" s="208"/>
      <c r="H44" s="220"/>
      <c r="I44" s="220"/>
      <c r="J44" s="211" t="s">
        <v>181</v>
      </c>
      <c r="K44" s="784"/>
    </row>
    <row r="45" spans="1:11" ht="15.75" customHeight="1">
      <c r="A45" s="358">
        <v>36</v>
      </c>
      <c r="B45" s="236" t="s">
        <v>23</v>
      </c>
      <c r="C45" s="377" t="s">
        <v>52</v>
      </c>
      <c r="D45" s="377" t="s">
        <v>182</v>
      </c>
      <c r="E45" s="207"/>
      <c r="F45" s="198" t="s">
        <v>11</v>
      </c>
      <c r="G45" s="208"/>
      <c r="H45" s="220"/>
      <c r="I45" s="220"/>
      <c r="J45" s="211" t="s">
        <v>183</v>
      </c>
      <c r="K45" s="784"/>
    </row>
    <row r="46" spans="1:11" ht="15.75" customHeight="1">
      <c r="A46" s="358">
        <v>37</v>
      </c>
      <c r="B46" s="236" t="s">
        <v>23</v>
      </c>
      <c r="C46" s="377" t="s">
        <v>52</v>
      </c>
      <c r="D46" s="377" t="s">
        <v>184</v>
      </c>
      <c r="E46" s="207"/>
      <c r="F46" s="198" t="s">
        <v>11</v>
      </c>
      <c r="G46" s="208"/>
      <c r="H46" s="220"/>
      <c r="I46" s="220"/>
      <c r="J46" s="211" t="s">
        <v>185</v>
      </c>
      <c r="K46" s="784"/>
    </row>
    <row r="47" spans="1:11" ht="15.75" customHeight="1">
      <c r="A47" s="358">
        <v>38</v>
      </c>
      <c r="B47" s="236" t="s">
        <v>23</v>
      </c>
      <c r="C47" s="377" t="s">
        <v>52</v>
      </c>
      <c r="D47" s="377" t="s">
        <v>1090</v>
      </c>
      <c r="E47" s="207"/>
      <c r="F47" s="198" t="s">
        <v>11</v>
      </c>
      <c r="G47" s="208"/>
      <c r="H47" s="220"/>
      <c r="I47" s="220"/>
      <c r="J47" s="211" t="s">
        <v>1091</v>
      </c>
      <c r="K47" s="784"/>
    </row>
    <row r="48" spans="1:11" ht="15.75" customHeight="1">
      <c r="A48" s="358">
        <v>39</v>
      </c>
      <c r="B48" s="236" t="s">
        <v>23</v>
      </c>
      <c r="C48" s="377" t="s">
        <v>52</v>
      </c>
      <c r="D48" s="377" t="s">
        <v>1092</v>
      </c>
      <c r="E48" s="207"/>
      <c r="F48" s="198" t="s">
        <v>11</v>
      </c>
      <c r="G48" s="208"/>
      <c r="H48" s="220"/>
      <c r="I48" s="220"/>
      <c r="J48" s="211" t="s">
        <v>1972</v>
      </c>
      <c r="K48" s="784"/>
    </row>
    <row r="49" spans="1:11" ht="15.75" customHeight="1">
      <c r="A49" s="358">
        <v>40</v>
      </c>
      <c r="B49" s="236" t="s">
        <v>23</v>
      </c>
      <c r="C49" s="377" t="s">
        <v>284</v>
      </c>
      <c r="D49" s="377" t="s">
        <v>1094</v>
      </c>
      <c r="E49" s="207"/>
      <c r="F49" s="224" t="s">
        <v>6</v>
      </c>
      <c r="G49" s="208"/>
      <c r="H49" s="220"/>
      <c r="I49" s="220"/>
      <c r="J49" s="211" t="s">
        <v>1973</v>
      </c>
      <c r="K49" s="376"/>
    </row>
    <row r="50" spans="1:11" ht="15.75" customHeight="1">
      <c r="A50" s="358">
        <v>41</v>
      </c>
      <c r="B50" s="236" t="s">
        <v>23</v>
      </c>
      <c r="C50" s="377" t="s">
        <v>284</v>
      </c>
      <c r="D50" s="377" t="s">
        <v>1095</v>
      </c>
      <c r="E50" s="207"/>
      <c r="F50" s="224" t="s">
        <v>6</v>
      </c>
      <c r="G50" s="208"/>
      <c r="H50" s="220"/>
      <c r="I50" s="220"/>
      <c r="J50" s="211" t="s">
        <v>1211</v>
      </c>
      <c r="K50" s="376"/>
    </row>
    <row r="51" spans="1:11" ht="15.75" customHeight="1">
      <c r="A51" s="358">
        <v>42</v>
      </c>
      <c r="B51" s="236" t="s">
        <v>23</v>
      </c>
      <c r="C51" s="377" t="s">
        <v>284</v>
      </c>
      <c r="D51" s="377" t="s">
        <v>1096</v>
      </c>
      <c r="E51" s="207"/>
      <c r="F51" s="224" t="s">
        <v>6</v>
      </c>
      <c r="G51" s="208"/>
      <c r="H51" s="220"/>
      <c r="I51" s="220"/>
      <c r="J51" s="211" t="s">
        <v>1212</v>
      </c>
      <c r="K51" s="376"/>
    </row>
    <row r="52" spans="1:11" ht="15.75" customHeight="1">
      <c r="A52" s="358">
        <v>43</v>
      </c>
      <c r="B52" s="236" t="s">
        <v>23</v>
      </c>
      <c r="C52" s="377" t="s">
        <v>284</v>
      </c>
      <c r="D52" s="377" t="s">
        <v>1097</v>
      </c>
      <c r="E52" s="207"/>
      <c r="F52" s="224" t="s">
        <v>6</v>
      </c>
      <c r="G52" s="208"/>
      <c r="H52" s="220"/>
      <c r="I52" s="220"/>
      <c r="J52" s="211" t="s">
        <v>1971</v>
      </c>
      <c r="K52" s="376"/>
    </row>
    <row r="53" spans="1:11" ht="16.5" customHeight="1">
      <c r="A53" s="358">
        <v>44</v>
      </c>
      <c r="B53" s="236" t="s">
        <v>23</v>
      </c>
      <c r="C53" s="377" t="s">
        <v>207</v>
      </c>
      <c r="D53" s="206" t="s">
        <v>1068</v>
      </c>
      <c r="E53" s="204" t="s">
        <v>449</v>
      </c>
      <c r="F53" s="198" t="s">
        <v>11</v>
      </c>
      <c r="G53" s="208"/>
      <c r="H53" s="220"/>
      <c r="I53" s="220"/>
      <c r="J53" s="211" t="s">
        <v>1431</v>
      </c>
      <c r="K53" s="379"/>
    </row>
    <row r="54" spans="1:11" ht="16.5" customHeight="1">
      <c r="A54" s="358">
        <v>45</v>
      </c>
      <c r="B54" s="236" t="s">
        <v>23</v>
      </c>
      <c r="C54" s="377" t="s">
        <v>207</v>
      </c>
      <c r="D54" s="206" t="s">
        <v>1069</v>
      </c>
      <c r="E54" s="204" t="s">
        <v>450</v>
      </c>
      <c r="F54" s="198" t="s">
        <v>11</v>
      </c>
      <c r="G54" s="208"/>
      <c r="H54" s="220"/>
      <c r="I54" s="220"/>
      <c r="J54" s="211" t="s">
        <v>1214</v>
      </c>
      <c r="K54" s="379"/>
    </row>
    <row r="55" spans="1:11" ht="16.5" customHeight="1" thickBot="1">
      <c r="A55" s="358">
        <v>46</v>
      </c>
      <c r="B55" s="380" t="s">
        <v>23</v>
      </c>
      <c r="C55" s="381" t="s">
        <v>188</v>
      </c>
      <c r="D55" s="381" t="s">
        <v>189</v>
      </c>
      <c r="E55" s="382"/>
      <c r="F55" s="383" t="s">
        <v>11</v>
      </c>
      <c r="G55" s="384"/>
      <c r="H55" s="385"/>
      <c r="I55" s="385"/>
      <c r="J55" s="386" t="s">
        <v>2249</v>
      </c>
      <c r="K55" s="38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opLeftCell="A145" zoomScaleNormal="100" zoomScalePageLayoutView="150" workbookViewId="0">
      <selection activeCell="L157" sqref="L157"/>
    </sheetView>
  </sheetViews>
  <sheetFormatPr defaultColWidth="8.625" defaultRowHeight="15.75"/>
  <cols>
    <col min="1" max="1" width="5.375" style="134" bestFit="1" customWidth="1"/>
    <col min="2" max="3" width="6.125" style="523" bestFit="1" customWidth="1"/>
    <col min="4" max="4" width="5.625" style="146" bestFit="1" customWidth="1"/>
    <col min="5" max="5" width="13.625" style="174" bestFit="1" customWidth="1"/>
    <col min="6" max="6" width="45.5" style="169" bestFit="1" customWidth="1"/>
    <col min="7" max="8" width="20.25" style="134" bestFit="1" customWidth="1"/>
    <col min="9" max="9" width="13.7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605"/>
      <c r="C1" s="605"/>
      <c r="D1" s="135"/>
      <c r="E1" s="172"/>
      <c r="F1" s="135"/>
      <c r="G1" s="906"/>
      <c r="H1" s="906"/>
      <c r="I1" s="136"/>
      <c r="J1" s="137" t="s">
        <v>1474</v>
      </c>
      <c r="K1" s="138"/>
    </row>
    <row r="2" spans="1:15" ht="16.5" customHeight="1">
      <c r="B2" s="605"/>
      <c r="C2" s="605"/>
      <c r="D2" s="135"/>
      <c r="E2" s="172"/>
      <c r="F2" s="135"/>
      <c r="G2" s="906"/>
      <c r="H2" s="906"/>
      <c r="I2" s="141" t="s">
        <v>1475</v>
      </c>
      <c r="J2" s="142">
        <f>COUNTIF(I10:I338,"Not POR")</f>
        <v>1</v>
      </c>
      <c r="K2" s="143"/>
    </row>
    <row r="3" spans="1:15" ht="16.5" customHeight="1">
      <c r="B3" s="605"/>
      <c r="C3" s="605"/>
      <c r="D3" s="135"/>
      <c r="E3" s="172"/>
      <c r="F3" s="135"/>
      <c r="G3" s="906"/>
      <c r="H3" s="906"/>
      <c r="I3" s="144" t="s">
        <v>1476</v>
      </c>
      <c r="J3" s="142">
        <f>COUNTIF(I11:I339,"CHN validation")</f>
        <v>0</v>
      </c>
      <c r="K3" s="143"/>
    </row>
    <row r="4" spans="1:15" ht="17.100000000000001" customHeight="1">
      <c r="B4" s="605"/>
      <c r="C4" s="605"/>
      <c r="D4" s="135"/>
      <c r="E4" s="172"/>
      <c r="F4" s="135"/>
      <c r="G4" s="906"/>
      <c r="H4" s="906"/>
      <c r="I4" s="145" t="s">
        <v>9</v>
      </c>
      <c r="J4" s="142">
        <f>COUNTIF(I12:I340,"New Item")</f>
        <v>0</v>
      </c>
      <c r="K4" s="143"/>
    </row>
    <row r="5" spans="1:15" ht="19.5" customHeight="1">
      <c r="A5" s="140"/>
      <c r="B5" s="605"/>
      <c r="C5" s="605"/>
      <c r="E5" s="173"/>
      <c r="F5" s="146"/>
      <c r="G5" s="906"/>
      <c r="H5" s="906"/>
      <c r="I5" s="147" t="s">
        <v>1477</v>
      </c>
      <c r="J5" s="142">
        <f>COUNTIF(I13:I341,"Pending update")</f>
        <v>0</v>
      </c>
      <c r="K5" s="148"/>
      <c r="L5" s="140"/>
      <c r="M5" s="140"/>
    </row>
    <row r="6" spans="1:15" ht="19.5" customHeight="1">
      <c r="B6" s="605"/>
      <c r="C6" s="605"/>
      <c r="D6" s="135"/>
      <c r="E6" s="172"/>
      <c r="F6" s="135"/>
      <c r="G6" s="906"/>
      <c r="H6" s="906"/>
      <c r="I6" s="149" t="s">
        <v>10</v>
      </c>
      <c r="J6" s="142">
        <f>COUNTIF(I14:I342,"Modified")</f>
        <v>4</v>
      </c>
      <c r="K6" s="143"/>
    </row>
    <row r="7" spans="1:15" ht="18.75" customHeight="1">
      <c r="B7" s="605"/>
      <c r="C7" s="605"/>
      <c r="D7" s="135"/>
      <c r="E7" s="172"/>
      <c r="F7" s="135"/>
      <c r="G7" s="906"/>
      <c r="H7" s="906"/>
      <c r="I7" s="150" t="s">
        <v>1478</v>
      </c>
      <c r="J7" s="142">
        <f>COUNTIF(I10:I338,"Ready")</f>
        <v>274</v>
      </c>
      <c r="K7" s="143"/>
    </row>
    <row r="8" spans="1:15" ht="17.25" customHeight="1" thickBot="1">
      <c r="B8" s="606"/>
      <c r="C8" s="606"/>
      <c r="D8" s="135"/>
      <c r="E8" s="172"/>
      <c r="F8" s="135"/>
      <c r="G8" s="906"/>
      <c r="H8" s="906"/>
      <c r="I8" s="170" t="s">
        <v>1479</v>
      </c>
      <c r="J8" s="151">
        <f>COUNTIF(I16:I344,"Not ready")</f>
        <v>0</v>
      </c>
      <c r="K8" s="143"/>
    </row>
    <row r="9" spans="1:15" ht="31.5">
      <c r="A9" s="324" t="s">
        <v>13</v>
      </c>
      <c r="B9" s="648" t="s">
        <v>2882</v>
      </c>
      <c r="C9" s="648" t="s">
        <v>2883</v>
      </c>
      <c r="D9" s="325" t="s">
        <v>14</v>
      </c>
      <c r="E9" s="325" t="s">
        <v>1480</v>
      </c>
      <c r="F9" s="325" t="s">
        <v>1481</v>
      </c>
      <c r="G9" s="648" t="s">
        <v>2421</v>
      </c>
      <c r="H9" s="648" t="s">
        <v>1618</v>
      </c>
      <c r="I9" s="325" t="s">
        <v>1583</v>
      </c>
      <c r="J9" s="326" t="s">
        <v>1586</v>
      </c>
      <c r="K9" s="325" t="s">
        <v>1584</v>
      </c>
      <c r="L9" s="325" t="s">
        <v>1585</v>
      </c>
      <c r="M9" s="325" t="s">
        <v>1469</v>
      </c>
      <c r="N9" s="327" t="s">
        <v>1576</v>
      </c>
    </row>
    <row r="10" spans="1:15" ht="18.75" customHeight="1">
      <c r="A10" s="328">
        <v>1</v>
      </c>
      <c r="B10" s="607"/>
      <c r="C10" s="607"/>
      <c r="D10" s="249" t="s">
        <v>1482</v>
      </c>
      <c r="E10" s="250" t="s">
        <v>26</v>
      </c>
      <c r="F10" s="250" t="s">
        <v>27</v>
      </c>
      <c r="G10" s="248" t="s">
        <v>2976</v>
      </c>
      <c r="H10" s="248" t="s">
        <v>2976</v>
      </c>
      <c r="I10" s="251" t="s">
        <v>11</v>
      </c>
      <c r="J10" s="252"/>
      <c r="K10" s="252"/>
      <c r="L10" s="253"/>
      <c r="M10" s="254"/>
      <c r="N10" s="329"/>
    </row>
    <row r="11" spans="1:15" ht="18" customHeight="1">
      <c r="A11" s="328">
        <v>2</v>
      </c>
      <c r="B11" s="607"/>
      <c r="C11" s="607"/>
      <c r="D11" s="249" t="s">
        <v>1482</v>
      </c>
      <c r="E11" s="250" t="s">
        <v>26</v>
      </c>
      <c r="F11" s="250" t="s">
        <v>29</v>
      </c>
      <c r="G11" s="248"/>
      <c r="H11" s="248"/>
      <c r="I11" s="251" t="s">
        <v>11</v>
      </c>
      <c r="J11" s="252"/>
      <c r="K11" s="252"/>
      <c r="L11" s="253"/>
      <c r="M11" s="254"/>
      <c r="N11" s="329"/>
    </row>
    <row r="12" spans="1:15" s="152" customFormat="1" ht="17.25" customHeight="1">
      <c r="A12" s="328">
        <v>3</v>
      </c>
      <c r="B12" s="607"/>
      <c r="C12" s="607"/>
      <c r="D12" s="249" t="s">
        <v>1482</v>
      </c>
      <c r="E12" s="250" t="s">
        <v>31</v>
      </c>
      <c r="F12" s="255" t="s">
        <v>32</v>
      </c>
      <c r="G12" s="256"/>
      <c r="H12" s="256"/>
      <c r="I12" s="251" t="s">
        <v>11</v>
      </c>
      <c r="J12" s="257"/>
      <c r="K12" s="257"/>
      <c r="L12" s="258" t="s">
        <v>1483</v>
      </c>
      <c r="M12" s="259"/>
      <c r="N12" s="330"/>
    </row>
    <row r="13" spans="1:15" ht="17.25" customHeight="1">
      <c r="A13" s="328">
        <v>4</v>
      </c>
      <c r="B13" s="607"/>
      <c r="C13" s="607"/>
      <c r="D13" s="249" t="s">
        <v>1482</v>
      </c>
      <c r="E13" s="250" t="s">
        <v>24</v>
      </c>
      <c r="F13" s="255" t="s">
        <v>1484</v>
      </c>
      <c r="G13" s="248"/>
      <c r="H13" s="248"/>
      <c r="I13" s="251" t="s">
        <v>11</v>
      </c>
      <c r="J13" s="252"/>
      <c r="K13" s="252"/>
      <c r="L13" s="261"/>
      <c r="M13" s="262" t="s">
        <v>1974</v>
      </c>
      <c r="N13" s="329"/>
    </row>
    <row r="14" spans="1:15" ht="17.100000000000001" customHeight="1">
      <c r="A14" s="328">
        <v>5</v>
      </c>
      <c r="B14" s="607"/>
      <c r="C14" s="607"/>
      <c r="D14" s="249" t="s">
        <v>1482</v>
      </c>
      <c r="E14" s="250" t="s">
        <v>24</v>
      </c>
      <c r="F14" s="255" t="s">
        <v>1239</v>
      </c>
      <c r="G14" s="248"/>
      <c r="H14" s="248"/>
      <c r="I14" s="251" t="s">
        <v>11</v>
      </c>
      <c r="J14" s="252"/>
      <c r="K14" s="252" t="s">
        <v>1485</v>
      </c>
      <c r="L14" s="253"/>
      <c r="M14" s="262" t="s">
        <v>1574</v>
      </c>
      <c r="N14" s="329"/>
    </row>
    <row r="15" spans="1:15" ht="17.100000000000001" customHeight="1">
      <c r="A15" s="328">
        <v>6</v>
      </c>
      <c r="B15" s="607"/>
      <c r="C15" s="607"/>
      <c r="D15" s="249" t="s">
        <v>1482</v>
      </c>
      <c r="E15" s="250" t="s">
        <v>24</v>
      </c>
      <c r="F15" s="255" t="s">
        <v>1486</v>
      </c>
      <c r="G15" s="248"/>
      <c r="H15" s="248"/>
      <c r="I15" s="251" t="s">
        <v>11</v>
      </c>
      <c r="J15" s="252"/>
      <c r="K15" s="248"/>
      <c r="L15" s="252"/>
      <c r="M15" s="262"/>
      <c r="N15" s="329"/>
      <c r="O15" s="153"/>
    </row>
    <row r="16" spans="1:15" ht="17.100000000000001" customHeight="1">
      <c r="A16" s="328">
        <v>7</v>
      </c>
      <c r="B16" s="607"/>
      <c r="C16" s="607"/>
      <c r="D16" s="249" t="s">
        <v>1482</v>
      </c>
      <c r="E16" s="250" t="s">
        <v>207</v>
      </c>
      <c r="F16" s="255" t="s">
        <v>208</v>
      </c>
      <c r="G16" s="248" t="s">
        <v>1487</v>
      </c>
      <c r="H16" s="248" t="s">
        <v>1487</v>
      </c>
      <c r="I16" s="251" t="s">
        <v>11</v>
      </c>
      <c r="J16" s="252"/>
      <c r="K16" s="252"/>
      <c r="L16" s="253"/>
      <c r="M16" s="262" t="s">
        <v>1488</v>
      </c>
      <c r="N16" s="329"/>
      <c r="O16" s="153"/>
    </row>
    <row r="17" spans="1:15" ht="17.100000000000001" customHeight="1">
      <c r="A17" s="328">
        <v>8</v>
      </c>
      <c r="B17" s="607"/>
      <c r="C17" s="607"/>
      <c r="D17" s="249" t="s">
        <v>1482</v>
      </c>
      <c r="E17" s="250" t="s">
        <v>207</v>
      </c>
      <c r="F17" s="255" t="s">
        <v>210</v>
      </c>
      <c r="G17" s="248" t="s">
        <v>211</v>
      </c>
      <c r="H17" s="248" t="s">
        <v>211</v>
      </c>
      <c r="I17" s="251" t="s">
        <v>11</v>
      </c>
      <c r="J17" s="252"/>
      <c r="K17" s="252"/>
      <c r="L17" s="253"/>
      <c r="M17" s="262" t="s">
        <v>1489</v>
      </c>
      <c r="N17" s="329"/>
      <c r="O17" s="153"/>
    </row>
    <row r="18" spans="1:15" ht="17.100000000000001" customHeight="1">
      <c r="A18" s="328">
        <v>9</v>
      </c>
      <c r="B18" s="607"/>
      <c r="C18" s="607"/>
      <c r="D18" s="249" t="s">
        <v>1482</v>
      </c>
      <c r="E18" s="250" t="s">
        <v>207</v>
      </c>
      <c r="F18" s="263" t="s">
        <v>1392</v>
      </c>
      <c r="G18" s="248"/>
      <c r="H18" s="248"/>
      <c r="I18" s="251" t="s">
        <v>11</v>
      </c>
      <c r="J18" s="252"/>
      <c r="K18" s="252"/>
      <c r="L18" s="253"/>
      <c r="M18" s="262" t="s">
        <v>1965</v>
      </c>
      <c r="N18" s="329"/>
      <c r="O18" s="153"/>
    </row>
    <row r="19" spans="1:15" ht="18" customHeight="1">
      <c r="A19" s="328">
        <v>10</v>
      </c>
      <c r="B19" s="607"/>
      <c r="C19" s="607"/>
      <c r="D19" s="249" t="s">
        <v>1482</v>
      </c>
      <c r="E19" s="250" t="s">
        <v>207</v>
      </c>
      <c r="F19" s="255" t="s">
        <v>214</v>
      </c>
      <c r="G19" s="264" t="s">
        <v>1490</v>
      </c>
      <c r="H19" s="264" t="s">
        <v>1490</v>
      </c>
      <c r="I19" s="251" t="s">
        <v>11</v>
      </c>
      <c r="J19" s="252"/>
      <c r="K19" s="252"/>
      <c r="L19" s="253"/>
      <c r="M19" s="262" t="s">
        <v>1491</v>
      </c>
      <c r="N19" s="329"/>
      <c r="O19" s="153"/>
    </row>
    <row r="20" spans="1:15" ht="18" customHeight="1">
      <c r="A20" s="328">
        <v>11</v>
      </c>
      <c r="B20" s="607"/>
      <c r="C20" s="607"/>
      <c r="D20" s="249" t="s">
        <v>1482</v>
      </c>
      <c r="E20" s="250" t="s">
        <v>207</v>
      </c>
      <c r="F20" s="255" t="s">
        <v>216</v>
      </c>
      <c r="G20" s="248" t="s">
        <v>1492</v>
      </c>
      <c r="H20" s="248" t="s">
        <v>1492</v>
      </c>
      <c r="I20" s="251" t="s">
        <v>11</v>
      </c>
      <c r="J20" s="252"/>
      <c r="K20" s="252"/>
      <c r="L20" s="253"/>
      <c r="M20" s="262"/>
      <c r="N20" s="329"/>
      <c r="O20" s="153"/>
    </row>
    <row r="21" spans="1:15" ht="18" customHeight="1">
      <c r="A21" s="328">
        <v>12</v>
      </c>
      <c r="B21" s="607"/>
      <c r="C21" s="607"/>
      <c r="D21" s="249" t="s">
        <v>1482</v>
      </c>
      <c r="E21" s="250" t="s">
        <v>207</v>
      </c>
      <c r="F21" s="255" t="s">
        <v>217</v>
      </c>
      <c r="G21" s="248" t="s">
        <v>1492</v>
      </c>
      <c r="H21" s="248" t="s">
        <v>1492</v>
      </c>
      <c r="I21" s="251" t="s">
        <v>11</v>
      </c>
      <c r="J21" s="252"/>
      <c r="K21" s="252"/>
      <c r="L21" s="253"/>
      <c r="M21" s="262"/>
      <c r="N21" s="329"/>
      <c r="O21" s="153"/>
    </row>
    <row r="22" spans="1:15" ht="18" customHeight="1">
      <c r="A22" s="328">
        <v>13</v>
      </c>
      <c r="B22" s="607"/>
      <c r="C22" s="607"/>
      <c r="D22" s="249" t="s">
        <v>1482</v>
      </c>
      <c r="E22" s="250" t="s">
        <v>207</v>
      </c>
      <c r="F22" s="255" t="s">
        <v>218</v>
      </c>
      <c r="G22" s="248" t="s">
        <v>1492</v>
      </c>
      <c r="H22" s="248" t="s">
        <v>1492</v>
      </c>
      <c r="I22" s="251" t="s">
        <v>11</v>
      </c>
      <c r="J22" s="252"/>
      <c r="K22" s="252"/>
      <c r="L22" s="253"/>
      <c r="M22" s="262"/>
      <c r="N22" s="329"/>
      <c r="O22" s="153"/>
    </row>
    <row r="23" spans="1:15" ht="18" customHeight="1">
      <c r="A23" s="328">
        <v>14</v>
      </c>
      <c r="B23" s="607"/>
      <c r="C23" s="607"/>
      <c r="D23" s="249" t="s">
        <v>1482</v>
      </c>
      <c r="E23" s="250" t="s">
        <v>207</v>
      </c>
      <c r="F23" s="255" t="s">
        <v>219</v>
      </c>
      <c r="G23" s="248" t="s">
        <v>1492</v>
      </c>
      <c r="H23" s="248" t="s">
        <v>1492</v>
      </c>
      <c r="I23" s="251" t="s">
        <v>11</v>
      </c>
      <c r="J23" s="252"/>
      <c r="K23" s="252"/>
      <c r="L23" s="253"/>
      <c r="M23" s="262"/>
      <c r="N23" s="329"/>
      <c r="O23" s="153"/>
    </row>
    <row r="24" spans="1:15" ht="18" customHeight="1">
      <c r="A24" s="328">
        <v>15</v>
      </c>
      <c r="B24" s="607"/>
      <c r="C24" s="607"/>
      <c r="D24" s="249" t="s">
        <v>1482</v>
      </c>
      <c r="E24" s="250" t="s">
        <v>207</v>
      </c>
      <c r="F24" s="255" t="s">
        <v>220</v>
      </c>
      <c r="G24" s="248" t="s">
        <v>1492</v>
      </c>
      <c r="H24" s="248" t="s">
        <v>1492</v>
      </c>
      <c r="I24" s="251" t="s">
        <v>11</v>
      </c>
      <c r="J24" s="252"/>
      <c r="K24" s="252"/>
      <c r="L24" s="253"/>
      <c r="M24" s="262"/>
      <c r="N24" s="329"/>
      <c r="O24" s="153"/>
    </row>
    <row r="25" spans="1:15" ht="18" customHeight="1">
      <c r="A25" s="328">
        <v>16</v>
      </c>
      <c r="B25" s="607"/>
      <c r="C25" s="607"/>
      <c r="D25" s="249" t="s">
        <v>1482</v>
      </c>
      <c r="E25" s="250" t="s">
        <v>207</v>
      </c>
      <c r="F25" s="265" t="s">
        <v>2033</v>
      </c>
      <c r="G25" s="266"/>
      <c r="H25" s="266"/>
      <c r="I25" s="251" t="s">
        <v>11</v>
      </c>
      <c r="J25" s="252"/>
      <c r="K25" s="252"/>
      <c r="L25" s="253"/>
      <c r="M25" s="262"/>
      <c r="N25" s="331" t="s">
        <v>2023</v>
      </c>
      <c r="O25" s="153"/>
    </row>
    <row r="26" spans="1:15" s="547" customFormat="1" ht="16.5" customHeight="1">
      <c r="A26" s="328">
        <v>17</v>
      </c>
      <c r="B26" s="608" t="s">
        <v>23</v>
      </c>
      <c r="C26" s="608" t="s">
        <v>23</v>
      </c>
      <c r="D26" s="249" t="s">
        <v>1482</v>
      </c>
      <c r="E26" s="684" t="s">
        <v>207</v>
      </c>
      <c r="F26" s="683" t="s">
        <v>2941</v>
      </c>
      <c r="G26" s="611" t="s">
        <v>1492</v>
      </c>
      <c r="H26" s="611" t="s">
        <v>1492</v>
      </c>
      <c r="I26" s="251" t="s">
        <v>11</v>
      </c>
      <c r="J26" s="613"/>
      <c r="K26" s="686"/>
      <c r="L26" s="613"/>
      <c r="M26" s="685" t="s">
        <v>2916</v>
      </c>
      <c r="N26" s="679" t="s">
        <v>2938</v>
      </c>
    </row>
    <row r="27" spans="1:15" s="547" customFormat="1" ht="16.5" customHeight="1">
      <c r="A27" s="328">
        <v>18</v>
      </c>
      <c r="B27" s="608" t="s">
        <v>23</v>
      </c>
      <c r="C27" s="607" t="s">
        <v>2884</v>
      </c>
      <c r="D27" s="249" t="s">
        <v>1482</v>
      </c>
      <c r="E27" s="684" t="s">
        <v>207</v>
      </c>
      <c r="F27" s="683" t="s">
        <v>2908</v>
      </c>
      <c r="G27" s="607" t="s">
        <v>2884</v>
      </c>
      <c r="H27" s="611" t="s">
        <v>1492</v>
      </c>
      <c r="I27" s="251" t="s">
        <v>11</v>
      </c>
      <c r="J27" s="613"/>
      <c r="K27" s="686"/>
      <c r="L27" s="613"/>
      <c r="M27" s="685" t="s">
        <v>2918</v>
      </c>
      <c r="N27" s="679" t="s">
        <v>2554</v>
      </c>
    </row>
    <row r="28" spans="1:15" s="547" customFormat="1" ht="16.5" customHeight="1">
      <c r="A28" s="328">
        <v>19</v>
      </c>
      <c r="B28" s="608" t="s">
        <v>23</v>
      </c>
      <c r="C28" s="607" t="s">
        <v>2884</v>
      </c>
      <c r="D28" s="249" t="s">
        <v>1482</v>
      </c>
      <c r="E28" s="684" t="s">
        <v>207</v>
      </c>
      <c r="F28" s="683" t="s">
        <v>2909</v>
      </c>
      <c r="G28" s="607" t="s">
        <v>2884</v>
      </c>
      <c r="H28" s="695" t="s">
        <v>2969</v>
      </c>
      <c r="I28" s="251" t="s">
        <v>11</v>
      </c>
      <c r="J28" s="613"/>
      <c r="K28" s="686"/>
      <c r="L28" s="613"/>
      <c r="M28" s="685"/>
      <c r="N28" s="679" t="s">
        <v>2923</v>
      </c>
    </row>
    <row r="29" spans="1:15" s="547" customFormat="1" ht="16.5" customHeight="1">
      <c r="A29" s="328">
        <v>20</v>
      </c>
      <c r="B29" s="608" t="s">
        <v>23</v>
      </c>
      <c r="C29" s="608" t="s">
        <v>23</v>
      </c>
      <c r="D29" s="249" t="s">
        <v>1482</v>
      </c>
      <c r="E29" s="684" t="s">
        <v>207</v>
      </c>
      <c r="F29" s="683" t="s">
        <v>2910</v>
      </c>
      <c r="G29" s="611" t="s">
        <v>1492</v>
      </c>
      <c r="H29" s="611" t="s">
        <v>1492</v>
      </c>
      <c r="I29" s="251" t="s">
        <v>11</v>
      </c>
      <c r="J29" s="613"/>
      <c r="K29" s="686"/>
      <c r="L29" s="613"/>
      <c r="M29" s="685" t="s">
        <v>2919</v>
      </c>
      <c r="N29" s="679" t="s">
        <v>2927</v>
      </c>
    </row>
    <row r="30" spans="1:15" s="547" customFormat="1" ht="16.5" customHeight="1">
      <c r="A30" s="328">
        <v>21</v>
      </c>
      <c r="B30" s="608" t="s">
        <v>23</v>
      </c>
      <c r="C30" s="608" t="s">
        <v>23</v>
      </c>
      <c r="D30" s="249" t="s">
        <v>1482</v>
      </c>
      <c r="E30" s="684" t="s">
        <v>207</v>
      </c>
      <c r="F30" s="683" t="s">
        <v>2911</v>
      </c>
      <c r="G30" s="611" t="s">
        <v>1492</v>
      </c>
      <c r="H30" s="619" t="s">
        <v>2964</v>
      </c>
      <c r="I30" s="251" t="s">
        <v>11</v>
      </c>
      <c r="J30" s="613"/>
      <c r="K30" s="686"/>
      <c r="L30" s="613"/>
      <c r="M30" s="685"/>
      <c r="N30" s="679" t="s">
        <v>2924</v>
      </c>
    </row>
    <row r="31" spans="1:15" s="547" customFormat="1" ht="16.5" customHeight="1">
      <c r="A31" s="328">
        <v>22</v>
      </c>
      <c r="B31" s="608" t="s">
        <v>23</v>
      </c>
      <c r="C31" s="608" t="s">
        <v>23</v>
      </c>
      <c r="D31" s="249" t="s">
        <v>1482</v>
      </c>
      <c r="E31" s="684" t="s">
        <v>207</v>
      </c>
      <c r="F31" s="683" t="s">
        <v>2912</v>
      </c>
      <c r="G31" s="611" t="s">
        <v>1492</v>
      </c>
      <c r="H31" s="611" t="s">
        <v>1492</v>
      </c>
      <c r="I31" s="251" t="s">
        <v>11</v>
      </c>
      <c r="J31" s="613"/>
      <c r="K31" s="686"/>
      <c r="L31" s="613"/>
      <c r="M31" s="685" t="s">
        <v>2920</v>
      </c>
      <c r="N31" s="679" t="s">
        <v>2928</v>
      </c>
    </row>
    <row r="32" spans="1:15" s="547" customFormat="1" ht="16.5" customHeight="1">
      <c r="A32" s="328">
        <v>23</v>
      </c>
      <c r="B32" s="608" t="s">
        <v>23</v>
      </c>
      <c r="C32" s="608" t="s">
        <v>23</v>
      </c>
      <c r="D32" s="249" t="s">
        <v>1482</v>
      </c>
      <c r="E32" s="684" t="s">
        <v>207</v>
      </c>
      <c r="F32" s="683" t="s">
        <v>2913</v>
      </c>
      <c r="G32" s="611" t="s">
        <v>1492</v>
      </c>
      <c r="H32" s="619" t="s">
        <v>2965</v>
      </c>
      <c r="I32" s="251" t="s">
        <v>11</v>
      </c>
      <c r="J32" s="613"/>
      <c r="K32" s="686"/>
      <c r="L32" s="613"/>
      <c r="M32" s="685"/>
      <c r="N32" s="679" t="s">
        <v>2925</v>
      </c>
    </row>
    <row r="33" spans="1:14" s="547" customFormat="1" ht="16.5" customHeight="1">
      <c r="A33" s="328">
        <v>24</v>
      </c>
      <c r="B33" s="607" t="s">
        <v>2884</v>
      </c>
      <c r="C33" s="608" t="s">
        <v>23</v>
      </c>
      <c r="D33" s="249" t="s">
        <v>1482</v>
      </c>
      <c r="E33" s="684" t="s">
        <v>207</v>
      </c>
      <c r="F33" s="683" t="s">
        <v>2930</v>
      </c>
      <c r="G33" s="611" t="s">
        <v>1492</v>
      </c>
      <c r="H33" s="607" t="s">
        <v>2884</v>
      </c>
      <c r="I33" s="251" t="s">
        <v>11</v>
      </c>
      <c r="J33" s="613"/>
      <c r="K33" s="686"/>
      <c r="L33" s="613"/>
      <c r="M33" s="685" t="s">
        <v>2934</v>
      </c>
      <c r="N33" s="679" t="s">
        <v>2930</v>
      </c>
    </row>
    <row r="34" spans="1:14" s="547" customFormat="1" ht="16.5" customHeight="1">
      <c r="A34" s="328">
        <v>25</v>
      </c>
      <c r="B34" s="607" t="s">
        <v>2884</v>
      </c>
      <c r="C34" s="608" t="s">
        <v>23</v>
      </c>
      <c r="D34" s="249" t="s">
        <v>1482</v>
      </c>
      <c r="E34" s="684" t="s">
        <v>207</v>
      </c>
      <c r="F34" s="683" t="s">
        <v>2931</v>
      </c>
      <c r="G34" s="611" t="s">
        <v>1492</v>
      </c>
      <c r="H34" s="607" t="s">
        <v>2884</v>
      </c>
      <c r="I34" s="251" t="s">
        <v>11</v>
      </c>
      <c r="J34" s="613"/>
      <c r="K34" s="686"/>
      <c r="L34" s="613"/>
      <c r="M34" s="685"/>
      <c r="N34" s="679" t="s">
        <v>2937</v>
      </c>
    </row>
    <row r="35" spans="1:14" s="547" customFormat="1" ht="16.5" customHeight="1">
      <c r="A35" s="328">
        <v>26</v>
      </c>
      <c r="B35" s="608" t="s">
        <v>23</v>
      </c>
      <c r="C35" s="607" t="s">
        <v>2884</v>
      </c>
      <c r="D35" s="249" t="s">
        <v>1482</v>
      </c>
      <c r="E35" s="684" t="s">
        <v>207</v>
      </c>
      <c r="F35" s="683" t="s">
        <v>2914</v>
      </c>
      <c r="G35" s="607" t="s">
        <v>2884</v>
      </c>
      <c r="H35" s="611" t="s">
        <v>1492</v>
      </c>
      <c r="I35" s="251" t="s">
        <v>11</v>
      </c>
      <c r="J35" s="613"/>
      <c r="K35" s="686"/>
      <c r="L35" s="613"/>
      <c r="M35" s="685" t="s">
        <v>2921</v>
      </c>
      <c r="N35" s="679" t="s">
        <v>2929</v>
      </c>
    </row>
    <row r="36" spans="1:14" s="547" customFormat="1" ht="16.5" customHeight="1">
      <c r="A36" s="328">
        <v>27</v>
      </c>
      <c r="B36" s="608" t="s">
        <v>23</v>
      </c>
      <c r="C36" s="607" t="s">
        <v>2884</v>
      </c>
      <c r="D36" s="249" t="s">
        <v>1482</v>
      </c>
      <c r="E36" s="684" t="s">
        <v>207</v>
      </c>
      <c r="F36" s="683" t="s">
        <v>2915</v>
      </c>
      <c r="G36" s="607" t="s">
        <v>2884</v>
      </c>
      <c r="H36" s="619" t="s">
        <v>2966</v>
      </c>
      <c r="I36" s="251" t="s">
        <v>11</v>
      </c>
      <c r="J36" s="613"/>
      <c r="K36" s="686"/>
      <c r="L36" s="613"/>
      <c r="M36" s="685" t="s">
        <v>2917</v>
      </c>
      <c r="N36" s="679" t="s">
        <v>2926</v>
      </c>
    </row>
    <row r="37" spans="1:14" s="547" customFormat="1" ht="16.5" customHeight="1">
      <c r="A37" s="328">
        <v>28</v>
      </c>
      <c r="B37" s="607" t="s">
        <v>2884</v>
      </c>
      <c r="C37" s="608" t="s">
        <v>23</v>
      </c>
      <c r="D37" s="249" t="s">
        <v>1482</v>
      </c>
      <c r="E37" s="684" t="s">
        <v>207</v>
      </c>
      <c r="F37" s="683" t="s">
        <v>2932</v>
      </c>
      <c r="G37" s="611" t="s">
        <v>1492</v>
      </c>
      <c r="H37" s="607" t="s">
        <v>2884</v>
      </c>
      <c r="I37" s="251" t="s">
        <v>11</v>
      </c>
      <c r="J37" s="613"/>
      <c r="K37" s="686"/>
      <c r="L37" s="613"/>
      <c r="M37" s="685" t="s">
        <v>2935</v>
      </c>
      <c r="N37" s="679" t="s">
        <v>2932</v>
      </c>
    </row>
    <row r="38" spans="1:14" s="547" customFormat="1" ht="16.5" customHeight="1">
      <c r="A38" s="328">
        <v>29</v>
      </c>
      <c r="B38" s="607" t="s">
        <v>2884</v>
      </c>
      <c r="C38" s="608" t="s">
        <v>23</v>
      </c>
      <c r="D38" s="249" t="s">
        <v>1482</v>
      </c>
      <c r="E38" s="684" t="s">
        <v>207</v>
      </c>
      <c r="F38" s="683" t="s">
        <v>2933</v>
      </c>
      <c r="G38" s="611" t="s">
        <v>1492</v>
      </c>
      <c r="H38" s="607" t="s">
        <v>2884</v>
      </c>
      <c r="I38" s="251" t="s">
        <v>11</v>
      </c>
      <c r="J38" s="613"/>
      <c r="K38" s="686"/>
      <c r="L38" s="613"/>
      <c r="M38" s="685" t="s">
        <v>2922</v>
      </c>
      <c r="N38" s="679" t="s">
        <v>2936</v>
      </c>
    </row>
    <row r="39" spans="1:14" s="152" customFormat="1" ht="16.5" customHeight="1">
      <c r="A39" s="328">
        <v>30</v>
      </c>
      <c r="B39" s="607"/>
      <c r="C39" s="607"/>
      <c r="D39" s="249" t="s">
        <v>1482</v>
      </c>
      <c r="E39" s="250" t="s">
        <v>63</v>
      </c>
      <c r="F39" s="250" t="s">
        <v>64</v>
      </c>
      <c r="G39" s="256" t="s">
        <v>65</v>
      </c>
      <c r="H39" s="256" t="s">
        <v>65</v>
      </c>
      <c r="I39" s="251" t="s">
        <v>11</v>
      </c>
      <c r="J39" s="257"/>
      <c r="K39" s="257"/>
      <c r="L39" s="268"/>
      <c r="M39" s="269" t="s">
        <v>1575</v>
      </c>
      <c r="N39" s="907"/>
    </row>
    <row r="40" spans="1:14" s="152" customFormat="1" ht="16.5" customHeight="1">
      <c r="A40" s="328">
        <v>31</v>
      </c>
      <c r="B40" s="607"/>
      <c r="C40" s="607"/>
      <c r="D40" s="249" t="s">
        <v>1482</v>
      </c>
      <c r="E40" s="250" t="s">
        <v>63</v>
      </c>
      <c r="F40" s="250" t="s">
        <v>987</v>
      </c>
      <c r="G40" s="256" t="s">
        <v>804</v>
      </c>
      <c r="H40" s="256" t="s">
        <v>804</v>
      </c>
      <c r="I40" s="251" t="s">
        <v>11</v>
      </c>
      <c r="J40" s="257"/>
      <c r="K40" s="257"/>
      <c r="L40" s="268"/>
      <c r="M40" s="270" t="s">
        <v>1764</v>
      </c>
      <c r="N40" s="907"/>
    </row>
    <row r="41" spans="1:14" s="152" customFormat="1" ht="16.5" customHeight="1">
      <c r="A41" s="328">
        <v>32</v>
      </c>
      <c r="B41" s="607"/>
      <c r="C41" s="607"/>
      <c r="D41" s="249" t="s">
        <v>1482</v>
      </c>
      <c r="E41" s="250" t="s">
        <v>63</v>
      </c>
      <c r="F41" s="250" t="s">
        <v>988</v>
      </c>
      <c r="G41" s="256" t="s">
        <v>806</v>
      </c>
      <c r="H41" s="256" t="s">
        <v>806</v>
      </c>
      <c r="I41" s="251" t="s">
        <v>11</v>
      </c>
      <c r="J41" s="257"/>
      <c r="K41" s="257"/>
      <c r="L41" s="268"/>
      <c r="M41" s="269" t="s">
        <v>1763</v>
      </c>
      <c r="N41" s="907"/>
    </row>
    <row r="42" spans="1:14" s="152" customFormat="1" ht="16.5" customHeight="1">
      <c r="A42" s="328">
        <v>33</v>
      </c>
      <c r="B42" s="607"/>
      <c r="C42" s="607"/>
      <c r="D42" s="249" t="s">
        <v>1482</v>
      </c>
      <c r="E42" s="250" t="s">
        <v>63</v>
      </c>
      <c r="F42" s="250" t="s">
        <v>2679</v>
      </c>
      <c r="G42" s="256" t="s">
        <v>66</v>
      </c>
      <c r="H42" s="256" t="s">
        <v>66</v>
      </c>
      <c r="I42" s="251" t="s">
        <v>11</v>
      </c>
      <c r="J42" s="257"/>
      <c r="K42" s="257"/>
      <c r="L42" s="268"/>
      <c r="M42" s="516" t="s">
        <v>2065</v>
      </c>
      <c r="N42" s="332"/>
    </row>
    <row r="43" spans="1:14" s="152" customFormat="1" ht="16.5" customHeight="1">
      <c r="A43" s="328">
        <v>34</v>
      </c>
      <c r="B43" s="607"/>
      <c r="C43" s="607"/>
      <c r="D43" s="249" t="s">
        <v>1482</v>
      </c>
      <c r="E43" s="250" t="s">
        <v>63</v>
      </c>
      <c r="F43" s="250" t="s">
        <v>989</v>
      </c>
      <c r="G43" s="256" t="s">
        <v>68</v>
      </c>
      <c r="H43" s="256" t="s">
        <v>68</v>
      </c>
      <c r="I43" s="251" t="s">
        <v>11</v>
      </c>
      <c r="J43" s="257"/>
      <c r="K43" s="257"/>
      <c r="L43" s="268"/>
      <c r="M43" s="272" t="s">
        <v>1657</v>
      </c>
      <c r="N43" s="332"/>
    </row>
    <row r="44" spans="1:14" s="152" customFormat="1" ht="16.5" customHeight="1">
      <c r="A44" s="328">
        <v>35</v>
      </c>
      <c r="B44" s="607"/>
      <c r="C44" s="607"/>
      <c r="D44" s="249" t="s">
        <v>1482</v>
      </c>
      <c r="E44" s="250" t="s">
        <v>63</v>
      </c>
      <c r="F44" s="250" t="s">
        <v>990</v>
      </c>
      <c r="G44" s="256" t="s">
        <v>69</v>
      </c>
      <c r="H44" s="256" t="s">
        <v>69</v>
      </c>
      <c r="I44" s="251" t="s">
        <v>11</v>
      </c>
      <c r="J44" s="257"/>
      <c r="K44" s="257"/>
      <c r="L44" s="268"/>
      <c r="M44" s="273" t="s">
        <v>1682</v>
      </c>
      <c r="N44" s="332"/>
    </row>
    <row r="45" spans="1:14" s="152" customFormat="1" ht="16.5" customHeight="1">
      <c r="A45" s="328">
        <v>36</v>
      </c>
      <c r="B45" s="607"/>
      <c r="C45" s="607"/>
      <c r="D45" s="249" t="s">
        <v>1482</v>
      </c>
      <c r="E45" s="250" t="s">
        <v>63</v>
      </c>
      <c r="F45" s="250" t="s">
        <v>991</v>
      </c>
      <c r="G45" s="256" t="s">
        <v>71</v>
      </c>
      <c r="H45" s="256" t="s">
        <v>71</v>
      </c>
      <c r="I45" s="251" t="s">
        <v>11</v>
      </c>
      <c r="J45" s="257"/>
      <c r="K45" s="257"/>
      <c r="L45" s="268"/>
      <c r="M45" s="272" t="s">
        <v>1658</v>
      </c>
      <c r="N45" s="332"/>
    </row>
    <row r="46" spans="1:14" s="152" customFormat="1" ht="16.5" customHeight="1">
      <c r="A46" s="328">
        <v>37</v>
      </c>
      <c r="B46" s="607"/>
      <c r="C46" s="607"/>
      <c r="D46" s="249" t="s">
        <v>1482</v>
      </c>
      <c r="E46" s="250" t="s">
        <v>63</v>
      </c>
      <c r="F46" s="250" t="s">
        <v>992</v>
      </c>
      <c r="G46" s="256"/>
      <c r="H46" s="256"/>
      <c r="I46" s="251" t="s">
        <v>11</v>
      </c>
      <c r="J46" s="257"/>
      <c r="K46" s="257"/>
      <c r="L46" s="268"/>
      <c r="M46" s="272" t="s">
        <v>1659</v>
      </c>
      <c r="N46" s="332"/>
    </row>
    <row r="47" spans="1:14" s="152" customFormat="1" ht="16.5" customHeight="1">
      <c r="A47" s="328">
        <v>38</v>
      </c>
      <c r="B47" s="607"/>
      <c r="C47" s="607"/>
      <c r="D47" s="249" t="s">
        <v>1482</v>
      </c>
      <c r="E47" s="250" t="s">
        <v>63</v>
      </c>
      <c r="F47" s="250" t="s">
        <v>993</v>
      </c>
      <c r="G47" s="256"/>
      <c r="H47" s="256"/>
      <c r="I47" s="251" t="s">
        <v>11</v>
      </c>
      <c r="J47" s="257"/>
      <c r="K47" s="257"/>
      <c r="L47" s="268"/>
      <c r="M47" s="272" t="s">
        <v>1660</v>
      </c>
      <c r="N47" s="332"/>
    </row>
    <row r="48" spans="1:14" s="152" customFormat="1" ht="16.5" customHeight="1">
      <c r="A48" s="328">
        <v>39</v>
      </c>
      <c r="B48" s="607"/>
      <c r="C48" s="607"/>
      <c r="D48" s="249" t="s">
        <v>1482</v>
      </c>
      <c r="E48" s="250" t="s">
        <v>63</v>
      </c>
      <c r="F48" s="250" t="s">
        <v>994</v>
      </c>
      <c r="G48" s="256" t="s">
        <v>75</v>
      </c>
      <c r="H48" s="256" t="s">
        <v>75</v>
      </c>
      <c r="I48" s="251" t="s">
        <v>11</v>
      </c>
      <c r="J48" s="257"/>
      <c r="K48" s="257"/>
      <c r="L48" s="268"/>
      <c r="M48" s="272" t="s">
        <v>1661</v>
      </c>
      <c r="N48" s="332"/>
    </row>
    <row r="49" spans="1:14" s="152" customFormat="1" ht="16.5" customHeight="1">
      <c r="A49" s="328">
        <v>40</v>
      </c>
      <c r="B49" s="607"/>
      <c r="C49" s="607"/>
      <c r="D49" s="249" t="s">
        <v>1482</v>
      </c>
      <c r="E49" s="250" t="s">
        <v>63</v>
      </c>
      <c r="F49" s="250" t="s">
        <v>995</v>
      </c>
      <c r="G49" s="256" t="s">
        <v>77</v>
      </c>
      <c r="H49" s="256" t="s">
        <v>77</v>
      </c>
      <c r="I49" s="251" t="s">
        <v>11</v>
      </c>
      <c r="J49" s="257"/>
      <c r="K49" s="257"/>
      <c r="L49" s="268"/>
      <c r="M49" s="273" t="s">
        <v>1662</v>
      </c>
      <c r="N49" s="332"/>
    </row>
    <row r="50" spans="1:14" s="152" customFormat="1" ht="16.5" customHeight="1">
      <c r="A50" s="328">
        <v>41</v>
      </c>
      <c r="B50" s="607"/>
      <c r="C50" s="607"/>
      <c r="D50" s="249" t="s">
        <v>1482</v>
      </c>
      <c r="E50" s="250" t="s">
        <v>63</v>
      </c>
      <c r="F50" s="250" t="s">
        <v>78</v>
      </c>
      <c r="G50" s="256" t="s">
        <v>79</v>
      </c>
      <c r="H50" s="256" t="s">
        <v>79</v>
      </c>
      <c r="I50" s="251" t="s">
        <v>11</v>
      </c>
      <c r="J50" s="257"/>
      <c r="K50" s="257"/>
      <c r="L50" s="268"/>
      <c r="M50" s="273" t="s">
        <v>1663</v>
      </c>
      <c r="N50" s="332"/>
    </row>
    <row r="51" spans="1:14" s="152" customFormat="1" ht="16.5" customHeight="1">
      <c r="A51" s="328">
        <v>42</v>
      </c>
      <c r="B51" s="607"/>
      <c r="C51" s="607"/>
      <c r="D51" s="249" t="s">
        <v>1482</v>
      </c>
      <c r="E51" s="250" t="s">
        <v>63</v>
      </c>
      <c r="F51" s="250" t="s">
        <v>80</v>
      </c>
      <c r="G51" s="256" t="s">
        <v>81</v>
      </c>
      <c r="H51" s="256" t="s">
        <v>81</v>
      </c>
      <c r="I51" s="251" t="s">
        <v>11</v>
      </c>
      <c r="J51" s="257"/>
      <c r="K51" s="257"/>
      <c r="L51" s="268"/>
      <c r="M51" s="273" t="s">
        <v>1664</v>
      </c>
      <c r="N51" s="332"/>
    </row>
    <row r="52" spans="1:14" s="152" customFormat="1" ht="16.5" customHeight="1">
      <c r="A52" s="328">
        <v>43</v>
      </c>
      <c r="B52" s="607"/>
      <c r="C52" s="607"/>
      <c r="D52" s="249" t="s">
        <v>1482</v>
      </c>
      <c r="E52" s="250" t="s">
        <v>63</v>
      </c>
      <c r="F52" s="250" t="s">
        <v>996</v>
      </c>
      <c r="G52" s="256" t="s">
        <v>83</v>
      </c>
      <c r="H52" s="256" t="s">
        <v>83</v>
      </c>
      <c r="I52" s="251" t="s">
        <v>11</v>
      </c>
      <c r="J52" s="257"/>
      <c r="K52" s="257"/>
      <c r="L52" s="268"/>
      <c r="M52" s="273" t="s">
        <v>1664</v>
      </c>
      <c r="N52" s="332"/>
    </row>
    <row r="53" spans="1:14" s="152" customFormat="1" ht="16.5" customHeight="1">
      <c r="A53" s="328">
        <v>44</v>
      </c>
      <c r="B53" s="607"/>
      <c r="C53" s="607"/>
      <c r="D53" s="249" t="s">
        <v>1482</v>
      </c>
      <c r="E53" s="250" t="s">
        <v>63</v>
      </c>
      <c r="F53" s="250" t="s">
        <v>997</v>
      </c>
      <c r="G53" s="256" t="s">
        <v>85</v>
      </c>
      <c r="H53" s="256" t="s">
        <v>85</v>
      </c>
      <c r="I53" s="251" t="s">
        <v>11</v>
      </c>
      <c r="J53" s="257"/>
      <c r="K53" s="257"/>
      <c r="L53" s="268"/>
      <c r="M53" s="273" t="s">
        <v>1665</v>
      </c>
      <c r="N53" s="332"/>
    </row>
    <row r="54" spans="1:14" s="152" customFormat="1" ht="16.5" customHeight="1">
      <c r="A54" s="328">
        <v>45</v>
      </c>
      <c r="B54" s="607"/>
      <c r="C54" s="607"/>
      <c r="D54" s="249" t="s">
        <v>1482</v>
      </c>
      <c r="E54" s="250" t="s">
        <v>63</v>
      </c>
      <c r="F54" s="250" t="s">
        <v>998</v>
      </c>
      <c r="G54" s="256" t="s">
        <v>87</v>
      </c>
      <c r="H54" s="256" t="s">
        <v>87</v>
      </c>
      <c r="I54" s="251" t="s">
        <v>11</v>
      </c>
      <c r="J54" s="257"/>
      <c r="K54" s="257"/>
      <c r="L54" s="268"/>
      <c r="M54" s="273" t="s">
        <v>1678</v>
      </c>
      <c r="N54" s="332"/>
    </row>
    <row r="55" spans="1:14" s="152" customFormat="1" ht="16.5" customHeight="1">
      <c r="A55" s="328">
        <v>46</v>
      </c>
      <c r="B55" s="607"/>
      <c r="C55" s="607"/>
      <c r="D55" s="249" t="s">
        <v>1482</v>
      </c>
      <c r="E55" s="250" t="s">
        <v>63</v>
      </c>
      <c r="F55" s="250" t="s">
        <v>88</v>
      </c>
      <c r="G55" s="256" t="s">
        <v>89</v>
      </c>
      <c r="H55" s="256" t="s">
        <v>89</v>
      </c>
      <c r="I55" s="251" t="s">
        <v>11</v>
      </c>
      <c r="J55" s="257"/>
      <c r="K55" s="257"/>
      <c r="L55" s="268"/>
      <c r="M55" s="273" t="s">
        <v>1666</v>
      </c>
      <c r="N55" s="332"/>
    </row>
    <row r="56" spans="1:14" s="152" customFormat="1" ht="16.5" customHeight="1">
      <c r="A56" s="328">
        <v>47</v>
      </c>
      <c r="B56" s="607"/>
      <c r="C56" s="607"/>
      <c r="D56" s="249" t="s">
        <v>1482</v>
      </c>
      <c r="E56" s="250" t="s">
        <v>63</v>
      </c>
      <c r="F56" s="250" t="s">
        <v>90</v>
      </c>
      <c r="G56" s="256" t="s">
        <v>89</v>
      </c>
      <c r="H56" s="256" t="s">
        <v>89</v>
      </c>
      <c r="I56" s="251" t="s">
        <v>11</v>
      </c>
      <c r="J56" s="257"/>
      <c r="K56" s="257"/>
      <c r="L56" s="268"/>
      <c r="M56" s="272" t="s">
        <v>1667</v>
      </c>
      <c r="N56" s="332"/>
    </row>
    <row r="57" spans="1:14" s="152" customFormat="1" ht="16.5" customHeight="1">
      <c r="A57" s="328">
        <v>48</v>
      </c>
      <c r="B57" s="607"/>
      <c r="C57" s="607"/>
      <c r="D57" s="249" t="s">
        <v>1482</v>
      </c>
      <c r="E57" s="250" t="s">
        <v>63</v>
      </c>
      <c r="F57" s="250" t="s">
        <v>999</v>
      </c>
      <c r="G57" s="256" t="s">
        <v>87</v>
      </c>
      <c r="H57" s="256" t="s">
        <v>87</v>
      </c>
      <c r="I57" s="251" t="s">
        <v>11</v>
      </c>
      <c r="J57" s="257"/>
      <c r="K57" s="257"/>
      <c r="L57" s="268"/>
      <c r="M57" s="272" t="s">
        <v>1668</v>
      </c>
      <c r="N57" s="332"/>
    </row>
    <row r="58" spans="1:14" s="152" customFormat="1" ht="16.5" customHeight="1">
      <c r="A58" s="328">
        <v>49</v>
      </c>
      <c r="B58" s="607"/>
      <c r="C58" s="607"/>
      <c r="D58" s="249" t="s">
        <v>1482</v>
      </c>
      <c r="E58" s="250" t="s">
        <v>63</v>
      </c>
      <c r="F58" s="250" t="s">
        <v>92</v>
      </c>
      <c r="G58" s="256" t="s">
        <v>87</v>
      </c>
      <c r="H58" s="256" t="s">
        <v>87</v>
      </c>
      <c r="I58" s="251" t="s">
        <v>11</v>
      </c>
      <c r="J58" s="257"/>
      <c r="K58" s="257"/>
      <c r="L58" s="268"/>
      <c r="M58" s="272" t="s">
        <v>1668</v>
      </c>
      <c r="N58" s="332"/>
    </row>
    <row r="59" spans="1:14" s="152" customFormat="1" ht="16.5" customHeight="1">
      <c r="A59" s="328">
        <v>50</v>
      </c>
      <c r="B59" s="607"/>
      <c r="C59" s="607"/>
      <c r="D59" s="249" t="s">
        <v>1482</v>
      </c>
      <c r="E59" s="250" t="s">
        <v>63</v>
      </c>
      <c r="F59" s="250" t="s">
        <v>1000</v>
      </c>
      <c r="G59" s="256" t="s">
        <v>87</v>
      </c>
      <c r="H59" s="256" t="s">
        <v>87</v>
      </c>
      <c r="I59" s="251" t="s">
        <v>11</v>
      </c>
      <c r="J59" s="257"/>
      <c r="K59" s="257"/>
      <c r="L59" s="268"/>
      <c r="M59" s="272" t="s">
        <v>1667</v>
      </c>
      <c r="N59" s="332"/>
    </row>
    <row r="60" spans="1:14" s="152" customFormat="1" ht="16.5" customHeight="1">
      <c r="A60" s="328">
        <v>51</v>
      </c>
      <c r="B60" s="607"/>
      <c r="C60" s="607"/>
      <c r="D60" s="249" t="s">
        <v>1482</v>
      </c>
      <c r="E60" s="250" t="s">
        <v>63</v>
      </c>
      <c r="F60" s="250" t="s">
        <v>1001</v>
      </c>
      <c r="G60" s="256" t="s">
        <v>87</v>
      </c>
      <c r="H60" s="256" t="s">
        <v>87</v>
      </c>
      <c r="I60" s="251" t="s">
        <v>11</v>
      </c>
      <c r="J60" s="257"/>
      <c r="K60" s="257"/>
      <c r="L60" s="268"/>
      <c r="M60" s="273" t="s">
        <v>1669</v>
      </c>
      <c r="N60" s="332"/>
    </row>
    <row r="61" spans="1:14" s="152" customFormat="1" ht="16.5" customHeight="1">
      <c r="A61" s="328">
        <v>52</v>
      </c>
      <c r="B61" s="607"/>
      <c r="C61" s="607"/>
      <c r="D61" s="249" t="s">
        <v>1482</v>
      </c>
      <c r="E61" s="250" t="s">
        <v>63</v>
      </c>
      <c r="F61" s="250" t="s">
        <v>1002</v>
      </c>
      <c r="G61" s="256" t="s">
        <v>96</v>
      </c>
      <c r="H61" s="256" t="s">
        <v>96</v>
      </c>
      <c r="I61" s="251" t="s">
        <v>11</v>
      </c>
      <c r="J61" s="257"/>
      <c r="K61" s="257"/>
      <c r="L61" s="268"/>
      <c r="M61" s="272" t="s">
        <v>1679</v>
      </c>
      <c r="N61" s="332"/>
    </row>
    <row r="62" spans="1:14" s="152" customFormat="1" ht="16.5" customHeight="1">
      <c r="A62" s="328">
        <v>53</v>
      </c>
      <c r="B62" s="607"/>
      <c r="C62" s="607"/>
      <c r="D62" s="249" t="s">
        <v>1482</v>
      </c>
      <c r="E62" s="250" t="s">
        <v>63</v>
      </c>
      <c r="F62" s="250" t="s">
        <v>97</v>
      </c>
      <c r="G62" s="256" t="s">
        <v>98</v>
      </c>
      <c r="H62" s="256" t="s">
        <v>98</v>
      </c>
      <c r="I62" s="251" t="s">
        <v>11</v>
      </c>
      <c r="J62" s="257"/>
      <c r="K62" s="257"/>
      <c r="L62" s="268"/>
      <c r="M62" s="272" t="s">
        <v>1679</v>
      </c>
      <c r="N62" s="332"/>
    </row>
    <row r="63" spans="1:14" s="152" customFormat="1" ht="16.5" customHeight="1">
      <c r="A63" s="328">
        <v>54</v>
      </c>
      <c r="B63" s="607"/>
      <c r="C63" s="607"/>
      <c r="D63" s="249" t="s">
        <v>1482</v>
      </c>
      <c r="E63" s="250" t="s">
        <v>63</v>
      </c>
      <c r="F63" s="250" t="s">
        <v>99</v>
      </c>
      <c r="G63" s="256" t="s">
        <v>100</v>
      </c>
      <c r="H63" s="256" t="s">
        <v>100</v>
      </c>
      <c r="I63" s="251" t="s">
        <v>11</v>
      </c>
      <c r="J63" s="257"/>
      <c r="K63" s="257"/>
      <c r="L63" s="268"/>
      <c r="M63" s="908" t="s">
        <v>1896</v>
      </c>
      <c r="N63" s="909" t="s">
        <v>1897</v>
      </c>
    </row>
    <row r="64" spans="1:14" s="152" customFormat="1" ht="16.5" customHeight="1">
      <c r="A64" s="328">
        <v>55</v>
      </c>
      <c r="B64" s="607"/>
      <c r="C64" s="607"/>
      <c r="D64" s="249" t="s">
        <v>1482</v>
      </c>
      <c r="E64" s="250" t="s">
        <v>63</v>
      </c>
      <c r="F64" s="250" t="s">
        <v>1003</v>
      </c>
      <c r="G64" s="256" t="s">
        <v>62</v>
      </c>
      <c r="H64" s="256" t="s">
        <v>62</v>
      </c>
      <c r="I64" s="251" t="s">
        <v>11</v>
      </c>
      <c r="J64" s="257"/>
      <c r="K64" s="257"/>
      <c r="L64" s="268"/>
      <c r="M64" s="908"/>
      <c r="N64" s="909"/>
    </row>
    <row r="65" spans="1:15" s="152" customFormat="1" ht="16.5" customHeight="1">
      <c r="A65" s="328">
        <v>56</v>
      </c>
      <c r="B65" s="607"/>
      <c r="C65" s="607"/>
      <c r="D65" s="249" t="s">
        <v>1482</v>
      </c>
      <c r="E65" s="250" t="s">
        <v>63</v>
      </c>
      <c r="F65" s="250" t="s">
        <v>103</v>
      </c>
      <c r="G65" s="256" t="s">
        <v>104</v>
      </c>
      <c r="H65" s="256" t="s">
        <v>104</v>
      </c>
      <c r="I65" s="251" t="s">
        <v>11</v>
      </c>
      <c r="J65" s="257"/>
      <c r="K65" s="257"/>
      <c r="L65" s="268"/>
      <c r="M65" s="908"/>
      <c r="N65" s="909"/>
    </row>
    <row r="66" spans="1:15" s="152" customFormat="1" ht="16.5" customHeight="1">
      <c r="A66" s="328">
        <v>57</v>
      </c>
      <c r="B66" s="607"/>
      <c r="C66" s="607"/>
      <c r="D66" s="249" t="s">
        <v>1482</v>
      </c>
      <c r="E66" s="250" t="s">
        <v>63</v>
      </c>
      <c r="F66" s="250" t="s">
        <v>1004</v>
      </c>
      <c r="G66" s="256" t="s">
        <v>89</v>
      </c>
      <c r="H66" s="256" t="s">
        <v>89</v>
      </c>
      <c r="I66" s="251" t="s">
        <v>11</v>
      </c>
      <c r="J66" s="257"/>
      <c r="K66" s="257"/>
      <c r="L66" s="268"/>
      <c r="M66" s="908"/>
      <c r="N66" s="909"/>
    </row>
    <row r="67" spans="1:15" s="152" customFormat="1" ht="16.5" customHeight="1">
      <c r="A67" s="328">
        <v>58</v>
      </c>
      <c r="B67" s="607"/>
      <c r="C67" s="607"/>
      <c r="D67" s="249" t="s">
        <v>1482</v>
      </c>
      <c r="E67" s="250" t="s">
        <v>63</v>
      </c>
      <c r="F67" s="250" t="s">
        <v>1005</v>
      </c>
      <c r="G67" s="256" t="s">
        <v>62</v>
      </c>
      <c r="H67" s="256" t="s">
        <v>62</v>
      </c>
      <c r="I67" s="251" t="s">
        <v>11</v>
      </c>
      <c r="J67" s="257"/>
      <c r="K67" s="257"/>
      <c r="L67" s="268"/>
      <c r="M67" s="908"/>
      <c r="N67" s="909"/>
    </row>
    <row r="68" spans="1:15" s="152" customFormat="1" ht="16.5" customHeight="1">
      <c r="A68" s="328">
        <v>59</v>
      </c>
      <c r="B68" s="607"/>
      <c r="C68" s="607"/>
      <c r="D68" s="249" t="s">
        <v>1482</v>
      </c>
      <c r="E68" s="250" t="s">
        <v>63</v>
      </c>
      <c r="F68" s="250" t="s">
        <v>1006</v>
      </c>
      <c r="G68" s="256" t="s">
        <v>71</v>
      </c>
      <c r="H68" s="256" t="s">
        <v>71</v>
      </c>
      <c r="I68" s="251" t="s">
        <v>11</v>
      </c>
      <c r="J68" s="257"/>
      <c r="K68" s="257"/>
      <c r="L68" s="268"/>
      <c r="M68" s="908"/>
      <c r="N68" s="909"/>
    </row>
    <row r="69" spans="1:15" s="152" customFormat="1" ht="16.5" customHeight="1">
      <c r="A69" s="328">
        <v>60</v>
      </c>
      <c r="B69" s="607"/>
      <c r="C69" s="607"/>
      <c r="D69" s="249" t="s">
        <v>1482</v>
      </c>
      <c r="E69" s="250" t="s">
        <v>63</v>
      </c>
      <c r="F69" s="250" t="s">
        <v>108</v>
      </c>
      <c r="G69" s="256" t="s">
        <v>89</v>
      </c>
      <c r="H69" s="256" t="s">
        <v>89</v>
      </c>
      <c r="I69" s="251" t="s">
        <v>11</v>
      </c>
      <c r="J69" s="257"/>
      <c r="K69" s="257"/>
      <c r="L69" s="268"/>
      <c r="M69" s="908"/>
      <c r="N69" s="909"/>
    </row>
    <row r="70" spans="1:15" s="152" customFormat="1" ht="16.5" customHeight="1">
      <c r="A70" s="328">
        <v>61</v>
      </c>
      <c r="B70" s="607"/>
      <c r="C70" s="607"/>
      <c r="D70" s="249" t="s">
        <v>1482</v>
      </c>
      <c r="E70" s="250" t="s">
        <v>63</v>
      </c>
      <c r="F70" s="250" t="s">
        <v>109</v>
      </c>
      <c r="G70" s="256" t="s">
        <v>110</v>
      </c>
      <c r="H70" s="256" t="s">
        <v>110</v>
      </c>
      <c r="I70" s="251" t="s">
        <v>11</v>
      </c>
      <c r="J70" s="257"/>
      <c r="K70" s="257"/>
      <c r="L70" s="268"/>
      <c r="M70" s="908"/>
      <c r="N70" s="909"/>
    </row>
    <row r="71" spans="1:15" s="152" customFormat="1" ht="16.5" customHeight="1">
      <c r="A71" s="328">
        <v>62</v>
      </c>
      <c r="B71" s="607"/>
      <c r="C71" s="607"/>
      <c r="D71" s="249" t="s">
        <v>1482</v>
      </c>
      <c r="E71" s="250" t="s">
        <v>63</v>
      </c>
      <c r="F71" s="250" t="s">
        <v>1007</v>
      </c>
      <c r="G71" s="256"/>
      <c r="H71" s="256"/>
      <c r="I71" s="251" t="s">
        <v>11</v>
      </c>
      <c r="J71" s="257"/>
      <c r="K71" s="257"/>
      <c r="L71" s="268"/>
      <c r="M71" s="274" t="s">
        <v>1008</v>
      </c>
      <c r="N71" s="909"/>
    </row>
    <row r="72" spans="1:15" s="152" customFormat="1" ht="16.5" customHeight="1">
      <c r="A72" s="328">
        <v>63</v>
      </c>
      <c r="B72" s="607"/>
      <c r="C72" s="607"/>
      <c r="D72" s="249" t="s">
        <v>1482</v>
      </c>
      <c r="E72" s="250" t="s">
        <v>284</v>
      </c>
      <c r="F72" s="250" t="s">
        <v>1146</v>
      </c>
      <c r="G72" s="256"/>
      <c r="H72" s="256"/>
      <c r="I72" s="251" t="s">
        <v>11</v>
      </c>
      <c r="J72" s="257"/>
      <c r="K72" s="257"/>
      <c r="L72" s="268"/>
      <c r="M72" s="271" t="s">
        <v>2674</v>
      </c>
      <c r="N72" s="332"/>
    </row>
    <row r="73" spans="1:15" s="152" customFormat="1" ht="16.5" customHeight="1">
      <c r="A73" s="328">
        <v>64</v>
      </c>
      <c r="B73" s="607"/>
      <c r="C73" s="607"/>
      <c r="D73" s="249" t="s">
        <v>1482</v>
      </c>
      <c r="E73" s="250" t="s">
        <v>284</v>
      </c>
      <c r="F73" s="250" t="s">
        <v>2566</v>
      </c>
      <c r="G73" s="256"/>
      <c r="H73" s="256"/>
      <c r="I73" s="251" t="s">
        <v>11</v>
      </c>
      <c r="J73" s="257"/>
      <c r="K73" s="257"/>
      <c r="L73" s="268"/>
      <c r="M73" s="271" t="s">
        <v>1227</v>
      </c>
      <c r="N73" s="332"/>
    </row>
    <row r="74" spans="1:15" s="152" customFormat="1" ht="16.5" customHeight="1">
      <c r="A74" s="328">
        <v>65</v>
      </c>
      <c r="B74" s="607"/>
      <c r="C74" s="607"/>
      <c r="D74" s="249" t="s">
        <v>1482</v>
      </c>
      <c r="E74" s="250" t="s">
        <v>284</v>
      </c>
      <c r="F74" s="250" t="s">
        <v>2565</v>
      </c>
      <c r="G74" s="256"/>
      <c r="H74" s="256"/>
      <c r="I74" s="251" t="s">
        <v>11</v>
      </c>
      <c r="J74" s="257"/>
      <c r="K74" s="257"/>
      <c r="L74" s="268"/>
      <c r="M74" s="271"/>
      <c r="N74" s="332"/>
    </row>
    <row r="75" spans="1:15" s="152" customFormat="1" ht="16.5" customHeight="1">
      <c r="A75" s="328">
        <v>66</v>
      </c>
      <c r="B75" s="607"/>
      <c r="C75" s="607"/>
      <c r="D75" s="249" t="s">
        <v>1482</v>
      </c>
      <c r="E75" s="250" t="s">
        <v>284</v>
      </c>
      <c r="F75" s="250" t="s">
        <v>950</v>
      </c>
      <c r="G75" s="256"/>
      <c r="H75" s="256"/>
      <c r="I75" s="251" t="s">
        <v>11</v>
      </c>
      <c r="J75" s="257"/>
      <c r="K75" s="257"/>
      <c r="L75" s="268"/>
      <c r="M75" s="271" t="s">
        <v>2567</v>
      </c>
      <c r="N75" s="332"/>
    </row>
    <row r="76" spans="1:15" s="152" customFormat="1" ht="16.5" customHeight="1">
      <c r="A76" s="328">
        <v>67</v>
      </c>
      <c r="B76" s="607"/>
      <c r="C76" s="607"/>
      <c r="D76" s="249" t="s">
        <v>1482</v>
      </c>
      <c r="E76" s="250" t="s">
        <v>284</v>
      </c>
      <c r="F76" s="250" t="s">
        <v>2435</v>
      </c>
      <c r="G76" s="563" t="s">
        <v>2436</v>
      </c>
      <c r="H76" s="563" t="s">
        <v>2436</v>
      </c>
      <c r="I76" s="251" t="s">
        <v>11</v>
      </c>
      <c r="J76" s="275"/>
      <c r="K76" s="275"/>
      <c r="L76" s="276"/>
      <c r="M76" s="910" t="s">
        <v>1898</v>
      </c>
      <c r="N76" s="332"/>
      <c r="O76" s="154"/>
    </row>
    <row r="77" spans="1:15" s="152" customFormat="1" ht="16.5" customHeight="1">
      <c r="A77" s="328">
        <v>68</v>
      </c>
      <c r="B77" s="607"/>
      <c r="C77" s="607"/>
      <c r="D77" s="249" t="s">
        <v>1482</v>
      </c>
      <c r="E77" s="250" t="s">
        <v>284</v>
      </c>
      <c r="F77" s="250" t="s">
        <v>2437</v>
      </c>
      <c r="G77" s="563" t="s">
        <v>2438</v>
      </c>
      <c r="H77" s="563" t="s">
        <v>2438</v>
      </c>
      <c r="I77" s="251" t="s">
        <v>11</v>
      </c>
      <c r="J77" s="275"/>
      <c r="K77" s="275"/>
      <c r="L77" s="276"/>
      <c r="M77" s="911"/>
      <c r="N77" s="332"/>
      <c r="O77" s="154"/>
    </row>
    <row r="78" spans="1:15" s="152" customFormat="1" ht="16.5" customHeight="1">
      <c r="A78" s="328">
        <v>69</v>
      </c>
      <c r="B78" s="607"/>
      <c r="C78" s="607"/>
      <c r="D78" s="249" t="s">
        <v>1482</v>
      </c>
      <c r="E78" s="250" t="s">
        <v>284</v>
      </c>
      <c r="F78" s="250" t="s">
        <v>2439</v>
      </c>
      <c r="G78" s="563" t="s">
        <v>2440</v>
      </c>
      <c r="H78" s="563" t="s">
        <v>2440</v>
      </c>
      <c r="I78" s="251" t="s">
        <v>11</v>
      </c>
      <c r="J78" s="275"/>
      <c r="K78" s="275"/>
      <c r="L78" s="276"/>
      <c r="M78" s="911"/>
      <c r="N78" s="332"/>
      <c r="O78" s="154"/>
    </row>
    <row r="79" spans="1:15" s="152" customFormat="1" ht="16.5" customHeight="1">
      <c r="A79" s="328">
        <v>70</v>
      </c>
      <c r="B79" s="607"/>
      <c r="C79" s="607"/>
      <c r="D79" s="249" t="s">
        <v>1482</v>
      </c>
      <c r="E79" s="250" t="s">
        <v>284</v>
      </c>
      <c r="F79" s="250" t="s">
        <v>2441</v>
      </c>
      <c r="G79" s="563" t="s">
        <v>2442</v>
      </c>
      <c r="H79" s="563" t="s">
        <v>2442</v>
      </c>
      <c r="I79" s="251" t="s">
        <v>11</v>
      </c>
      <c r="J79" s="275"/>
      <c r="K79" s="275"/>
      <c r="L79" s="276"/>
      <c r="M79" s="911"/>
      <c r="N79" s="332"/>
      <c r="O79" s="154"/>
    </row>
    <row r="80" spans="1:15" s="152" customFormat="1" ht="16.5" customHeight="1">
      <c r="A80" s="328">
        <v>71</v>
      </c>
      <c r="B80" s="607"/>
      <c r="C80" s="607"/>
      <c r="D80" s="249" t="s">
        <v>1482</v>
      </c>
      <c r="E80" s="250" t="s">
        <v>284</v>
      </c>
      <c r="F80" s="250" t="s">
        <v>2443</v>
      </c>
      <c r="G80" s="563" t="s">
        <v>2444</v>
      </c>
      <c r="H80" s="563" t="s">
        <v>2444</v>
      </c>
      <c r="I80" s="251" t="s">
        <v>11</v>
      </c>
      <c r="J80" s="275"/>
      <c r="K80" s="275"/>
      <c r="L80" s="276"/>
      <c r="M80" s="911"/>
      <c r="N80" s="332"/>
      <c r="O80" s="154"/>
    </row>
    <row r="81" spans="1:15" s="152" customFormat="1" ht="16.5" customHeight="1">
      <c r="A81" s="328">
        <v>72</v>
      </c>
      <c r="B81" s="607"/>
      <c r="C81" s="607"/>
      <c r="D81" s="249" t="s">
        <v>1482</v>
      </c>
      <c r="E81" s="250" t="s">
        <v>284</v>
      </c>
      <c r="F81" s="250" t="s">
        <v>2445</v>
      </c>
      <c r="G81" s="563" t="s">
        <v>2446</v>
      </c>
      <c r="H81" s="563" t="s">
        <v>2446</v>
      </c>
      <c r="I81" s="251" t="s">
        <v>11</v>
      </c>
      <c r="J81" s="275"/>
      <c r="K81" s="275"/>
      <c r="L81" s="276"/>
      <c r="M81" s="911"/>
      <c r="N81" s="332"/>
      <c r="O81" s="154"/>
    </row>
    <row r="82" spans="1:15" s="152" customFormat="1" ht="16.5" customHeight="1">
      <c r="A82" s="328">
        <v>73</v>
      </c>
      <c r="B82" s="607"/>
      <c r="C82" s="607"/>
      <c r="D82" s="249" t="s">
        <v>1482</v>
      </c>
      <c r="E82" s="250" t="s">
        <v>284</v>
      </c>
      <c r="F82" s="250" t="s">
        <v>2447</v>
      </c>
      <c r="G82" s="563" t="s">
        <v>1633</v>
      </c>
      <c r="H82" s="563" t="s">
        <v>1633</v>
      </c>
      <c r="I82" s="251" t="s">
        <v>11</v>
      </c>
      <c r="J82" s="275"/>
      <c r="K82" s="275"/>
      <c r="L82" s="276"/>
      <c r="M82" s="911"/>
      <c r="N82" s="332"/>
      <c r="O82" s="154"/>
    </row>
    <row r="83" spans="1:15" s="152" customFormat="1" ht="16.5" customHeight="1">
      <c r="A83" s="328">
        <v>74</v>
      </c>
      <c r="B83" s="607"/>
      <c r="C83" s="607"/>
      <c r="D83" s="249" t="s">
        <v>1482</v>
      </c>
      <c r="E83" s="250" t="s">
        <v>284</v>
      </c>
      <c r="F83" s="250" t="s">
        <v>2448</v>
      </c>
      <c r="G83" s="563" t="s">
        <v>1915</v>
      </c>
      <c r="H83" s="563" t="s">
        <v>1915</v>
      </c>
      <c r="I83" s="251" t="s">
        <v>11</v>
      </c>
      <c r="J83" s="275"/>
      <c r="K83" s="275"/>
      <c r="L83" s="276"/>
      <c r="M83" s="911"/>
      <c r="N83" s="332"/>
      <c r="O83" s="154"/>
    </row>
    <row r="84" spans="1:15" s="152" customFormat="1" ht="16.5" customHeight="1">
      <c r="A84" s="328">
        <v>75</v>
      </c>
      <c r="B84" s="607"/>
      <c r="C84" s="607"/>
      <c r="D84" s="249" t="s">
        <v>1482</v>
      </c>
      <c r="E84" s="250" t="s">
        <v>284</v>
      </c>
      <c r="F84" s="250" t="s">
        <v>2449</v>
      </c>
      <c r="G84" s="563" t="s">
        <v>2450</v>
      </c>
      <c r="H84" s="563" t="s">
        <v>2450</v>
      </c>
      <c r="I84" s="251" t="s">
        <v>11</v>
      </c>
      <c r="J84" s="275"/>
      <c r="K84" s="275"/>
      <c r="L84" s="276"/>
      <c r="M84" s="911"/>
      <c r="N84" s="332"/>
      <c r="O84" s="154"/>
    </row>
    <row r="85" spans="1:15" s="152" customFormat="1" ht="16.5" customHeight="1">
      <c r="A85" s="328">
        <v>76</v>
      </c>
      <c r="B85" s="607"/>
      <c r="C85" s="607"/>
      <c r="D85" s="249" t="s">
        <v>1482</v>
      </c>
      <c r="E85" s="250" t="s">
        <v>284</v>
      </c>
      <c r="F85" s="250" t="s">
        <v>2451</v>
      </c>
      <c r="G85" s="563" t="s">
        <v>1633</v>
      </c>
      <c r="H85" s="563" t="s">
        <v>1633</v>
      </c>
      <c r="I85" s="251" t="s">
        <v>11</v>
      </c>
      <c r="J85" s="275"/>
      <c r="K85" s="275"/>
      <c r="L85" s="276"/>
      <c r="M85" s="911"/>
      <c r="N85" s="332"/>
      <c r="O85" s="154"/>
    </row>
    <row r="86" spans="1:15" s="152" customFormat="1" ht="16.5" customHeight="1">
      <c r="A86" s="328">
        <v>77</v>
      </c>
      <c r="B86" s="607"/>
      <c r="C86" s="607"/>
      <c r="D86" s="249" t="s">
        <v>1482</v>
      </c>
      <c r="E86" s="250" t="s">
        <v>284</v>
      </c>
      <c r="F86" s="250" t="s">
        <v>2452</v>
      </c>
      <c r="G86" s="563" t="s">
        <v>2453</v>
      </c>
      <c r="H86" s="563" t="s">
        <v>2453</v>
      </c>
      <c r="I86" s="251" t="s">
        <v>11</v>
      </c>
      <c r="J86" s="275"/>
      <c r="K86" s="275"/>
      <c r="L86" s="276"/>
      <c r="M86" s="911"/>
      <c r="N86" s="332"/>
      <c r="O86" s="154"/>
    </row>
    <row r="87" spans="1:15" s="152" customFormat="1" ht="16.5" customHeight="1">
      <c r="A87" s="328">
        <v>78</v>
      </c>
      <c r="B87" s="607"/>
      <c r="C87" s="607"/>
      <c r="D87" s="249" t="s">
        <v>1482</v>
      </c>
      <c r="E87" s="250" t="s">
        <v>284</v>
      </c>
      <c r="F87" s="250" t="s">
        <v>2454</v>
      </c>
      <c r="G87" s="563" t="s">
        <v>1634</v>
      </c>
      <c r="H87" s="563" t="s">
        <v>1634</v>
      </c>
      <c r="I87" s="251" t="s">
        <v>11</v>
      </c>
      <c r="J87" s="275"/>
      <c r="K87" s="275"/>
      <c r="L87" s="276"/>
      <c r="M87" s="911"/>
      <c r="N87" s="332"/>
      <c r="O87" s="154"/>
    </row>
    <row r="88" spans="1:15" s="152" customFormat="1" ht="16.5" customHeight="1">
      <c r="A88" s="328">
        <v>79</v>
      </c>
      <c r="B88" s="607"/>
      <c r="C88" s="607"/>
      <c r="D88" s="249" t="s">
        <v>1482</v>
      </c>
      <c r="E88" s="250" t="s">
        <v>284</v>
      </c>
      <c r="F88" s="250" t="s">
        <v>2455</v>
      </c>
      <c r="G88" s="563" t="s">
        <v>2456</v>
      </c>
      <c r="H88" s="563" t="s">
        <v>2456</v>
      </c>
      <c r="I88" s="251" t="s">
        <v>11</v>
      </c>
      <c r="J88" s="275"/>
      <c r="K88" s="275"/>
      <c r="L88" s="276"/>
      <c r="M88" s="911"/>
      <c r="N88" s="332"/>
      <c r="O88" s="154"/>
    </row>
    <row r="89" spans="1:15" s="152" customFormat="1" ht="16.5" customHeight="1">
      <c r="A89" s="328">
        <v>80</v>
      </c>
      <c r="B89" s="607"/>
      <c r="C89" s="607"/>
      <c r="D89" s="249" t="s">
        <v>1482</v>
      </c>
      <c r="E89" s="250" t="s">
        <v>284</v>
      </c>
      <c r="F89" s="250" t="s">
        <v>2457</v>
      </c>
      <c r="G89" s="563" t="s">
        <v>2458</v>
      </c>
      <c r="H89" s="563" t="s">
        <v>2458</v>
      </c>
      <c r="I89" s="251" t="s">
        <v>11</v>
      </c>
      <c r="J89" s="275"/>
      <c r="K89" s="275"/>
      <c r="L89" s="276"/>
      <c r="M89" s="911"/>
      <c r="N89" s="332"/>
      <c r="O89" s="154"/>
    </row>
    <row r="90" spans="1:15" s="152" customFormat="1" ht="16.5" customHeight="1">
      <c r="A90" s="328">
        <v>81</v>
      </c>
      <c r="B90" s="607"/>
      <c r="C90" s="607"/>
      <c r="D90" s="249" t="s">
        <v>1482</v>
      </c>
      <c r="E90" s="250" t="s">
        <v>284</v>
      </c>
      <c r="F90" s="250" t="s">
        <v>2459</v>
      </c>
      <c r="G90" s="563" t="s">
        <v>2460</v>
      </c>
      <c r="H90" s="563" t="s">
        <v>2460</v>
      </c>
      <c r="I90" s="251" t="s">
        <v>11</v>
      </c>
      <c r="J90" s="275"/>
      <c r="K90" s="275"/>
      <c r="L90" s="276"/>
      <c r="M90" s="911"/>
      <c r="N90" s="332"/>
      <c r="O90" s="154"/>
    </row>
    <row r="91" spans="1:15" s="152" customFormat="1" ht="16.5" customHeight="1">
      <c r="A91" s="328">
        <v>82</v>
      </c>
      <c r="B91" s="607"/>
      <c r="C91" s="607"/>
      <c r="D91" s="249" t="s">
        <v>1482</v>
      </c>
      <c r="E91" s="250" t="s">
        <v>284</v>
      </c>
      <c r="F91" s="250" t="s">
        <v>2461</v>
      </c>
      <c r="G91" s="563" t="s">
        <v>2462</v>
      </c>
      <c r="H91" s="563" t="s">
        <v>2462</v>
      </c>
      <c r="I91" s="251" t="s">
        <v>11</v>
      </c>
      <c r="J91" s="275"/>
      <c r="K91" s="275"/>
      <c r="L91" s="276"/>
      <c r="M91" s="911"/>
      <c r="N91" s="332"/>
      <c r="O91" s="154"/>
    </row>
    <row r="92" spans="1:15" s="152" customFormat="1" ht="16.5" customHeight="1">
      <c r="A92" s="328">
        <v>83</v>
      </c>
      <c r="B92" s="607"/>
      <c r="C92" s="607"/>
      <c r="D92" s="249" t="s">
        <v>1482</v>
      </c>
      <c r="E92" s="250" t="s">
        <v>284</v>
      </c>
      <c r="F92" s="250" t="s">
        <v>2463</v>
      </c>
      <c r="G92" s="563" t="s">
        <v>2464</v>
      </c>
      <c r="H92" s="563" t="s">
        <v>2464</v>
      </c>
      <c r="I92" s="251" t="s">
        <v>11</v>
      </c>
      <c r="J92" s="275"/>
      <c r="K92" s="275"/>
      <c r="L92" s="276"/>
      <c r="M92" s="911"/>
      <c r="N92" s="332"/>
      <c r="O92" s="154"/>
    </row>
    <row r="93" spans="1:15" s="152" customFormat="1" ht="16.5" customHeight="1">
      <c r="A93" s="328">
        <v>84</v>
      </c>
      <c r="B93" s="607"/>
      <c r="C93" s="607"/>
      <c r="D93" s="249" t="s">
        <v>1482</v>
      </c>
      <c r="E93" s="250" t="s">
        <v>284</v>
      </c>
      <c r="F93" s="250" t="s">
        <v>2465</v>
      </c>
      <c r="G93" s="563" t="s">
        <v>2446</v>
      </c>
      <c r="H93" s="563" t="s">
        <v>2446</v>
      </c>
      <c r="I93" s="251" t="s">
        <v>11</v>
      </c>
      <c r="J93" s="275"/>
      <c r="K93" s="275"/>
      <c r="L93" s="276"/>
      <c r="M93" s="911"/>
      <c r="N93" s="332"/>
      <c r="O93" s="154"/>
    </row>
    <row r="94" spans="1:15" s="152" customFormat="1" ht="16.5" customHeight="1">
      <c r="A94" s="328">
        <v>85</v>
      </c>
      <c r="B94" s="607"/>
      <c r="C94" s="607"/>
      <c r="D94" s="249" t="s">
        <v>1482</v>
      </c>
      <c r="E94" s="250" t="s">
        <v>284</v>
      </c>
      <c r="F94" s="250" t="s">
        <v>2466</v>
      </c>
      <c r="G94" s="563" t="s">
        <v>1915</v>
      </c>
      <c r="H94" s="563" t="s">
        <v>1915</v>
      </c>
      <c r="I94" s="251" t="s">
        <v>11</v>
      </c>
      <c r="J94" s="275"/>
      <c r="K94" s="275"/>
      <c r="L94" s="276"/>
      <c r="M94" s="911"/>
      <c r="N94" s="332"/>
      <c r="O94" s="154"/>
    </row>
    <row r="95" spans="1:15" s="152" customFormat="1" ht="16.5" customHeight="1">
      <c r="A95" s="328">
        <v>86</v>
      </c>
      <c r="B95" s="607"/>
      <c r="C95" s="607"/>
      <c r="D95" s="249" t="s">
        <v>1482</v>
      </c>
      <c r="E95" s="250" t="s">
        <v>284</v>
      </c>
      <c r="F95" s="250" t="s">
        <v>2467</v>
      </c>
      <c r="G95" s="563" t="s">
        <v>2468</v>
      </c>
      <c r="H95" s="563" t="s">
        <v>2468</v>
      </c>
      <c r="I95" s="251" t="s">
        <v>11</v>
      </c>
      <c r="J95" s="275"/>
      <c r="K95" s="275"/>
      <c r="L95" s="276"/>
      <c r="M95" s="911"/>
      <c r="N95" s="332"/>
      <c r="O95" s="154"/>
    </row>
    <row r="96" spans="1:15" s="152" customFormat="1" ht="16.5" customHeight="1">
      <c r="A96" s="328">
        <v>87</v>
      </c>
      <c r="B96" s="607"/>
      <c r="C96" s="607"/>
      <c r="D96" s="249" t="s">
        <v>1482</v>
      </c>
      <c r="E96" s="250" t="s">
        <v>284</v>
      </c>
      <c r="F96" s="250" t="s">
        <v>2469</v>
      </c>
      <c r="G96" s="563" t="s">
        <v>1637</v>
      </c>
      <c r="H96" s="563" t="s">
        <v>1637</v>
      </c>
      <c r="I96" s="251" t="s">
        <v>11</v>
      </c>
      <c r="J96" s="275"/>
      <c r="K96" s="275"/>
      <c r="L96" s="276"/>
      <c r="M96" s="911"/>
      <c r="N96" s="332"/>
      <c r="O96" s="154"/>
    </row>
    <row r="97" spans="1:15" s="152" customFormat="1" ht="16.5" customHeight="1">
      <c r="A97" s="328">
        <v>88</v>
      </c>
      <c r="B97" s="607"/>
      <c r="C97" s="607"/>
      <c r="D97" s="249" t="s">
        <v>1482</v>
      </c>
      <c r="E97" s="250" t="s">
        <v>284</v>
      </c>
      <c r="F97" s="250" t="s">
        <v>2470</v>
      </c>
      <c r="G97" s="563" t="s">
        <v>2471</v>
      </c>
      <c r="H97" s="563" t="s">
        <v>2471</v>
      </c>
      <c r="I97" s="251" t="s">
        <v>11</v>
      </c>
      <c r="J97" s="275"/>
      <c r="K97" s="275"/>
      <c r="L97" s="276"/>
      <c r="M97" s="911"/>
      <c r="N97" s="332"/>
      <c r="O97" s="154"/>
    </row>
    <row r="98" spans="1:15" s="152" customFormat="1" ht="16.5" customHeight="1">
      <c r="A98" s="328">
        <v>89</v>
      </c>
      <c r="B98" s="607"/>
      <c r="C98" s="607"/>
      <c r="D98" s="249" t="s">
        <v>1482</v>
      </c>
      <c r="E98" s="250" t="s">
        <v>284</v>
      </c>
      <c r="F98" s="250" t="s">
        <v>2472</v>
      </c>
      <c r="G98" s="563" t="s">
        <v>2446</v>
      </c>
      <c r="H98" s="563" t="s">
        <v>2446</v>
      </c>
      <c r="I98" s="251" t="s">
        <v>11</v>
      </c>
      <c r="J98" s="275"/>
      <c r="K98" s="275"/>
      <c r="L98" s="276"/>
      <c r="M98" s="911"/>
      <c r="N98" s="332"/>
      <c r="O98" s="154"/>
    </row>
    <row r="99" spans="1:15" s="152" customFormat="1" ht="16.5" customHeight="1">
      <c r="A99" s="328">
        <v>90</v>
      </c>
      <c r="B99" s="607"/>
      <c r="C99" s="607"/>
      <c r="D99" s="249" t="s">
        <v>1482</v>
      </c>
      <c r="E99" s="250" t="s">
        <v>284</v>
      </c>
      <c r="F99" s="250" t="s">
        <v>2473</v>
      </c>
      <c r="G99" s="563" t="s">
        <v>2474</v>
      </c>
      <c r="H99" s="563" t="s">
        <v>2474</v>
      </c>
      <c r="I99" s="251" t="s">
        <v>11</v>
      </c>
      <c r="J99" s="275"/>
      <c r="K99" s="275"/>
      <c r="L99" s="276"/>
      <c r="M99" s="911"/>
      <c r="N99" s="332"/>
      <c r="O99" s="154"/>
    </row>
    <row r="100" spans="1:15" s="152" customFormat="1" ht="16.5" customHeight="1">
      <c r="A100" s="328">
        <v>91</v>
      </c>
      <c r="B100" s="607"/>
      <c r="C100" s="607"/>
      <c r="D100" s="249" t="s">
        <v>1482</v>
      </c>
      <c r="E100" s="250" t="s">
        <v>284</v>
      </c>
      <c r="F100" s="250" t="s">
        <v>2475</v>
      </c>
      <c r="G100" s="563" t="s">
        <v>1976</v>
      </c>
      <c r="H100" s="563" t="s">
        <v>1976</v>
      </c>
      <c r="I100" s="251" t="s">
        <v>11</v>
      </c>
      <c r="J100" s="275"/>
      <c r="K100" s="275"/>
      <c r="L100" s="276"/>
      <c r="M100" s="911"/>
      <c r="N100" s="332"/>
      <c r="O100" s="154"/>
    </row>
    <row r="101" spans="1:15" s="152" customFormat="1" ht="16.5" customHeight="1">
      <c r="A101" s="328">
        <v>92</v>
      </c>
      <c r="B101" s="607"/>
      <c r="C101" s="607"/>
      <c r="D101" s="249" t="s">
        <v>1482</v>
      </c>
      <c r="E101" s="250" t="s">
        <v>284</v>
      </c>
      <c r="F101" s="250" t="s">
        <v>2476</v>
      </c>
      <c r="G101" s="563" t="s">
        <v>1976</v>
      </c>
      <c r="H101" s="563" t="s">
        <v>1976</v>
      </c>
      <c r="I101" s="251" t="s">
        <v>11</v>
      </c>
      <c r="J101" s="275"/>
      <c r="K101" s="275"/>
      <c r="L101" s="276"/>
      <c r="M101" s="911"/>
      <c r="N101" s="332"/>
      <c r="O101" s="155"/>
    </row>
    <row r="102" spans="1:15" s="152" customFormat="1" ht="16.5" customHeight="1">
      <c r="A102" s="328">
        <v>93</v>
      </c>
      <c r="B102" s="607"/>
      <c r="C102" s="607"/>
      <c r="D102" s="249" t="s">
        <v>1482</v>
      </c>
      <c r="E102" s="250" t="s">
        <v>284</v>
      </c>
      <c r="F102" s="250" t="s">
        <v>2477</v>
      </c>
      <c r="G102" s="563" t="s">
        <v>1976</v>
      </c>
      <c r="H102" s="563" t="s">
        <v>1976</v>
      </c>
      <c r="I102" s="251" t="s">
        <v>11</v>
      </c>
      <c r="J102" s="275"/>
      <c r="K102" s="275"/>
      <c r="L102" s="276"/>
      <c r="M102" s="911"/>
      <c r="N102" s="332"/>
      <c r="O102" s="155"/>
    </row>
    <row r="103" spans="1:15" s="152" customFormat="1" ht="16.5" customHeight="1">
      <c r="A103" s="328">
        <v>94</v>
      </c>
      <c r="B103" s="607"/>
      <c r="C103" s="607"/>
      <c r="D103" s="249" t="s">
        <v>1482</v>
      </c>
      <c r="E103" s="250" t="s">
        <v>284</v>
      </c>
      <c r="F103" s="250" t="s">
        <v>2478</v>
      </c>
      <c r="G103" s="563"/>
      <c r="H103" s="563"/>
      <c r="I103" s="251" t="s">
        <v>11</v>
      </c>
      <c r="J103" s="275"/>
      <c r="K103" s="275"/>
      <c r="L103" s="276"/>
      <c r="M103" s="911"/>
      <c r="N103" s="332" t="s">
        <v>2581</v>
      </c>
      <c r="O103" s="155"/>
    </row>
    <row r="104" spans="1:15" s="152" customFormat="1" ht="16.5" customHeight="1">
      <c r="A104" s="328">
        <v>95</v>
      </c>
      <c r="B104" s="607"/>
      <c r="C104" s="607"/>
      <c r="D104" s="249" t="s">
        <v>1482</v>
      </c>
      <c r="E104" s="250" t="s">
        <v>284</v>
      </c>
      <c r="F104" s="250" t="s">
        <v>2479</v>
      </c>
      <c r="G104" s="563"/>
      <c r="H104" s="563"/>
      <c r="I104" s="251" t="s">
        <v>11</v>
      </c>
      <c r="J104" s="275"/>
      <c r="K104" s="275"/>
      <c r="L104" s="276"/>
      <c r="M104" s="911"/>
      <c r="N104" s="332"/>
      <c r="O104" s="155"/>
    </row>
    <row r="105" spans="1:15" s="152" customFormat="1" ht="16.5" customHeight="1">
      <c r="A105" s="328">
        <v>96</v>
      </c>
      <c r="B105" s="607"/>
      <c r="C105" s="607"/>
      <c r="D105" s="249" t="s">
        <v>1482</v>
      </c>
      <c r="E105" s="250" t="s">
        <v>284</v>
      </c>
      <c r="F105" s="250" t="s">
        <v>2480</v>
      </c>
      <c r="G105" s="563"/>
      <c r="H105" s="563"/>
      <c r="I105" s="251" t="s">
        <v>11</v>
      </c>
      <c r="J105" s="275"/>
      <c r="K105" s="275"/>
      <c r="L105" s="276"/>
      <c r="M105" s="911"/>
      <c r="N105" s="332"/>
      <c r="O105" s="155"/>
    </row>
    <row r="106" spans="1:15" s="152" customFormat="1" ht="16.5" customHeight="1">
      <c r="A106" s="328">
        <v>97</v>
      </c>
      <c r="B106" s="607"/>
      <c r="C106" s="607"/>
      <c r="D106" s="249" t="s">
        <v>1482</v>
      </c>
      <c r="E106" s="250" t="s">
        <v>284</v>
      </c>
      <c r="F106" s="250" t="s">
        <v>2481</v>
      </c>
      <c r="G106" s="563"/>
      <c r="H106" s="563"/>
      <c r="I106" s="251" t="s">
        <v>11</v>
      </c>
      <c r="J106" s="275"/>
      <c r="K106" s="275"/>
      <c r="L106" s="276"/>
      <c r="M106" s="911"/>
      <c r="N106" s="332"/>
      <c r="O106" s="155"/>
    </row>
    <row r="107" spans="1:15" s="152" customFormat="1" ht="16.5" customHeight="1">
      <c r="A107" s="328">
        <v>98</v>
      </c>
      <c r="B107" s="607"/>
      <c r="C107" s="607"/>
      <c r="D107" s="249" t="s">
        <v>1482</v>
      </c>
      <c r="E107" s="250" t="s">
        <v>284</v>
      </c>
      <c r="F107" s="250" t="s">
        <v>2482</v>
      </c>
      <c r="G107" s="563"/>
      <c r="H107" s="563"/>
      <c r="I107" s="251" t="s">
        <v>11</v>
      </c>
      <c r="J107" s="275"/>
      <c r="K107" s="275"/>
      <c r="L107" s="276"/>
      <c r="M107" s="911"/>
      <c r="N107" s="332" t="s">
        <v>2582</v>
      </c>
      <c r="O107" s="155"/>
    </row>
    <row r="108" spans="1:15" s="152" customFormat="1" ht="16.5" customHeight="1">
      <c r="A108" s="328">
        <v>99</v>
      </c>
      <c r="B108" s="607"/>
      <c r="C108" s="607"/>
      <c r="D108" s="249" t="s">
        <v>1482</v>
      </c>
      <c r="E108" s="250" t="s">
        <v>284</v>
      </c>
      <c r="F108" s="250" t="s">
        <v>951</v>
      </c>
      <c r="G108" s="310"/>
      <c r="H108" s="310"/>
      <c r="I108" s="251" t="s">
        <v>11</v>
      </c>
      <c r="J108" s="275"/>
      <c r="K108" s="275"/>
      <c r="L108" s="276"/>
      <c r="M108" s="567" t="s">
        <v>2564</v>
      </c>
      <c r="N108" s="332"/>
      <c r="O108" s="156"/>
    </row>
    <row r="109" spans="1:15" s="152" customFormat="1" ht="18" customHeight="1">
      <c r="A109" s="328">
        <v>100</v>
      </c>
      <c r="B109" s="607"/>
      <c r="C109" s="607"/>
      <c r="D109" s="249" t="s">
        <v>1482</v>
      </c>
      <c r="E109" s="250" t="s">
        <v>1017</v>
      </c>
      <c r="F109" s="250" t="s">
        <v>1018</v>
      </c>
      <c r="G109" s="256" t="s">
        <v>1019</v>
      </c>
      <c r="H109" s="256" t="s">
        <v>1019</v>
      </c>
      <c r="I109" s="251" t="s">
        <v>11</v>
      </c>
      <c r="J109" s="257"/>
      <c r="K109" s="268"/>
      <c r="L109" s="268"/>
      <c r="M109" s="269" t="s">
        <v>1493</v>
      </c>
      <c r="N109" s="333"/>
    </row>
    <row r="110" spans="1:15" s="152" customFormat="1" ht="18" customHeight="1">
      <c r="A110" s="328">
        <v>101</v>
      </c>
      <c r="B110" s="607"/>
      <c r="C110" s="607"/>
      <c r="D110" s="249" t="s">
        <v>1482</v>
      </c>
      <c r="E110" s="250" t="s">
        <v>1017</v>
      </c>
      <c r="F110" s="250" t="s">
        <v>1020</v>
      </c>
      <c r="G110" s="256" t="s">
        <v>1021</v>
      </c>
      <c r="H110" s="256" t="s">
        <v>1021</v>
      </c>
      <c r="I110" s="251" t="s">
        <v>11</v>
      </c>
      <c r="J110" s="257"/>
      <c r="K110" s="268"/>
      <c r="L110" s="268"/>
      <c r="M110" s="269" t="s">
        <v>1494</v>
      </c>
      <c r="N110" s="333"/>
    </row>
    <row r="111" spans="1:15" s="152" customFormat="1" ht="18" customHeight="1">
      <c r="A111" s="328">
        <v>102</v>
      </c>
      <c r="B111" s="607"/>
      <c r="C111" s="607"/>
      <c r="D111" s="249" t="s">
        <v>1482</v>
      </c>
      <c r="E111" s="250" t="s">
        <v>1017</v>
      </c>
      <c r="F111" s="250" t="s">
        <v>1022</v>
      </c>
      <c r="G111" s="256"/>
      <c r="H111" s="256"/>
      <c r="I111" s="251" t="s">
        <v>11</v>
      </c>
      <c r="J111" s="257"/>
      <c r="K111" s="268"/>
      <c r="L111" s="268"/>
      <c r="M111" s="269" t="s">
        <v>1495</v>
      </c>
      <c r="N111" s="333"/>
    </row>
    <row r="112" spans="1:15" s="152" customFormat="1" ht="18" customHeight="1">
      <c r="A112" s="328">
        <v>103</v>
      </c>
      <c r="B112" s="607"/>
      <c r="C112" s="607"/>
      <c r="D112" s="249" t="s">
        <v>1482</v>
      </c>
      <c r="E112" s="250" t="s">
        <v>1017</v>
      </c>
      <c r="F112" s="250" t="s">
        <v>1023</v>
      </c>
      <c r="G112" s="256" t="s">
        <v>964</v>
      </c>
      <c r="H112" s="256" t="s">
        <v>964</v>
      </c>
      <c r="I112" s="251" t="s">
        <v>11</v>
      </c>
      <c r="J112" s="257"/>
      <c r="K112" s="268"/>
      <c r="L112" s="268"/>
      <c r="M112" s="269" t="s">
        <v>1496</v>
      </c>
      <c r="N112" s="333"/>
    </row>
    <row r="113" spans="1:14" s="152" customFormat="1" ht="18" customHeight="1">
      <c r="A113" s="328">
        <v>104</v>
      </c>
      <c r="B113" s="607"/>
      <c r="C113" s="607"/>
      <c r="D113" s="249" t="s">
        <v>1482</v>
      </c>
      <c r="E113" s="250" t="s">
        <v>1017</v>
      </c>
      <c r="F113" s="250" t="s">
        <v>1024</v>
      </c>
      <c r="G113" s="256"/>
      <c r="H113" s="256"/>
      <c r="I113" s="251" t="s">
        <v>11</v>
      </c>
      <c r="J113" s="257"/>
      <c r="K113" s="268"/>
      <c r="L113" s="268"/>
      <c r="M113" s="269" t="s">
        <v>1497</v>
      </c>
      <c r="N113" s="333"/>
    </row>
    <row r="114" spans="1:14" s="152" customFormat="1" ht="18" customHeight="1">
      <c r="A114" s="328">
        <v>105</v>
      </c>
      <c r="B114" s="607"/>
      <c r="C114" s="607"/>
      <c r="D114" s="249" t="s">
        <v>1482</v>
      </c>
      <c r="E114" s="250" t="s">
        <v>1017</v>
      </c>
      <c r="F114" s="250" t="s">
        <v>1025</v>
      </c>
      <c r="G114" s="256"/>
      <c r="H114" s="256"/>
      <c r="I114" s="251" t="s">
        <v>11</v>
      </c>
      <c r="J114" s="257"/>
      <c r="K114" s="268"/>
      <c r="L114" s="268"/>
      <c r="M114" s="269" t="s">
        <v>1498</v>
      </c>
      <c r="N114" s="333"/>
    </row>
    <row r="115" spans="1:14" s="152" customFormat="1" ht="18" customHeight="1">
      <c r="A115" s="328">
        <v>106</v>
      </c>
      <c r="B115" s="607"/>
      <c r="C115" s="607"/>
      <c r="D115" s="249" t="s">
        <v>1482</v>
      </c>
      <c r="E115" s="250" t="s">
        <v>1017</v>
      </c>
      <c r="F115" s="250" t="s">
        <v>1026</v>
      </c>
      <c r="G115" s="256"/>
      <c r="H115" s="256"/>
      <c r="I115" s="251" t="s">
        <v>11</v>
      </c>
      <c r="J115" s="257"/>
      <c r="K115" s="268"/>
      <c r="L115" s="268"/>
      <c r="M115" s="269" t="s">
        <v>1499</v>
      </c>
      <c r="N115" s="333"/>
    </row>
    <row r="116" spans="1:14" s="152" customFormat="1" ht="18" customHeight="1">
      <c r="A116" s="328">
        <v>107</v>
      </c>
      <c r="B116" s="607"/>
      <c r="C116" s="607"/>
      <c r="D116" s="249" t="s">
        <v>1482</v>
      </c>
      <c r="E116" s="250" t="s">
        <v>1017</v>
      </c>
      <c r="F116" s="250" t="s">
        <v>1027</v>
      </c>
      <c r="G116" s="277" t="s">
        <v>1500</v>
      </c>
      <c r="H116" s="277" t="s">
        <v>1500</v>
      </c>
      <c r="I116" s="251" t="s">
        <v>11</v>
      </c>
      <c r="J116" s="257"/>
      <c r="K116" s="268"/>
      <c r="L116" s="268"/>
      <c r="M116" s="912" t="s">
        <v>1501</v>
      </c>
      <c r="N116" s="333"/>
    </row>
    <row r="117" spans="1:14" s="152" customFormat="1" ht="18" customHeight="1">
      <c r="A117" s="328">
        <v>108</v>
      </c>
      <c r="B117" s="607"/>
      <c r="C117" s="607"/>
      <c r="D117" s="249" t="s">
        <v>1482</v>
      </c>
      <c r="E117" s="250" t="s">
        <v>1017</v>
      </c>
      <c r="F117" s="250" t="s">
        <v>1438</v>
      </c>
      <c r="G117" s="256" t="s">
        <v>1502</v>
      </c>
      <c r="H117" s="256" t="s">
        <v>1502</v>
      </c>
      <c r="I117" s="251" t="s">
        <v>11</v>
      </c>
      <c r="J117" s="257"/>
      <c r="K117" s="268"/>
      <c r="L117" s="268"/>
      <c r="M117" s="912"/>
      <c r="N117" s="333"/>
    </row>
    <row r="118" spans="1:14" s="152" customFormat="1" ht="18" customHeight="1">
      <c r="A118" s="328">
        <v>109</v>
      </c>
      <c r="B118" s="607"/>
      <c r="C118" s="607"/>
      <c r="D118" s="249" t="s">
        <v>1482</v>
      </c>
      <c r="E118" s="250" t="s">
        <v>1017</v>
      </c>
      <c r="F118" s="250" t="s">
        <v>1503</v>
      </c>
      <c r="G118" s="256" t="s">
        <v>1030</v>
      </c>
      <c r="H118" s="256" t="s">
        <v>1030</v>
      </c>
      <c r="I118" s="251" t="s">
        <v>11</v>
      </c>
      <c r="J118" s="257"/>
      <c r="K118" s="268"/>
      <c r="L118" s="268"/>
      <c r="M118" s="912"/>
      <c r="N118" s="333"/>
    </row>
    <row r="119" spans="1:14" s="152" customFormat="1" ht="18" customHeight="1">
      <c r="A119" s="328">
        <v>110</v>
      </c>
      <c r="B119" s="607"/>
      <c r="C119" s="607"/>
      <c r="D119" s="249" t="s">
        <v>1482</v>
      </c>
      <c r="E119" s="250" t="s">
        <v>1017</v>
      </c>
      <c r="F119" s="250" t="s">
        <v>1439</v>
      </c>
      <c r="G119" s="256" t="s">
        <v>1031</v>
      </c>
      <c r="H119" s="256" t="s">
        <v>1031</v>
      </c>
      <c r="I119" s="251" t="s">
        <v>11</v>
      </c>
      <c r="J119" s="257"/>
      <c r="K119" s="268"/>
      <c r="L119" s="268"/>
      <c r="M119" s="912"/>
      <c r="N119" s="333"/>
    </row>
    <row r="120" spans="1:14" s="152" customFormat="1" ht="18" customHeight="1">
      <c r="A120" s="328">
        <v>111</v>
      </c>
      <c r="B120" s="607"/>
      <c r="C120" s="607"/>
      <c r="D120" s="249" t="s">
        <v>1482</v>
      </c>
      <c r="E120" s="250" t="s">
        <v>1017</v>
      </c>
      <c r="F120" s="250" t="s">
        <v>1440</v>
      </c>
      <c r="G120" s="256" t="s">
        <v>1032</v>
      </c>
      <c r="H120" s="256" t="s">
        <v>1032</v>
      </c>
      <c r="I120" s="251" t="s">
        <v>11</v>
      </c>
      <c r="J120" s="257"/>
      <c r="K120" s="268"/>
      <c r="L120" s="268"/>
      <c r="M120" s="912"/>
      <c r="N120" s="333"/>
    </row>
    <row r="121" spans="1:14" s="152" customFormat="1" ht="18" customHeight="1">
      <c r="A121" s="328">
        <v>112</v>
      </c>
      <c r="B121" s="607"/>
      <c r="C121" s="607"/>
      <c r="D121" s="249"/>
      <c r="E121" s="250" t="s">
        <v>735</v>
      </c>
      <c r="F121" s="255" t="s">
        <v>736</v>
      </c>
      <c r="G121" s="256"/>
      <c r="H121" s="256"/>
      <c r="I121" s="251" t="s">
        <v>11</v>
      </c>
      <c r="J121" s="257"/>
      <c r="K121" s="268"/>
      <c r="L121" s="268"/>
      <c r="M121" s="259" t="s">
        <v>1231</v>
      </c>
      <c r="N121" s="333"/>
    </row>
    <row r="122" spans="1:14" s="110" customFormat="1" ht="16.5" customHeight="1">
      <c r="A122" s="328">
        <v>113</v>
      </c>
      <c r="B122" s="607"/>
      <c r="C122" s="607"/>
      <c r="D122" s="249" t="s">
        <v>1482</v>
      </c>
      <c r="E122" s="250" t="s">
        <v>738</v>
      </c>
      <c r="F122" s="255" t="s">
        <v>736</v>
      </c>
      <c r="G122" s="278"/>
      <c r="H122" s="278"/>
      <c r="I122" s="251" t="s">
        <v>11</v>
      </c>
      <c r="J122" s="279"/>
      <c r="K122" s="278"/>
      <c r="L122" s="280"/>
      <c r="M122" s="281" t="s">
        <v>1504</v>
      </c>
      <c r="N122" s="334"/>
    </row>
    <row r="123" spans="1:14" s="110" customFormat="1" ht="16.5" customHeight="1">
      <c r="A123" s="328">
        <v>114</v>
      </c>
      <c r="B123" s="607"/>
      <c r="C123" s="607"/>
      <c r="D123" s="249" t="s">
        <v>1482</v>
      </c>
      <c r="E123" s="250" t="s">
        <v>735</v>
      </c>
      <c r="F123" s="255" t="s">
        <v>740</v>
      </c>
      <c r="G123" s="278" t="s">
        <v>741</v>
      </c>
      <c r="H123" s="278" t="s">
        <v>741</v>
      </c>
      <c r="I123" s="251" t="s">
        <v>11</v>
      </c>
      <c r="J123" s="280"/>
      <c r="K123" s="278"/>
      <c r="L123" s="280"/>
      <c r="M123" s="282" t="s">
        <v>1505</v>
      </c>
      <c r="N123" s="334"/>
    </row>
    <row r="124" spans="1:14" s="110" customFormat="1" ht="16.5" customHeight="1">
      <c r="A124" s="328">
        <v>115</v>
      </c>
      <c r="B124" s="607"/>
      <c r="C124" s="607"/>
      <c r="D124" s="249" t="s">
        <v>1482</v>
      </c>
      <c r="E124" s="250" t="s">
        <v>735</v>
      </c>
      <c r="F124" s="255" t="s">
        <v>743</v>
      </c>
      <c r="G124" s="278" t="s">
        <v>741</v>
      </c>
      <c r="H124" s="278" t="s">
        <v>741</v>
      </c>
      <c r="I124" s="251" t="s">
        <v>11</v>
      </c>
      <c r="J124" s="280"/>
      <c r="K124" s="278"/>
      <c r="L124" s="280"/>
      <c r="M124" s="282"/>
      <c r="N124" s="334"/>
    </row>
    <row r="125" spans="1:14" s="110" customFormat="1" ht="16.5" customHeight="1">
      <c r="A125" s="328">
        <v>116</v>
      </c>
      <c r="B125" s="607"/>
      <c r="C125" s="607"/>
      <c r="D125" s="249" t="s">
        <v>1482</v>
      </c>
      <c r="E125" s="250" t="s">
        <v>735</v>
      </c>
      <c r="F125" s="255" t="s">
        <v>745</v>
      </c>
      <c r="G125" s="278" t="s">
        <v>409</v>
      </c>
      <c r="H125" s="278" t="s">
        <v>409</v>
      </c>
      <c r="I125" s="251" t="s">
        <v>11</v>
      </c>
      <c r="J125" s="280"/>
      <c r="K125" s="278"/>
      <c r="L125" s="280"/>
      <c r="M125" s="282"/>
      <c r="N125" s="334"/>
    </row>
    <row r="126" spans="1:14" s="110" customFormat="1" ht="16.5" customHeight="1">
      <c r="A126" s="328">
        <v>117</v>
      </c>
      <c r="B126" s="607"/>
      <c r="C126" s="607"/>
      <c r="D126" s="249" t="s">
        <v>1482</v>
      </c>
      <c r="E126" s="250" t="s">
        <v>735</v>
      </c>
      <c r="F126" s="255" t="s">
        <v>747</v>
      </c>
      <c r="G126" s="278" t="s">
        <v>748</v>
      </c>
      <c r="H126" s="278" t="s">
        <v>748</v>
      </c>
      <c r="I126" s="251" t="s">
        <v>11</v>
      </c>
      <c r="J126" s="280"/>
      <c r="K126" s="278"/>
      <c r="L126" s="280"/>
      <c r="M126" s="282"/>
      <c r="N126" s="334"/>
    </row>
    <row r="127" spans="1:14" s="110" customFormat="1" ht="16.5" customHeight="1">
      <c r="A127" s="328">
        <v>118</v>
      </c>
      <c r="B127" s="607"/>
      <c r="C127" s="607"/>
      <c r="D127" s="249" t="s">
        <v>1482</v>
      </c>
      <c r="E127" s="250" t="s">
        <v>735</v>
      </c>
      <c r="F127" s="255" t="s">
        <v>750</v>
      </c>
      <c r="G127" s="278" t="s">
        <v>748</v>
      </c>
      <c r="H127" s="278" t="s">
        <v>748</v>
      </c>
      <c r="I127" s="251" t="s">
        <v>11</v>
      </c>
      <c r="J127" s="280"/>
      <c r="K127" s="278"/>
      <c r="L127" s="280"/>
      <c r="M127" s="282"/>
      <c r="N127" s="334"/>
    </row>
    <row r="128" spans="1:14" s="110" customFormat="1" ht="16.5" customHeight="1">
      <c r="A128" s="328">
        <v>119</v>
      </c>
      <c r="B128" s="607"/>
      <c r="C128" s="607"/>
      <c r="D128" s="249" t="s">
        <v>1482</v>
      </c>
      <c r="E128" s="250" t="s">
        <v>735</v>
      </c>
      <c r="F128" s="255" t="s">
        <v>752</v>
      </c>
      <c r="G128" s="278" t="s">
        <v>748</v>
      </c>
      <c r="H128" s="278" t="s">
        <v>748</v>
      </c>
      <c r="I128" s="251" t="s">
        <v>11</v>
      </c>
      <c r="J128" s="280"/>
      <c r="K128" s="278"/>
      <c r="L128" s="280"/>
      <c r="M128" s="282"/>
      <c r="N128" s="334"/>
    </row>
    <row r="129" spans="1:14" s="110" customFormat="1" ht="16.5" customHeight="1">
      <c r="A129" s="328">
        <v>120</v>
      </c>
      <c r="B129" s="607"/>
      <c r="C129" s="607"/>
      <c r="D129" s="249" t="s">
        <v>1482</v>
      </c>
      <c r="E129" s="250" t="s">
        <v>738</v>
      </c>
      <c r="F129" s="255" t="s">
        <v>754</v>
      </c>
      <c r="G129" s="278" t="s">
        <v>755</v>
      </c>
      <c r="H129" s="278" t="s">
        <v>755</v>
      </c>
      <c r="I129" s="251" t="s">
        <v>11</v>
      </c>
      <c r="J129" s="280"/>
      <c r="K129" s="278"/>
      <c r="L129" s="280"/>
      <c r="M129" s="282"/>
      <c r="N129" s="334"/>
    </row>
    <row r="130" spans="1:14" s="110" customFormat="1" ht="16.5" customHeight="1">
      <c r="A130" s="328">
        <v>121</v>
      </c>
      <c r="B130" s="607"/>
      <c r="C130" s="607"/>
      <c r="D130" s="249" t="s">
        <v>1482</v>
      </c>
      <c r="E130" s="250" t="s">
        <v>738</v>
      </c>
      <c r="F130" s="255" t="s">
        <v>757</v>
      </c>
      <c r="G130" s="278" t="s">
        <v>758</v>
      </c>
      <c r="H130" s="278" t="s">
        <v>758</v>
      </c>
      <c r="I130" s="251" t="s">
        <v>11</v>
      </c>
      <c r="J130" s="280"/>
      <c r="K130" s="278"/>
      <c r="L130" s="280"/>
      <c r="M130" s="282"/>
      <c r="N130" s="334"/>
    </row>
    <row r="131" spans="1:14" s="110" customFormat="1" ht="16.5" customHeight="1">
      <c r="A131" s="328">
        <v>122</v>
      </c>
      <c r="B131" s="607"/>
      <c r="C131" s="607"/>
      <c r="D131" s="249" t="s">
        <v>1482</v>
      </c>
      <c r="E131" s="250" t="s">
        <v>738</v>
      </c>
      <c r="F131" s="255" t="s">
        <v>760</v>
      </c>
      <c r="G131" s="278" t="s">
        <v>758</v>
      </c>
      <c r="H131" s="278" t="s">
        <v>758</v>
      </c>
      <c r="I131" s="251" t="s">
        <v>11</v>
      </c>
      <c r="J131" s="280"/>
      <c r="K131" s="278"/>
      <c r="L131" s="280"/>
      <c r="M131" s="282"/>
      <c r="N131" s="334"/>
    </row>
    <row r="132" spans="1:14" s="110" customFormat="1" ht="16.5" customHeight="1">
      <c r="A132" s="328">
        <v>123</v>
      </c>
      <c r="B132" s="607"/>
      <c r="C132" s="607"/>
      <c r="D132" s="249" t="s">
        <v>1482</v>
      </c>
      <c r="E132" s="250" t="s">
        <v>738</v>
      </c>
      <c r="F132" s="255" t="s">
        <v>762</v>
      </c>
      <c r="G132" s="278" t="s">
        <v>758</v>
      </c>
      <c r="H132" s="278" t="s">
        <v>758</v>
      </c>
      <c r="I132" s="251" t="s">
        <v>11</v>
      </c>
      <c r="J132" s="280"/>
      <c r="K132" s="278"/>
      <c r="L132" s="280"/>
      <c r="M132" s="282"/>
      <c r="N132" s="334"/>
    </row>
    <row r="133" spans="1:14" s="110" customFormat="1" ht="16.5" customHeight="1">
      <c r="A133" s="328">
        <v>124</v>
      </c>
      <c r="B133" s="607"/>
      <c r="C133" s="607"/>
      <c r="D133" s="249" t="s">
        <v>1482</v>
      </c>
      <c r="E133" s="250" t="s">
        <v>738</v>
      </c>
      <c r="F133" s="255" t="s">
        <v>747</v>
      </c>
      <c r="G133" s="278" t="s">
        <v>764</v>
      </c>
      <c r="H133" s="278" t="s">
        <v>764</v>
      </c>
      <c r="I133" s="251" t="s">
        <v>11</v>
      </c>
      <c r="J133" s="280"/>
      <c r="K133" s="278"/>
      <c r="L133" s="280"/>
      <c r="M133" s="282"/>
      <c r="N133" s="334"/>
    </row>
    <row r="134" spans="1:14" s="110" customFormat="1" ht="16.5" customHeight="1">
      <c r="A134" s="328">
        <v>125</v>
      </c>
      <c r="B134" s="607"/>
      <c r="C134" s="607"/>
      <c r="D134" s="249" t="s">
        <v>1482</v>
      </c>
      <c r="E134" s="250" t="s">
        <v>738</v>
      </c>
      <c r="F134" s="255" t="s">
        <v>750</v>
      </c>
      <c r="G134" s="278" t="s">
        <v>764</v>
      </c>
      <c r="H134" s="278" t="s">
        <v>764</v>
      </c>
      <c r="I134" s="251" t="s">
        <v>11</v>
      </c>
      <c r="J134" s="280"/>
      <c r="K134" s="278"/>
      <c r="L134" s="280"/>
      <c r="M134" s="282"/>
      <c r="N134" s="334"/>
    </row>
    <row r="135" spans="1:14" s="110" customFormat="1" ht="16.5" customHeight="1">
      <c r="A135" s="328">
        <v>126</v>
      </c>
      <c r="B135" s="607"/>
      <c r="C135" s="607"/>
      <c r="D135" s="249" t="s">
        <v>1482</v>
      </c>
      <c r="E135" s="250" t="s">
        <v>738</v>
      </c>
      <c r="F135" s="255" t="s">
        <v>752</v>
      </c>
      <c r="G135" s="278" t="s">
        <v>764</v>
      </c>
      <c r="H135" s="278" t="s">
        <v>764</v>
      </c>
      <c r="I135" s="251" t="s">
        <v>11</v>
      </c>
      <c r="J135" s="280"/>
      <c r="K135" s="278"/>
      <c r="L135" s="280"/>
      <c r="M135" s="282"/>
      <c r="N135" s="334"/>
    </row>
    <row r="136" spans="1:14" s="110" customFormat="1" ht="16.5" customHeight="1">
      <c r="A136" s="328">
        <v>127</v>
      </c>
      <c r="B136" s="607"/>
      <c r="C136" s="607"/>
      <c r="D136" s="249" t="s">
        <v>1482</v>
      </c>
      <c r="E136" s="250" t="s">
        <v>735</v>
      </c>
      <c r="F136" s="255" t="s">
        <v>768</v>
      </c>
      <c r="G136" s="278"/>
      <c r="H136" s="278"/>
      <c r="I136" s="251" t="s">
        <v>11</v>
      </c>
      <c r="J136" s="279"/>
      <c r="K136" s="278"/>
      <c r="L136" s="280"/>
      <c r="M136" s="281" t="s">
        <v>1506</v>
      </c>
      <c r="N136" s="334"/>
    </row>
    <row r="137" spans="1:14" s="110" customFormat="1" ht="16.5" customHeight="1">
      <c r="A137" s="328">
        <v>128</v>
      </c>
      <c r="B137" s="607"/>
      <c r="C137" s="607"/>
      <c r="D137" s="249" t="s">
        <v>1482</v>
      </c>
      <c r="E137" s="250" t="s">
        <v>738</v>
      </c>
      <c r="F137" s="255" t="s">
        <v>768</v>
      </c>
      <c r="G137" s="278"/>
      <c r="H137" s="278"/>
      <c r="I137" s="251" t="s">
        <v>11</v>
      </c>
      <c r="J137" s="279"/>
      <c r="K137" s="278"/>
      <c r="L137" s="280"/>
      <c r="M137" s="281" t="s">
        <v>1507</v>
      </c>
      <c r="N137" s="334"/>
    </row>
    <row r="138" spans="1:14" s="152" customFormat="1" ht="18" customHeight="1">
      <c r="A138" s="328">
        <v>129</v>
      </c>
      <c r="B138" s="607"/>
      <c r="C138" s="607"/>
      <c r="D138" s="249" t="s">
        <v>1482</v>
      </c>
      <c r="E138" s="250" t="s">
        <v>771</v>
      </c>
      <c r="F138" s="255" t="s">
        <v>772</v>
      </c>
      <c r="G138" s="256"/>
      <c r="H138" s="256"/>
      <c r="I138" s="251" t="s">
        <v>11</v>
      </c>
      <c r="J138" s="268"/>
      <c r="K138" s="268"/>
      <c r="L138" s="258"/>
      <c r="M138" s="269" t="s">
        <v>1508</v>
      </c>
      <c r="N138" s="333"/>
    </row>
    <row r="139" spans="1:14" s="152" customFormat="1" ht="18" customHeight="1">
      <c r="A139" s="328">
        <v>130</v>
      </c>
      <c r="B139" s="607"/>
      <c r="C139" s="607"/>
      <c r="D139" s="249" t="s">
        <v>1482</v>
      </c>
      <c r="E139" s="250" t="s">
        <v>771</v>
      </c>
      <c r="F139" s="255" t="s">
        <v>774</v>
      </c>
      <c r="G139" s="256"/>
      <c r="H139" s="256"/>
      <c r="I139" s="251" t="s">
        <v>11</v>
      </c>
      <c r="J139" s="268"/>
      <c r="K139" s="268"/>
      <c r="L139" s="258"/>
      <c r="M139" s="269" t="s">
        <v>1509</v>
      </c>
      <c r="N139" s="333"/>
    </row>
    <row r="140" spans="1:14" s="152" customFormat="1" ht="18" customHeight="1">
      <c r="A140" s="328">
        <v>131</v>
      </c>
      <c r="B140" s="607"/>
      <c r="C140" s="607"/>
      <c r="D140" s="249" t="s">
        <v>1482</v>
      </c>
      <c r="E140" s="250" t="s">
        <v>771</v>
      </c>
      <c r="F140" s="255" t="s">
        <v>768</v>
      </c>
      <c r="G140" s="256"/>
      <c r="H140" s="256"/>
      <c r="I140" s="251" t="s">
        <v>11</v>
      </c>
      <c r="J140" s="268"/>
      <c r="K140" s="268"/>
      <c r="L140" s="258"/>
      <c r="M140" s="269" t="s">
        <v>1510</v>
      </c>
      <c r="N140" s="333"/>
    </row>
    <row r="141" spans="1:14" s="152" customFormat="1" ht="18" customHeight="1">
      <c r="A141" s="328">
        <v>132</v>
      </c>
      <c r="B141" s="607"/>
      <c r="C141" s="607"/>
      <c r="D141" s="249" t="s">
        <v>1482</v>
      </c>
      <c r="E141" s="250" t="s">
        <v>1511</v>
      </c>
      <c r="F141" s="263" t="s">
        <v>777</v>
      </c>
      <c r="G141" s="256" t="s">
        <v>1512</v>
      </c>
      <c r="H141" s="256" t="s">
        <v>1512</v>
      </c>
      <c r="I141" s="251" t="s">
        <v>11</v>
      </c>
      <c r="J141" s="268"/>
      <c r="K141" s="268"/>
      <c r="L141" s="258"/>
      <c r="M141" s="269" t="s">
        <v>1513</v>
      </c>
      <c r="N141" s="333"/>
    </row>
    <row r="142" spans="1:14" s="152" customFormat="1" ht="18" customHeight="1">
      <c r="A142" s="328">
        <v>133</v>
      </c>
      <c r="B142" s="607"/>
      <c r="C142" s="607"/>
      <c r="D142" s="249" t="s">
        <v>1514</v>
      </c>
      <c r="E142" s="250" t="s">
        <v>1613</v>
      </c>
      <c r="F142" s="263" t="s">
        <v>1614</v>
      </c>
      <c r="G142" s="283" t="s">
        <v>2030</v>
      </c>
      <c r="H142" s="283" t="s">
        <v>2030</v>
      </c>
      <c r="I142" s="251" t="s">
        <v>11</v>
      </c>
      <c r="J142" s="258"/>
      <c r="K142" s="268"/>
      <c r="L142" s="258"/>
      <c r="M142" s="284" t="s">
        <v>1515</v>
      </c>
      <c r="N142" s="333"/>
    </row>
    <row r="143" spans="1:14" s="152" customFormat="1" ht="18" customHeight="1">
      <c r="A143" s="328">
        <v>134</v>
      </c>
      <c r="B143" s="607"/>
      <c r="C143" s="607"/>
      <c r="D143" s="249" t="s">
        <v>1514</v>
      </c>
      <c r="E143" s="250" t="s">
        <v>771</v>
      </c>
      <c r="F143" s="263" t="s">
        <v>783</v>
      </c>
      <c r="G143" s="266" t="s">
        <v>89</v>
      </c>
      <c r="H143" s="266" t="s">
        <v>89</v>
      </c>
      <c r="I143" s="285" t="s">
        <v>11</v>
      </c>
      <c r="J143" s="268"/>
      <c r="K143" s="268"/>
      <c r="L143" s="258"/>
      <c r="M143" s="286" t="s">
        <v>1516</v>
      </c>
      <c r="N143" s="333"/>
    </row>
    <row r="144" spans="1:14" s="152" customFormat="1" ht="18" customHeight="1">
      <c r="A144" s="328">
        <v>135</v>
      </c>
      <c r="B144" s="607"/>
      <c r="C144" s="607"/>
      <c r="D144" s="249" t="s">
        <v>1514</v>
      </c>
      <c r="E144" s="250" t="s">
        <v>771</v>
      </c>
      <c r="F144" s="255" t="s">
        <v>785</v>
      </c>
      <c r="G144" s="266" t="s">
        <v>786</v>
      </c>
      <c r="H144" s="266" t="s">
        <v>786</v>
      </c>
      <c r="I144" s="285" t="s">
        <v>11</v>
      </c>
      <c r="J144" s="268"/>
      <c r="K144" s="268"/>
      <c r="L144" s="258"/>
      <c r="M144" s="269" t="s">
        <v>1517</v>
      </c>
      <c r="N144" s="333"/>
    </row>
    <row r="145" spans="1:15" s="110" customFormat="1" ht="16.5" customHeight="1">
      <c r="A145" s="328">
        <v>136</v>
      </c>
      <c r="B145" s="607"/>
      <c r="C145" s="607"/>
      <c r="D145" s="249" t="s">
        <v>1514</v>
      </c>
      <c r="E145" s="250" t="s">
        <v>771</v>
      </c>
      <c r="F145" s="255" t="s">
        <v>788</v>
      </c>
      <c r="G145" s="266" t="s">
        <v>789</v>
      </c>
      <c r="H145" s="266" t="s">
        <v>789</v>
      </c>
      <c r="I145" s="285" t="s">
        <v>11</v>
      </c>
      <c r="J145" s="280"/>
      <c r="K145" s="278"/>
      <c r="L145" s="280"/>
      <c r="M145" s="913"/>
      <c r="N145" s="334"/>
    </row>
    <row r="146" spans="1:15" s="110" customFormat="1" ht="16.5" customHeight="1">
      <c r="A146" s="328">
        <v>137</v>
      </c>
      <c r="B146" s="607"/>
      <c r="C146" s="607"/>
      <c r="D146" s="249" t="s">
        <v>1514</v>
      </c>
      <c r="E146" s="250" t="s">
        <v>771</v>
      </c>
      <c r="F146" s="255" t="s">
        <v>791</v>
      </c>
      <c r="G146" s="266" t="s">
        <v>789</v>
      </c>
      <c r="H146" s="266" t="s">
        <v>789</v>
      </c>
      <c r="I146" s="285" t="s">
        <v>11</v>
      </c>
      <c r="J146" s="280"/>
      <c r="K146" s="278"/>
      <c r="L146" s="280"/>
      <c r="M146" s="913"/>
      <c r="N146" s="334"/>
    </row>
    <row r="147" spans="1:15" s="110" customFormat="1" ht="16.5" customHeight="1">
      <c r="A147" s="328">
        <v>138</v>
      </c>
      <c r="B147" s="607"/>
      <c r="C147" s="607"/>
      <c r="D147" s="249" t="s">
        <v>1514</v>
      </c>
      <c r="E147" s="250" t="s">
        <v>771</v>
      </c>
      <c r="F147" s="255" t="s">
        <v>793</v>
      </c>
      <c r="G147" s="266" t="s">
        <v>789</v>
      </c>
      <c r="H147" s="266" t="s">
        <v>789</v>
      </c>
      <c r="I147" s="285" t="s">
        <v>11</v>
      </c>
      <c r="J147" s="280"/>
      <c r="K147" s="278"/>
      <c r="L147" s="280"/>
      <c r="M147" s="913"/>
      <c r="N147" s="334"/>
    </row>
    <row r="148" spans="1:15" s="110" customFormat="1" ht="16.5" customHeight="1">
      <c r="A148" s="328">
        <v>139</v>
      </c>
      <c r="B148" s="607"/>
      <c r="C148" s="607"/>
      <c r="D148" s="249" t="s">
        <v>1514</v>
      </c>
      <c r="E148" s="250" t="s">
        <v>771</v>
      </c>
      <c r="F148" s="255" t="s">
        <v>795</v>
      </c>
      <c r="G148" s="283" t="s">
        <v>1617</v>
      </c>
      <c r="H148" s="283" t="s">
        <v>1617</v>
      </c>
      <c r="I148" s="285" t="s">
        <v>11</v>
      </c>
      <c r="J148" s="280"/>
      <c r="K148" s="278"/>
      <c r="L148" s="280"/>
      <c r="M148" s="913"/>
      <c r="N148" s="334"/>
    </row>
    <row r="149" spans="1:15" s="110" customFormat="1" ht="16.5" customHeight="1">
      <c r="A149" s="328">
        <v>140</v>
      </c>
      <c r="B149" s="607"/>
      <c r="C149" s="607"/>
      <c r="D149" s="249" t="s">
        <v>1514</v>
      </c>
      <c r="E149" s="250" t="s">
        <v>771</v>
      </c>
      <c r="F149" s="255" t="s">
        <v>797</v>
      </c>
      <c r="G149" s="283" t="s">
        <v>1611</v>
      </c>
      <c r="H149" s="283" t="s">
        <v>1611</v>
      </c>
      <c r="I149" s="285" t="s">
        <v>11</v>
      </c>
      <c r="J149" s="280"/>
      <c r="K149" s="278"/>
      <c r="L149" s="280"/>
      <c r="M149" s="913"/>
      <c r="N149" s="334"/>
    </row>
    <row r="150" spans="1:15" s="110" customFormat="1" ht="16.5" customHeight="1">
      <c r="A150" s="328">
        <v>141</v>
      </c>
      <c r="B150" s="607"/>
      <c r="C150" s="607"/>
      <c r="D150" s="249" t="s">
        <v>1514</v>
      </c>
      <c r="E150" s="250" t="s">
        <v>771</v>
      </c>
      <c r="F150" s="255" t="s">
        <v>799</v>
      </c>
      <c r="G150" s="283" t="s">
        <v>1611</v>
      </c>
      <c r="H150" s="283" t="s">
        <v>1611</v>
      </c>
      <c r="I150" s="285" t="s">
        <v>11</v>
      </c>
      <c r="J150" s="280"/>
      <c r="K150" s="278"/>
      <c r="L150" s="280"/>
      <c r="M150" s="913"/>
      <c r="N150" s="334"/>
    </row>
    <row r="151" spans="1:15" s="110" customFormat="1" ht="16.5" customHeight="1">
      <c r="A151" s="328">
        <v>142</v>
      </c>
      <c r="B151" s="607"/>
      <c r="C151" s="607"/>
      <c r="D151" s="249" t="s">
        <v>1514</v>
      </c>
      <c r="E151" s="250" t="s">
        <v>771</v>
      </c>
      <c r="F151" s="255" t="s">
        <v>801</v>
      </c>
      <c r="G151" s="278" t="s">
        <v>802</v>
      </c>
      <c r="H151" s="278" t="s">
        <v>802</v>
      </c>
      <c r="I151" s="251" t="s">
        <v>11</v>
      </c>
      <c r="J151" s="280"/>
      <c r="K151" s="278"/>
      <c r="L151" s="280"/>
      <c r="M151" s="913"/>
      <c r="N151" s="334"/>
    </row>
    <row r="152" spans="1:15" ht="18" customHeight="1">
      <c r="A152" s="328">
        <v>143</v>
      </c>
      <c r="B152" s="607"/>
      <c r="C152" s="607"/>
      <c r="D152" s="249" t="s">
        <v>1514</v>
      </c>
      <c r="E152" s="250" t="s">
        <v>1518</v>
      </c>
      <c r="F152" s="250" t="s">
        <v>54</v>
      </c>
      <c r="G152" s="248"/>
      <c r="H152" s="248"/>
      <c r="I152" s="235" t="s">
        <v>11</v>
      </c>
      <c r="J152" s="252"/>
      <c r="K152" s="252"/>
      <c r="L152" s="253"/>
      <c r="M152" s="273" t="s">
        <v>1519</v>
      </c>
      <c r="N152" s="329"/>
    </row>
    <row r="153" spans="1:15" ht="16.5" customHeight="1">
      <c r="A153" s="328">
        <v>144</v>
      </c>
      <c r="B153" s="607"/>
      <c r="C153" s="607"/>
      <c r="D153" s="249" t="s">
        <v>1514</v>
      </c>
      <c r="E153" s="250" t="s">
        <v>53</v>
      </c>
      <c r="F153" s="250" t="s">
        <v>55</v>
      </c>
      <c r="G153" s="248"/>
      <c r="H153" s="248"/>
      <c r="I153" s="235" t="s">
        <v>11</v>
      </c>
      <c r="J153" s="252"/>
      <c r="K153" s="252"/>
      <c r="L153" s="253"/>
      <c r="M153" s="262" t="s">
        <v>1520</v>
      </c>
      <c r="N153" s="329"/>
      <c r="O153" s="157"/>
    </row>
    <row r="154" spans="1:15" ht="16.5" customHeight="1">
      <c r="A154" s="328">
        <v>145</v>
      </c>
      <c r="B154" s="607"/>
      <c r="C154" s="607"/>
      <c r="D154" s="249" t="s">
        <v>1514</v>
      </c>
      <c r="E154" s="250" t="s">
        <v>53</v>
      </c>
      <c r="F154" s="287" t="s">
        <v>61</v>
      </c>
      <c r="G154" s="248"/>
      <c r="H154" s="248"/>
      <c r="I154" s="235" t="s">
        <v>11</v>
      </c>
      <c r="J154" s="252"/>
      <c r="K154" s="252"/>
      <c r="L154" s="253"/>
      <c r="M154" s="288" t="s">
        <v>1521</v>
      </c>
      <c r="N154" s="335"/>
      <c r="O154" s="157"/>
    </row>
    <row r="155" spans="1:15" ht="16.5" customHeight="1">
      <c r="A155" s="328">
        <v>146</v>
      </c>
      <c r="B155" s="607"/>
      <c r="C155" s="607"/>
      <c r="D155" s="249" t="s">
        <v>1514</v>
      </c>
      <c r="E155" s="250" t="s">
        <v>53</v>
      </c>
      <c r="F155" s="250" t="s">
        <v>1015</v>
      </c>
      <c r="G155" s="248"/>
      <c r="H155" s="248"/>
      <c r="I155" s="251" t="s">
        <v>11</v>
      </c>
      <c r="J155" s="252"/>
      <c r="K155" s="252"/>
      <c r="L155" s="253"/>
      <c r="M155" s="262" t="s">
        <v>57</v>
      </c>
      <c r="N155" s="329"/>
      <c r="O155" s="153"/>
    </row>
    <row r="156" spans="1:15" ht="16.5" customHeight="1">
      <c r="A156" s="328">
        <v>147</v>
      </c>
      <c r="B156" s="607"/>
      <c r="C156" s="607"/>
      <c r="D156" s="249" t="s">
        <v>1514</v>
      </c>
      <c r="E156" s="250" t="s">
        <v>53</v>
      </c>
      <c r="F156" s="250" t="s">
        <v>58</v>
      </c>
      <c r="G156" s="248"/>
      <c r="H156" s="248"/>
      <c r="I156" s="251" t="s">
        <v>11</v>
      </c>
      <c r="J156" s="252"/>
      <c r="K156" s="252"/>
      <c r="L156" s="253"/>
      <c r="M156" s="262" t="s">
        <v>59</v>
      </c>
      <c r="N156" s="329"/>
      <c r="O156" s="157"/>
    </row>
    <row r="157" spans="1:15" ht="16.5" customHeight="1">
      <c r="A157" s="328">
        <v>148</v>
      </c>
      <c r="B157" s="607"/>
      <c r="C157" s="607"/>
      <c r="D157" s="249" t="s">
        <v>1514</v>
      </c>
      <c r="E157" s="250" t="s">
        <v>53</v>
      </c>
      <c r="F157" s="250" t="s">
        <v>2211</v>
      </c>
      <c r="G157" s="248"/>
      <c r="H157" s="248"/>
      <c r="I157" s="35" t="s">
        <v>10</v>
      </c>
      <c r="J157" s="252"/>
      <c r="K157" s="252"/>
      <c r="L157" s="253"/>
      <c r="M157" s="262" t="s">
        <v>3504</v>
      </c>
      <c r="N157" s="329"/>
      <c r="O157" s="153"/>
    </row>
    <row r="158" spans="1:15" s="110" customFormat="1" ht="17.25" customHeight="1">
      <c r="A158" s="328">
        <v>149</v>
      </c>
      <c r="B158" s="607"/>
      <c r="C158" s="607"/>
      <c r="D158" s="249" t="s">
        <v>1482</v>
      </c>
      <c r="E158" s="289" t="s">
        <v>168</v>
      </c>
      <c r="F158" s="250" t="s">
        <v>1260</v>
      </c>
      <c r="G158" s="577" t="s">
        <v>2623</v>
      </c>
      <c r="H158" s="577" t="s">
        <v>2623</v>
      </c>
      <c r="I158" s="251" t="s">
        <v>11</v>
      </c>
      <c r="J158" s="278"/>
      <c r="K158" s="278"/>
      <c r="L158" s="290"/>
      <c r="M158" s="291" t="s">
        <v>2692</v>
      </c>
      <c r="N158" s="336"/>
      <c r="O158" s="109"/>
    </row>
    <row r="159" spans="1:15" s="110" customFormat="1" ht="16.5" customHeight="1">
      <c r="A159" s="328">
        <v>150</v>
      </c>
      <c r="B159" s="607"/>
      <c r="C159" s="607"/>
      <c r="D159" s="249" t="s">
        <v>1482</v>
      </c>
      <c r="E159" s="289" t="s">
        <v>168</v>
      </c>
      <c r="F159" s="289" t="s">
        <v>1261</v>
      </c>
      <c r="G159" s="577" t="s">
        <v>2400</v>
      </c>
      <c r="H159" s="577" t="s">
        <v>2400</v>
      </c>
      <c r="I159" s="251" t="s">
        <v>11</v>
      </c>
      <c r="J159" s="278"/>
      <c r="K159" s="278"/>
      <c r="L159" s="290"/>
      <c r="M159" s="245" t="s">
        <v>2627</v>
      </c>
      <c r="N159" s="336"/>
      <c r="O159" s="109"/>
    </row>
    <row r="160" spans="1:15" s="110" customFormat="1" ht="16.5" customHeight="1">
      <c r="A160" s="328">
        <v>151</v>
      </c>
      <c r="B160" s="607"/>
      <c r="C160" s="607"/>
      <c r="D160" s="249" t="s">
        <v>1482</v>
      </c>
      <c r="E160" s="289" t="s">
        <v>168</v>
      </c>
      <c r="F160" s="289" t="s">
        <v>1262</v>
      </c>
      <c r="G160" s="278" t="s">
        <v>1696</v>
      </c>
      <c r="H160" s="278" t="s">
        <v>1696</v>
      </c>
      <c r="I160" s="251" t="s">
        <v>11</v>
      </c>
      <c r="J160" s="278"/>
      <c r="K160" s="278"/>
      <c r="L160" s="290"/>
      <c r="M160" s="291" t="s">
        <v>1712</v>
      </c>
      <c r="N160" s="336"/>
      <c r="O160" s="109"/>
    </row>
    <row r="161" spans="1:15" s="110" customFormat="1" ht="16.5" customHeight="1">
      <c r="A161" s="328">
        <v>152</v>
      </c>
      <c r="B161" s="607"/>
      <c r="C161" s="607"/>
      <c r="D161" s="249" t="s">
        <v>1482</v>
      </c>
      <c r="E161" s="289" t="s">
        <v>168</v>
      </c>
      <c r="F161" s="289" t="s">
        <v>1694</v>
      </c>
      <c r="G161" s="278" t="s">
        <v>1696</v>
      </c>
      <c r="H161" s="278" t="s">
        <v>1696</v>
      </c>
      <c r="I161" s="251" t="s">
        <v>11</v>
      </c>
      <c r="J161" s="278"/>
      <c r="K161" s="278"/>
      <c r="L161" s="290"/>
      <c r="M161" s="291" t="s">
        <v>1899</v>
      </c>
      <c r="N161" s="336"/>
      <c r="O161" s="109"/>
    </row>
    <row r="162" spans="1:15" s="110" customFormat="1" ht="16.5" customHeight="1">
      <c r="A162" s="328">
        <v>153</v>
      </c>
      <c r="B162" s="607"/>
      <c r="C162" s="607"/>
      <c r="D162" s="249" t="s">
        <v>1482</v>
      </c>
      <c r="E162" s="289" t="s">
        <v>168</v>
      </c>
      <c r="F162" s="289" t="s">
        <v>1695</v>
      </c>
      <c r="G162" s="278" t="s">
        <v>1696</v>
      </c>
      <c r="H162" s="278" t="s">
        <v>1696</v>
      </c>
      <c r="I162" s="251" t="s">
        <v>11</v>
      </c>
      <c r="J162" s="278"/>
      <c r="K162" s="278"/>
      <c r="L162" s="290"/>
      <c r="M162" s="291" t="s">
        <v>1900</v>
      </c>
      <c r="N162" s="336"/>
      <c r="O162" s="109"/>
    </row>
    <row r="163" spans="1:15" ht="16.5" customHeight="1">
      <c r="A163" s="328">
        <v>154</v>
      </c>
      <c r="B163" s="607"/>
      <c r="C163" s="607"/>
      <c r="D163" s="249" t="s">
        <v>1482</v>
      </c>
      <c r="E163" s="250" t="s">
        <v>168</v>
      </c>
      <c r="F163" s="250" t="s">
        <v>1190</v>
      </c>
      <c r="G163" s="278" t="s">
        <v>1696</v>
      </c>
      <c r="H163" s="278" t="s">
        <v>1696</v>
      </c>
      <c r="I163" s="251" t="s">
        <v>11</v>
      </c>
      <c r="J163" s="252"/>
      <c r="K163" s="252"/>
      <c r="L163" s="253"/>
      <c r="M163" s="292" t="s">
        <v>2217</v>
      </c>
      <c r="N163" s="329"/>
    </row>
    <row r="164" spans="1:15" s="110" customFormat="1" ht="16.5" customHeight="1">
      <c r="A164" s="328">
        <v>155</v>
      </c>
      <c r="B164" s="607"/>
      <c r="C164" s="607"/>
      <c r="D164" s="249" t="s">
        <v>1482</v>
      </c>
      <c r="E164" s="289" t="s">
        <v>168</v>
      </c>
      <c r="F164" s="289" t="s">
        <v>1725</v>
      </c>
      <c r="G164" s="278" t="s">
        <v>169</v>
      </c>
      <c r="H164" s="278" t="s">
        <v>169</v>
      </c>
      <c r="I164" s="251" t="s">
        <v>11</v>
      </c>
      <c r="J164" s="278"/>
      <c r="K164" s="278"/>
      <c r="L164" s="293" t="s">
        <v>1717</v>
      </c>
      <c r="M164" s="916" t="s">
        <v>2678</v>
      </c>
      <c r="N164" s="336"/>
      <c r="O164" s="109"/>
    </row>
    <row r="165" spans="1:15" s="110" customFormat="1" ht="16.5" customHeight="1">
      <c r="A165" s="328">
        <v>156</v>
      </c>
      <c r="B165" s="607"/>
      <c r="C165" s="607"/>
      <c r="D165" s="249" t="s">
        <v>1482</v>
      </c>
      <c r="E165" s="289" t="s">
        <v>168</v>
      </c>
      <c r="F165" s="289" t="s">
        <v>1726</v>
      </c>
      <c r="G165" s="278" t="s">
        <v>169</v>
      </c>
      <c r="H165" s="278" t="s">
        <v>169</v>
      </c>
      <c r="I165" s="251" t="s">
        <v>11</v>
      </c>
      <c r="J165" s="278"/>
      <c r="K165" s="278"/>
      <c r="L165" s="294"/>
      <c r="M165" s="916"/>
      <c r="N165" s="336"/>
      <c r="O165" s="109"/>
    </row>
    <row r="166" spans="1:15" s="110" customFormat="1" ht="16.5" customHeight="1">
      <c r="A166" s="328">
        <v>157</v>
      </c>
      <c r="B166" s="607"/>
      <c r="C166" s="607"/>
      <c r="D166" s="249" t="s">
        <v>1482</v>
      </c>
      <c r="E166" s="289" t="s">
        <v>168</v>
      </c>
      <c r="F166" s="289" t="s">
        <v>1727</v>
      </c>
      <c r="G166" s="278" t="s">
        <v>169</v>
      </c>
      <c r="H166" s="278" t="s">
        <v>169</v>
      </c>
      <c r="I166" s="251" t="s">
        <v>11</v>
      </c>
      <c r="J166" s="278"/>
      <c r="K166" s="278"/>
      <c r="L166" s="294"/>
      <c r="M166" s="916"/>
      <c r="N166" s="336"/>
      <c r="O166" s="109"/>
    </row>
    <row r="167" spans="1:15" s="110" customFormat="1" ht="16.5" customHeight="1">
      <c r="A167" s="328">
        <v>158</v>
      </c>
      <c r="B167" s="607"/>
      <c r="C167" s="607"/>
      <c r="D167" s="249" t="s">
        <v>1482</v>
      </c>
      <c r="E167" s="289" t="s">
        <v>168</v>
      </c>
      <c r="F167" s="289" t="s">
        <v>1724</v>
      </c>
      <c r="G167" s="278" t="s">
        <v>169</v>
      </c>
      <c r="H167" s="278" t="s">
        <v>169</v>
      </c>
      <c r="I167" s="251" t="s">
        <v>11</v>
      </c>
      <c r="J167" s="278"/>
      <c r="K167" s="278"/>
      <c r="L167" s="294"/>
      <c r="M167" s="916"/>
      <c r="N167" s="336"/>
      <c r="O167" s="109"/>
    </row>
    <row r="168" spans="1:15" s="110" customFormat="1" ht="16.5" customHeight="1">
      <c r="A168" s="328">
        <v>159</v>
      </c>
      <c r="B168" s="607"/>
      <c r="C168" s="607"/>
      <c r="D168" s="249" t="s">
        <v>1482</v>
      </c>
      <c r="E168" s="289" t="s">
        <v>168</v>
      </c>
      <c r="F168" s="289" t="s">
        <v>1728</v>
      </c>
      <c r="G168" s="278" t="s">
        <v>169</v>
      </c>
      <c r="H168" s="278" t="s">
        <v>169</v>
      </c>
      <c r="I168" s="251" t="s">
        <v>11</v>
      </c>
      <c r="J168" s="278"/>
      <c r="K168" s="278"/>
      <c r="L168" s="294"/>
      <c r="M168" s="916"/>
      <c r="N168" s="336"/>
      <c r="O168" s="109"/>
    </row>
    <row r="169" spans="1:15" s="110" customFormat="1" ht="16.5" customHeight="1">
      <c r="A169" s="328">
        <v>160</v>
      </c>
      <c r="B169" s="607"/>
      <c r="C169" s="607"/>
      <c r="D169" s="249" t="s">
        <v>1482</v>
      </c>
      <c r="E169" s="289" t="s">
        <v>168</v>
      </c>
      <c r="F169" s="289" t="s">
        <v>1729</v>
      </c>
      <c r="G169" s="278" t="s">
        <v>1696</v>
      </c>
      <c r="H169" s="278" t="s">
        <v>1696</v>
      </c>
      <c r="I169" s="251" t="s">
        <v>11</v>
      </c>
      <c r="J169" s="278"/>
      <c r="K169" s="278"/>
      <c r="L169" s="294"/>
      <c r="M169" s="916"/>
      <c r="N169" s="336"/>
      <c r="O169" s="109"/>
    </row>
    <row r="170" spans="1:15" s="110" customFormat="1" ht="16.5" customHeight="1">
      <c r="A170" s="328">
        <v>161</v>
      </c>
      <c r="B170" s="607"/>
      <c r="C170" s="607"/>
      <c r="D170" s="249" t="s">
        <v>1482</v>
      </c>
      <c r="E170" s="289" t="s">
        <v>168</v>
      </c>
      <c r="F170" s="289" t="s">
        <v>1264</v>
      </c>
      <c r="G170" s="577" t="s">
        <v>2623</v>
      </c>
      <c r="H170" s="577" t="s">
        <v>2623</v>
      </c>
      <c r="I170" s="251" t="s">
        <v>11</v>
      </c>
      <c r="J170" s="278"/>
      <c r="K170" s="278"/>
      <c r="L170" s="294"/>
      <c r="M170" s="584" t="s">
        <v>2685</v>
      </c>
      <c r="N170" s="336"/>
      <c r="O170" s="109"/>
    </row>
    <row r="171" spans="1:15" s="110" customFormat="1" ht="16.5" customHeight="1">
      <c r="A171" s="328">
        <v>162</v>
      </c>
      <c r="B171" s="607"/>
      <c r="C171" s="607"/>
      <c r="D171" s="249" t="s">
        <v>1482</v>
      </c>
      <c r="E171" s="289" t="s">
        <v>168</v>
      </c>
      <c r="F171" s="289" t="s">
        <v>1266</v>
      </c>
      <c r="G171" s="577" t="s">
        <v>2400</v>
      </c>
      <c r="H171" s="577" t="s">
        <v>2400</v>
      </c>
      <c r="I171" s="251" t="s">
        <v>11</v>
      </c>
      <c r="J171" s="278"/>
      <c r="K171" s="278"/>
      <c r="L171" s="294"/>
      <c r="M171" s="245" t="s">
        <v>2626</v>
      </c>
      <c r="N171" s="336"/>
      <c r="O171" s="109"/>
    </row>
    <row r="172" spans="1:15" s="110" customFormat="1" ht="16.5" customHeight="1">
      <c r="A172" s="328">
        <v>163</v>
      </c>
      <c r="B172" s="607"/>
      <c r="C172" s="607"/>
      <c r="D172" s="249" t="s">
        <v>1482</v>
      </c>
      <c r="E172" s="289" t="s">
        <v>168</v>
      </c>
      <c r="F172" s="289" t="s">
        <v>1267</v>
      </c>
      <c r="G172" s="278" t="s">
        <v>1696</v>
      </c>
      <c r="H172" s="278" t="s">
        <v>1696</v>
      </c>
      <c r="I172" s="251" t="s">
        <v>11</v>
      </c>
      <c r="J172" s="278"/>
      <c r="K172" s="278"/>
      <c r="L172" s="294"/>
      <c r="M172" s="291" t="s">
        <v>1902</v>
      </c>
      <c r="N172" s="336"/>
      <c r="O172" s="109"/>
    </row>
    <row r="173" spans="1:15" s="110" customFormat="1" ht="16.5" customHeight="1">
      <c r="A173" s="328">
        <v>164</v>
      </c>
      <c r="B173" s="607"/>
      <c r="C173" s="607"/>
      <c r="D173" s="249" t="s">
        <v>1482</v>
      </c>
      <c r="E173" s="289" t="s">
        <v>168</v>
      </c>
      <c r="F173" s="289" t="s">
        <v>1697</v>
      </c>
      <c r="G173" s="278" t="s">
        <v>1696</v>
      </c>
      <c r="H173" s="278" t="s">
        <v>1696</v>
      </c>
      <c r="I173" s="251" t="s">
        <v>11</v>
      </c>
      <c r="J173" s="278"/>
      <c r="K173" s="278"/>
      <c r="L173" s="294"/>
      <c r="M173" s="291" t="s">
        <v>1903</v>
      </c>
      <c r="N173" s="336"/>
      <c r="O173" s="109"/>
    </row>
    <row r="174" spans="1:15" s="110" customFormat="1" ht="16.5" customHeight="1">
      <c r="A174" s="328">
        <v>165</v>
      </c>
      <c r="B174" s="607"/>
      <c r="C174" s="607"/>
      <c r="D174" s="249" t="s">
        <v>1482</v>
      </c>
      <c r="E174" s="289" t="s">
        <v>168</v>
      </c>
      <c r="F174" s="289" t="s">
        <v>1698</v>
      </c>
      <c r="G174" s="278" t="s">
        <v>1696</v>
      </c>
      <c r="H174" s="278" t="s">
        <v>1696</v>
      </c>
      <c r="I174" s="251" t="s">
        <v>11</v>
      </c>
      <c r="J174" s="278"/>
      <c r="K174" s="278"/>
      <c r="L174" s="294"/>
      <c r="M174" s="291" t="s">
        <v>1904</v>
      </c>
      <c r="N174" s="336"/>
      <c r="O174" s="109"/>
    </row>
    <row r="175" spans="1:15" ht="16.5" customHeight="1">
      <c r="A175" s="328">
        <v>166</v>
      </c>
      <c r="B175" s="607"/>
      <c r="C175" s="607"/>
      <c r="D175" s="249" t="s">
        <v>1482</v>
      </c>
      <c r="E175" s="289" t="s">
        <v>168</v>
      </c>
      <c r="F175" s="250" t="s">
        <v>1191</v>
      </c>
      <c r="G175" s="278" t="s">
        <v>1696</v>
      </c>
      <c r="H175" s="278" t="s">
        <v>1696</v>
      </c>
      <c r="I175" s="251" t="s">
        <v>11</v>
      </c>
      <c r="J175" s="252"/>
      <c r="K175" s="252"/>
      <c r="L175" s="253"/>
      <c r="M175" s="292" t="s">
        <v>1858</v>
      </c>
      <c r="N175" s="329"/>
    </row>
    <row r="176" spans="1:15" s="110" customFormat="1" ht="16.5" customHeight="1">
      <c r="A176" s="328">
        <v>167</v>
      </c>
      <c r="B176" s="607"/>
      <c r="C176" s="607"/>
      <c r="D176" s="249" t="s">
        <v>1482</v>
      </c>
      <c r="E176" s="289" t="s">
        <v>168</v>
      </c>
      <c r="F176" s="289" t="s">
        <v>1730</v>
      </c>
      <c r="G176" s="278" t="s">
        <v>169</v>
      </c>
      <c r="H176" s="278" t="s">
        <v>169</v>
      </c>
      <c r="I176" s="251" t="s">
        <v>11</v>
      </c>
      <c r="J176" s="278"/>
      <c r="K176" s="278"/>
      <c r="L176" s="293" t="s">
        <v>1739</v>
      </c>
      <c r="M176" s="916" t="s">
        <v>1716</v>
      </c>
      <c r="N176" s="336"/>
      <c r="O176" s="109"/>
    </row>
    <row r="177" spans="1:15" s="110" customFormat="1" ht="16.5" customHeight="1">
      <c r="A177" s="328">
        <v>168</v>
      </c>
      <c r="B177" s="607"/>
      <c r="C177" s="607"/>
      <c r="D177" s="249" t="s">
        <v>1482</v>
      </c>
      <c r="E177" s="289" t="s">
        <v>168</v>
      </c>
      <c r="F177" s="289" t="s">
        <v>1731</v>
      </c>
      <c r="G177" s="278" t="s">
        <v>169</v>
      </c>
      <c r="H177" s="278" t="s">
        <v>169</v>
      </c>
      <c r="I177" s="251" t="s">
        <v>11</v>
      </c>
      <c r="J177" s="278"/>
      <c r="K177" s="278"/>
      <c r="L177" s="294"/>
      <c r="M177" s="916"/>
      <c r="N177" s="336"/>
      <c r="O177" s="109"/>
    </row>
    <row r="178" spans="1:15" s="110" customFormat="1" ht="16.5" customHeight="1">
      <c r="A178" s="328">
        <v>169</v>
      </c>
      <c r="B178" s="607"/>
      <c r="C178" s="607"/>
      <c r="D178" s="249" t="s">
        <v>1482</v>
      </c>
      <c r="E178" s="289" t="s">
        <v>168</v>
      </c>
      <c r="F178" s="289" t="s">
        <v>1732</v>
      </c>
      <c r="G178" s="278" t="s">
        <v>169</v>
      </c>
      <c r="H178" s="278" t="s">
        <v>169</v>
      </c>
      <c r="I178" s="251" t="s">
        <v>11</v>
      </c>
      <c r="J178" s="278"/>
      <c r="K178" s="278"/>
      <c r="L178" s="294"/>
      <c r="M178" s="916"/>
      <c r="N178" s="336"/>
      <c r="O178" s="109"/>
    </row>
    <row r="179" spans="1:15" s="110" customFormat="1" ht="16.5" customHeight="1">
      <c r="A179" s="328">
        <v>170</v>
      </c>
      <c r="B179" s="607"/>
      <c r="C179" s="607"/>
      <c r="D179" s="249" t="s">
        <v>1482</v>
      </c>
      <c r="E179" s="289" t="s">
        <v>168</v>
      </c>
      <c r="F179" s="289" t="s">
        <v>1733</v>
      </c>
      <c r="G179" s="278" t="s">
        <v>169</v>
      </c>
      <c r="H179" s="278" t="s">
        <v>169</v>
      </c>
      <c r="I179" s="251" t="s">
        <v>11</v>
      </c>
      <c r="J179" s="278"/>
      <c r="K179" s="278"/>
      <c r="L179" s="293"/>
      <c r="M179" s="916"/>
      <c r="N179" s="336"/>
      <c r="O179" s="109"/>
    </row>
    <row r="180" spans="1:15" s="110" customFormat="1" ht="16.5" customHeight="1">
      <c r="A180" s="328">
        <v>171</v>
      </c>
      <c r="B180" s="607"/>
      <c r="C180" s="607"/>
      <c r="D180" s="249" t="s">
        <v>1482</v>
      </c>
      <c r="E180" s="289" t="s">
        <v>168</v>
      </c>
      <c r="F180" s="289" t="s">
        <v>1734</v>
      </c>
      <c r="G180" s="278" t="s">
        <v>169</v>
      </c>
      <c r="H180" s="278" t="s">
        <v>169</v>
      </c>
      <c r="I180" s="251" t="s">
        <v>11</v>
      </c>
      <c r="J180" s="278"/>
      <c r="K180" s="278"/>
      <c r="L180" s="293"/>
      <c r="M180" s="916"/>
      <c r="N180" s="336"/>
      <c r="O180" s="109"/>
    </row>
    <row r="181" spans="1:15" s="110" customFormat="1" ht="16.5" customHeight="1">
      <c r="A181" s="328">
        <v>172</v>
      </c>
      <c r="B181" s="607"/>
      <c r="C181" s="607"/>
      <c r="D181" s="249" t="s">
        <v>1482</v>
      </c>
      <c r="E181" s="289" t="s">
        <v>168</v>
      </c>
      <c r="F181" s="289" t="s">
        <v>1735</v>
      </c>
      <c r="G181" s="278" t="s">
        <v>1696</v>
      </c>
      <c r="H181" s="278" t="s">
        <v>1696</v>
      </c>
      <c r="I181" s="251" t="s">
        <v>11</v>
      </c>
      <c r="J181" s="278"/>
      <c r="K181" s="278"/>
      <c r="L181" s="293"/>
      <c r="M181" s="916"/>
      <c r="N181" s="336"/>
      <c r="O181" s="109"/>
    </row>
    <row r="182" spans="1:15" s="110" customFormat="1" ht="16.5" customHeight="1">
      <c r="A182" s="328">
        <v>173</v>
      </c>
      <c r="B182" s="607"/>
      <c r="C182" s="607"/>
      <c r="D182" s="249" t="s">
        <v>1482</v>
      </c>
      <c r="E182" s="289" t="s">
        <v>168</v>
      </c>
      <c r="F182" s="289" t="s">
        <v>1745</v>
      </c>
      <c r="G182" s="278" t="s">
        <v>1991</v>
      </c>
      <c r="H182" s="278" t="s">
        <v>1991</v>
      </c>
      <c r="I182" s="35" t="s">
        <v>10</v>
      </c>
      <c r="J182" s="278"/>
      <c r="K182" s="278"/>
      <c r="L182" s="293" t="s">
        <v>1268</v>
      </c>
      <c r="M182" s="917" t="s">
        <v>3494</v>
      </c>
      <c r="N182" s="336"/>
      <c r="O182" s="109"/>
    </row>
    <row r="183" spans="1:15" s="110" customFormat="1" ht="16.5" customHeight="1">
      <c r="A183" s="328">
        <v>174</v>
      </c>
      <c r="B183" s="607"/>
      <c r="C183" s="607"/>
      <c r="D183" s="249" t="s">
        <v>1482</v>
      </c>
      <c r="E183" s="289" t="s">
        <v>168</v>
      </c>
      <c r="F183" s="289" t="s">
        <v>1746</v>
      </c>
      <c r="G183" s="278" t="s">
        <v>1991</v>
      </c>
      <c r="H183" s="278" t="s">
        <v>1991</v>
      </c>
      <c r="I183" s="251" t="s">
        <v>11</v>
      </c>
      <c r="J183" s="278"/>
      <c r="K183" s="278"/>
      <c r="L183" s="294"/>
      <c r="M183" s="917"/>
      <c r="N183" s="336"/>
      <c r="O183" s="109"/>
    </row>
    <row r="184" spans="1:15" s="110" customFormat="1" ht="16.5" customHeight="1">
      <c r="A184" s="328">
        <v>175</v>
      </c>
      <c r="B184" s="607"/>
      <c r="C184" s="607"/>
      <c r="D184" s="249" t="s">
        <v>1482</v>
      </c>
      <c r="E184" s="289" t="s">
        <v>168</v>
      </c>
      <c r="F184" s="289" t="s">
        <v>1747</v>
      </c>
      <c r="G184" s="278" t="s">
        <v>1991</v>
      </c>
      <c r="H184" s="278" t="s">
        <v>1991</v>
      </c>
      <c r="I184" s="251" t="s">
        <v>11</v>
      </c>
      <c r="J184" s="278"/>
      <c r="K184" s="278"/>
      <c r="L184" s="294"/>
      <c r="M184" s="917"/>
      <c r="N184" s="336"/>
      <c r="O184" s="109"/>
    </row>
    <row r="185" spans="1:15" s="110" customFormat="1" ht="16.5" customHeight="1">
      <c r="A185" s="328">
        <v>176</v>
      </c>
      <c r="B185" s="607"/>
      <c r="C185" s="607"/>
      <c r="D185" s="249" t="s">
        <v>1482</v>
      </c>
      <c r="E185" s="289" t="s">
        <v>168</v>
      </c>
      <c r="F185" s="289" t="s">
        <v>1748</v>
      </c>
      <c r="G185" s="278" t="s">
        <v>1991</v>
      </c>
      <c r="H185" s="278" t="s">
        <v>1991</v>
      </c>
      <c r="I185" s="251" t="s">
        <v>11</v>
      </c>
      <c r="J185" s="278"/>
      <c r="K185" s="278"/>
      <c r="L185" s="293"/>
      <c r="M185" s="917"/>
      <c r="N185" s="336"/>
      <c r="O185" s="109"/>
    </row>
    <row r="186" spans="1:15" s="110" customFormat="1" ht="16.5" customHeight="1">
      <c r="A186" s="328">
        <v>177</v>
      </c>
      <c r="B186" s="607"/>
      <c r="C186" s="607"/>
      <c r="D186" s="249" t="s">
        <v>1482</v>
      </c>
      <c r="E186" s="289" t="s">
        <v>168</v>
      </c>
      <c r="F186" s="289" t="s">
        <v>1749</v>
      </c>
      <c r="G186" s="278" t="s">
        <v>1991</v>
      </c>
      <c r="H186" s="278" t="s">
        <v>1991</v>
      </c>
      <c r="I186" s="251" t="s">
        <v>11</v>
      </c>
      <c r="J186" s="278"/>
      <c r="K186" s="278"/>
      <c r="L186" s="293"/>
      <c r="M186" s="917"/>
      <c r="N186" s="336"/>
      <c r="O186" s="109"/>
    </row>
    <row r="187" spans="1:15" s="110" customFormat="1" ht="16.5" customHeight="1">
      <c r="A187" s="328">
        <v>178</v>
      </c>
      <c r="B187" s="607"/>
      <c r="C187" s="607"/>
      <c r="D187" s="249" t="s">
        <v>1482</v>
      </c>
      <c r="E187" s="289" t="s">
        <v>168</v>
      </c>
      <c r="F187" s="289" t="s">
        <v>1750</v>
      </c>
      <c r="G187" s="278" t="s">
        <v>1991</v>
      </c>
      <c r="H187" s="278" t="s">
        <v>1991</v>
      </c>
      <c r="I187" s="251" t="s">
        <v>11</v>
      </c>
      <c r="J187" s="278"/>
      <c r="K187" s="278"/>
      <c r="L187" s="293"/>
      <c r="M187" s="917" t="s">
        <v>2072</v>
      </c>
      <c r="N187" s="337"/>
      <c r="O187" s="109"/>
    </row>
    <row r="188" spans="1:15" s="110" customFormat="1" ht="16.5" customHeight="1">
      <c r="A188" s="328">
        <v>179</v>
      </c>
      <c r="B188" s="607"/>
      <c r="C188" s="607"/>
      <c r="D188" s="249" t="s">
        <v>1482</v>
      </c>
      <c r="E188" s="289" t="s">
        <v>168</v>
      </c>
      <c r="F188" s="289" t="s">
        <v>1751</v>
      </c>
      <c r="G188" s="278" t="s">
        <v>1991</v>
      </c>
      <c r="H188" s="278" t="s">
        <v>1991</v>
      </c>
      <c r="I188" s="251" t="s">
        <v>11</v>
      </c>
      <c r="J188" s="278"/>
      <c r="K188" s="278"/>
      <c r="L188" s="293"/>
      <c r="M188" s="917"/>
      <c r="N188" s="337"/>
      <c r="O188" s="109"/>
    </row>
    <row r="189" spans="1:15" s="110" customFormat="1" ht="16.5" customHeight="1">
      <c r="A189" s="328">
        <v>180</v>
      </c>
      <c r="B189" s="607"/>
      <c r="C189" s="607"/>
      <c r="D189" s="249" t="s">
        <v>1482</v>
      </c>
      <c r="E189" s="289" t="s">
        <v>168</v>
      </c>
      <c r="F189" s="289" t="s">
        <v>1752</v>
      </c>
      <c r="G189" s="278" t="s">
        <v>1991</v>
      </c>
      <c r="H189" s="278" t="s">
        <v>1991</v>
      </c>
      <c r="I189" s="251" t="s">
        <v>11</v>
      </c>
      <c r="J189" s="278"/>
      <c r="K189" s="278"/>
      <c r="L189" s="293"/>
      <c r="M189" s="917"/>
      <c r="N189" s="337"/>
      <c r="O189" s="109"/>
    </row>
    <row r="190" spans="1:15" s="110" customFormat="1" ht="16.5" customHeight="1">
      <c r="A190" s="328">
        <v>181</v>
      </c>
      <c r="B190" s="607"/>
      <c r="C190" s="607"/>
      <c r="D190" s="249" t="s">
        <v>1482</v>
      </c>
      <c r="E190" s="289" t="s">
        <v>168</v>
      </c>
      <c r="F190" s="289" t="s">
        <v>1753</v>
      </c>
      <c r="G190" s="278" t="s">
        <v>1991</v>
      </c>
      <c r="H190" s="278" t="s">
        <v>1991</v>
      </c>
      <c r="I190" s="251" t="s">
        <v>11</v>
      </c>
      <c r="J190" s="278"/>
      <c r="K190" s="278"/>
      <c r="L190" s="293"/>
      <c r="M190" s="917"/>
      <c r="N190" s="337"/>
      <c r="O190" s="109"/>
    </row>
    <row r="191" spans="1:15" s="110" customFormat="1" ht="16.5" customHeight="1">
      <c r="A191" s="328">
        <v>182</v>
      </c>
      <c r="B191" s="607"/>
      <c r="C191" s="607"/>
      <c r="D191" s="249" t="s">
        <v>1482</v>
      </c>
      <c r="E191" s="289" t="s">
        <v>168</v>
      </c>
      <c r="F191" s="289" t="s">
        <v>2074</v>
      </c>
      <c r="G191" s="278" t="s">
        <v>1991</v>
      </c>
      <c r="H191" s="278" t="s">
        <v>1991</v>
      </c>
      <c r="I191" s="251" t="s">
        <v>11</v>
      </c>
      <c r="J191" s="278"/>
      <c r="K191" s="278"/>
      <c r="L191" s="293"/>
      <c r="M191" s="917"/>
      <c r="N191" s="337"/>
      <c r="O191" s="109"/>
    </row>
    <row r="192" spans="1:15" s="110" customFormat="1" ht="16.5" customHeight="1">
      <c r="A192" s="328">
        <v>183</v>
      </c>
      <c r="B192" s="607"/>
      <c r="C192" s="607"/>
      <c r="D192" s="249" t="s">
        <v>1482</v>
      </c>
      <c r="E192" s="289" t="s">
        <v>168</v>
      </c>
      <c r="F192" s="289" t="s">
        <v>1755</v>
      </c>
      <c r="G192" s="278" t="s">
        <v>1991</v>
      </c>
      <c r="H192" s="278" t="s">
        <v>1991</v>
      </c>
      <c r="I192" s="251" t="s">
        <v>11</v>
      </c>
      <c r="J192" s="278"/>
      <c r="K192" s="278"/>
      <c r="L192" s="295"/>
      <c r="M192" s="917" t="s">
        <v>2073</v>
      </c>
      <c r="N192" s="337"/>
      <c r="O192" s="109"/>
    </row>
    <row r="193" spans="1:15" s="110" customFormat="1" ht="16.5" customHeight="1">
      <c r="A193" s="328">
        <v>184</v>
      </c>
      <c r="B193" s="607"/>
      <c r="C193" s="607"/>
      <c r="D193" s="249" t="s">
        <v>1482</v>
      </c>
      <c r="E193" s="289" t="s">
        <v>168</v>
      </c>
      <c r="F193" s="289" t="s">
        <v>1756</v>
      </c>
      <c r="G193" s="278" t="s">
        <v>1991</v>
      </c>
      <c r="H193" s="278" t="s">
        <v>1991</v>
      </c>
      <c r="I193" s="251" t="s">
        <v>11</v>
      </c>
      <c r="J193" s="278"/>
      <c r="K193" s="278"/>
      <c r="L193" s="295"/>
      <c r="M193" s="917"/>
      <c r="N193" s="337"/>
      <c r="O193" s="109"/>
    </row>
    <row r="194" spans="1:15" s="110" customFormat="1" ht="16.5" customHeight="1">
      <c r="A194" s="328">
        <v>185</v>
      </c>
      <c r="B194" s="607"/>
      <c r="C194" s="607"/>
      <c r="D194" s="249" t="s">
        <v>1482</v>
      </c>
      <c r="E194" s="289" t="s">
        <v>168</v>
      </c>
      <c r="F194" s="289" t="s">
        <v>1254</v>
      </c>
      <c r="G194" s="278" t="s">
        <v>1991</v>
      </c>
      <c r="H194" s="278" t="s">
        <v>1991</v>
      </c>
      <c r="I194" s="251" t="s">
        <v>11</v>
      </c>
      <c r="J194" s="278"/>
      <c r="K194" s="278"/>
      <c r="L194" s="295"/>
      <c r="M194" s="917"/>
      <c r="N194" s="337"/>
      <c r="O194" s="109"/>
    </row>
    <row r="195" spans="1:15" s="110" customFormat="1" ht="16.5" customHeight="1">
      <c r="A195" s="328">
        <v>186</v>
      </c>
      <c r="B195" s="607"/>
      <c r="C195" s="607"/>
      <c r="D195" s="249" t="s">
        <v>1482</v>
      </c>
      <c r="E195" s="289" t="s">
        <v>168</v>
      </c>
      <c r="F195" s="289" t="s">
        <v>1757</v>
      </c>
      <c r="G195" s="278" t="s">
        <v>1991</v>
      </c>
      <c r="H195" s="278" t="s">
        <v>1991</v>
      </c>
      <c r="I195" s="251" t="s">
        <v>11</v>
      </c>
      <c r="J195" s="278"/>
      <c r="K195" s="278"/>
      <c r="L195" s="295"/>
      <c r="M195" s="917"/>
      <c r="N195" s="337"/>
      <c r="O195" s="109"/>
    </row>
    <row r="196" spans="1:15" s="110" customFormat="1" ht="16.5" customHeight="1">
      <c r="A196" s="328">
        <v>187</v>
      </c>
      <c r="B196" s="607"/>
      <c r="C196" s="607"/>
      <c r="D196" s="249" t="s">
        <v>1482</v>
      </c>
      <c r="E196" s="289" t="s">
        <v>168</v>
      </c>
      <c r="F196" s="289" t="s">
        <v>1758</v>
      </c>
      <c r="G196" s="278" t="s">
        <v>1991</v>
      </c>
      <c r="H196" s="278" t="s">
        <v>1991</v>
      </c>
      <c r="I196" s="251" t="s">
        <v>11</v>
      </c>
      <c r="J196" s="278"/>
      <c r="K196" s="278"/>
      <c r="L196" s="295"/>
      <c r="M196" s="917"/>
      <c r="N196" s="337"/>
      <c r="O196" s="109"/>
    </row>
    <row r="197" spans="1:15" s="110" customFormat="1" ht="16.5" customHeight="1">
      <c r="A197" s="328">
        <v>188</v>
      </c>
      <c r="B197" s="607"/>
      <c r="C197" s="607"/>
      <c r="D197" s="249" t="s">
        <v>1482</v>
      </c>
      <c r="E197" s="289" t="s">
        <v>168</v>
      </c>
      <c r="F197" s="289" t="s">
        <v>1759</v>
      </c>
      <c r="G197" s="278" t="s">
        <v>1991</v>
      </c>
      <c r="H197" s="278" t="s">
        <v>1991</v>
      </c>
      <c r="I197" s="251" t="s">
        <v>11</v>
      </c>
      <c r="J197" s="278"/>
      <c r="K197" s="278"/>
      <c r="L197" s="295"/>
      <c r="M197" s="917" t="s">
        <v>3495</v>
      </c>
      <c r="N197" s="337"/>
      <c r="O197" s="109"/>
    </row>
    <row r="198" spans="1:15" s="110" customFormat="1" ht="16.5" customHeight="1">
      <c r="A198" s="328">
        <v>189</v>
      </c>
      <c r="B198" s="607"/>
      <c r="C198" s="607"/>
      <c r="D198" s="249" t="s">
        <v>1482</v>
      </c>
      <c r="E198" s="289" t="s">
        <v>168</v>
      </c>
      <c r="F198" s="289" t="s">
        <v>1760</v>
      </c>
      <c r="G198" s="278" t="s">
        <v>1991</v>
      </c>
      <c r="H198" s="278" t="s">
        <v>1991</v>
      </c>
      <c r="I198" s="251" t="s">
        <v>11</v>
      </c>
      <c r="J198" s="278"/>
      <c r="K198" s="278"/>
      <c r="L198" s="295"/>
      <c r="M198" s="917"/>
      <c r="N198" s="337"/>
      <c r="O198" s="109"/>
    </row>
    <row r="199" spans="1:15" s="110" customFormat="1" ht="16.5" customHeight="1">
      <c r="A199" s="328">
        <v>190</v>
      </c>
      <c r="B199" s="607"/>
      <c r="C199" s="607"/>
      <c r="D199" s="249" t="s">
        <v>1482</v>
      </c>
      <c r="E199" s="289" t="s">
        <v>168</v>
      </c>
      <c r="F199" s="289" t="s">
        <v>1259</v>
      </c>
      <c r="G199" s="278" t="s">
        <v>1991</v>
      </c>
      <c r="H199" s="278" t="s">
        <v>1991</v>
      </c>
      <c r="I199" s="251" t="s">
        <v>11</v>
      </c>
      <c r="J199" s="278"/>
      <c r="K199" s="278"/>
      <c r="L199" s="295"/>
      <c r="M199" s="917"/>
      <c r="N199" s="337"/>
      <c r="O199" s="109"/>
    </row>
    <row r="200" spans="1:15" s="110" customFormat="1" ht="16.5" customHeight="1">
      <c r="A200" s="328">
        <v>191</v>
      </c>
      <c r="B200" s="607"/>
      <c r="C200" s="607"/>
      <c r="D200" s="249" t="s">
        <v>1482</v>
      </c>
      <c r="E200" s="289" t="s">
        <v>168</v>
      </c>
      <c r="F200" s="289" t="s">
        <v>1761</v>
      </c>
      <c r="G200" s="278" t="s">
        <v>1991</v>
      </c>
      <c r="H200" s="278" t="s">
        <v>1991</v>
      </c>
      <c r="I200" s="251" t="s">
        <v>11</v>
      </c>
      <c r="J200" s="278"/>
      <c r="K200" s="278"/>
      <c r="L200" s="295"/>
      <c r="M200" s="917"/>
      <c r="N200" s="337"/>
      <c r="O200" s="109"/>
    </row>
    <row r="201" spans="1:15" s="110" customFormat="1" ht="16.5" customHeight="1">
      <c r="A201" s="328">
        <v>192</v>
      </c>
      <c r="B201" s="607"/>
      <c r="C201" s="607"/>
      <c r="D201" s="249" t="s">
        <v>1482</v>
      </c>
      <c r="E201" s="289" t="s">
        <v>168</v>
      </c>
      <c r="F201" s="289" t="s">
        <v>1762</v>
      </c>
      <c r="G201" s="278" t="s">
        <v>1991</v>
      </c>
      <c r="H201" s="278" t="s">
        <v>1991</v>
      </c>
      <c r="I201" s="35" t="s">
        <v>10</v>
      </c>
      <c r="J201" s="278"/>
      <c r="K201" s="278"/>
      <c r="L201" s="295" t="s">
        <v>1992</v>
      </c>
      <c r="M201" s="917"/>
      <c r="N201" s="337"/>
      <c r="O201" s="109"/>
    </row>
    <row r="202" spans="1:15" ht="24.75" customHeight="1">
      <c r="A202" s="328">
        <v>193</v>
      </c>
      <c r="B202" s="607"/>
      <c r="C202" s="607"/>
      <c r="D202" s="249" t="s">
        <v>1482</v>
      </c>
      <c r="E202" s="250" t="s">
        <v>852</v>
      </c>
      <c r="F202" s="263" t="s">
        <v>1127</v>
      </c>
      <c r="G202" s="248"/>
      <c r="H202" s="248"/>
      <c r="I202" s="285" t="s">
        <v>11</v>
      </c>
      <c r="J202" s="252"/>
      <c r="K202" s="252"/>
      <c r="L202" s="296" t="s">
        <v>3501</v>
      </c>
      <c r="M202" s="262" t="s">
        <v>1522</v>
      </c>
      <c r="N202" s="329"/>
      <c r="O202" s="158"/>
    </row>
    <row r="203" spans="1:15" ht="27" customHeight="1">
      <c r="A203" s="328">
        <v>194</v>
      </c>
      <c r="B203" s="607"/>
      <c r="C203" s="607"/>
      <c r="D203" s="249" t="s">
        <v>1482</v>
      </c>
      <c r="E203" s="250" t="s">
        <v>852</v>
      </c>
      <c r="F203" s="263" t="s">
        <v>1128</v>
      </c>
      <c r="G203" s="248"/>
      <c r="H203" s="248"/>
      <c r="I203" s="285" t="s">
        <v>11</v>
      </c>
      <c r="J203" s="252"/>
      <c r="K203" s="252"/>
      <c r="L203" s="297" t="s">
        <v>3502</v>
      </c>
      <c r="M203" s="262" t="s">
        <v>1522</v>
      </c>
      <c r="N203" s="329"/>
      <c r="O203" s="158"/>
    </row>
    <row r="204" spans="1:15" ht="27.75" customHeight="1">
      <c r="A204" s="328">
        <v>195</v>
      </c>
      <c r="B204" s="607"/>
      <c r="C204" s="607"/>
      <c r="D204" s="249" t="s">
        <v>1482</v>
      </c>
      <c r="E204" s="250" t="s">
        <v>852</v>
      </c>
      <c r="F204" s="263" t="s">
        <v>1129</v>
      </c>
      <c r="G204" s="248"/>
      <c r="H204" s="248"/>
      <c r="I204" s="285" t="s">
        <v>11</v>
      </c>
      <c r="J204" s="252"/>
      <c r="K204" s="252"/>
      <c r="L204" s="296" t="s">
        <v>1691</v>
      </c>
      <c r="M204" s="262" t="s">
        <v>1523</v>
      </c>
      <c r="N204" s="329"/>
      <c r="O204" s="158"/>
    </row>
    <row r="205" spans="1:15" ht="42" customHeight="1">
      <c r="A205" s="328">
        <v>196</v>
      </c>
      <c r="B205" s="607"/>
      <c r="C205" s="607"/>
      <c r="D205" s="249" t="s">
        <v>1482</v>
      </c>
      <c r="E205" s="250" t="s">
        <v>852</v>
      </c>
      <c r="F205" s="263" t="s">
        <v>1130</v>
      </c>
      <c r="G205" s="248"/>
      <c r="H205" s="248"/>
      <c r="I205" s="285" t="s">
        <v>11</v>
      </c>
      <c r="J205" s="252"/>
      <c r="K205" s="252"/>
      <c r="L205" s="297" t="s">
        <v>1692</v>
      </c>
      <c r="M205" s="288" t="s">
        <v>1523</v>
      </c>
      <c r="N205" s="329"/>
      <c r="O205" s="158"/>
    </row>
    <row r="206" spans="1:15" ht="16.5" customHeight="1">
      <c r="A206" s="328">
        <v>197</v>
      </c>
      <c r="B206" s="607"/>
      <c r="C206" s="607"/>
      <c r="D206" s="249" t="s">
        <v>1482</v>
      </c>
      <c r="E206" s="250" t="s">
        <v>1366</v>
      </c>
      <c r="F206" s="298" t="s">
        <v>1033</v>
      </c>
      <c r="G206" s="299"/>
      <c r="H206" s="299"/>
      <c r="I206" s="285" t="s">
        <v>11</v>
      </c>
      <c r="J206" s="252"/>
      <c r="K206" s="252"/>
      <c r="L206" s="261"/>
      <c r="M206" s="300" t="s">
        <v>1395</v>
      </c>
      <c r="N206" s="338" t="s">
        <v>1606</v>
      </c>
      <c r="O206" s="159"/>
    </row>
    <row r="207" spans="1:15" ht="16.5" customHeight="1">
      <c r="A207" s="328">
        <v>198</v>
      </c>
      <c r="B207" s="607"/>
      <c r="C207" s="607"/>
      <c r="D207" s="249" t="s">
        <v>1482</v>
      </c>
      <c r="E207" s="250" t="s">
        <v>1366</v>
      </c>
      <c r="F207" s="298" t="s">
        <v>1399</v>
      </c>
      <c r="G207" s="299"/>
      <c r="H207" s="299"/>
      <c r="I207" s="285" t="s">
        <v>11</v>
      </c>
      <c r="J207" s="252"/>
      <c r="K207" s="252"/>
      <c r="L207" s="261"/>
      <c r="M207" s="301" t="s">
        <v>1355</v>
      </c>
      <c r="N207" s="339" t="s">
        <v>1607</v>
      </c>
      <c r="O207" s="159"/>
    </row>
    <row r="208" spans="1:15" ht="16.5" customHeight="1">
      <c r="A208" s="328">
        <v>199</v>
      </c>
      <c r="B208" s="607"/>
      <c r="C208" s="607"/>
      <c r="D208" s="249" t="s">
        <v>1482</v>
      </c>
      <c r="E208" s="250" t="s">
        <v>1366</v>
      </c>
      <c r="F208" s="298" t="s">
        <v>1034</v>
      </c>
      <c r="G208" s="299"/>
      <c r="H208" s="299"/>
      <c r="I208" s="285" t="s">
        <v>11</v>
      </c>
      <c r="J208" s="252"/>
      <c r="K208" s="252"/>
      <c r="L208" s="261"/>
      <c r="M208" s="300" t="s">
        <v>1356</v>
      </c>
      <c r="N208" s="338" t="s">
        <v>1443</v>
      </c>
      <c r="O208" s="159"/>
    </row>
    <row r="209" spans="1:16" ht="16.5" customHeight="1">
      <c r="A209" s="328">
        <v>200</v>
      </c>
      <c r="B209" s="607"/>
      <c r="C209" s="607"/>
      <c r="D209" s="249" t="s">
        <v>1482</v>
      </c>
      <c r="E209" s="250" t="s">
        <v>1366</v>
      </c>
      <c r="F209" s="298" t="s">
        <v>1035</v>
      </c>
      <c r="G209" s="299"/>
      <c r="H209" s="299"/>
      <c r="I209" s="285" t="s">
        <v>11</v>
      </c>
      <c r="J209" s="252"/>
      <c r="K209" s="252"/>
      <c r="L209" s="261"/>
      <c r="M209" s="301" t="s">
        <v>1397</v>
      </c>
      <c r="N209" s="339" t="s">
        <v>1608</v>
      </c>
      <c r="O209" s="160"/>
    </row>
    <row r="210" spans="1:16" ht="16.5" customHeight="1">
      <c r="A210" s="328">
        <v>201</v>
      </c>
      <c r="B210" s="607"/>
      <c r="C210" s="607"/>
      <c r="D210" s="249" t="s">
        <v>1482</v>
      </c>
      <c r="E210" s="250" t="s">
        <v>1366</v>
      </c>
      <c r="F210" s="298" t="s">
        <v>1955</v>
      </c>
      <c r="G210" s="299"/>
      <c r="H210" s="299"/>
      <c r="I210" s="285" t="s">
        <v>11</v>
      </c>
      <c r="J210" s="252"/>
      <c r="K210" s="252"/>
      <c r="L210" s="261"/>
      <c r="M210" s="515" t="s">
        <v>2219</v>
      </c>
      <c r="N210" s="340" t="s">
        <v>1953</v>
      </c>
      <c r="O210" s="159"/>
    </row>
    <row r="211" spans="1:16" ht="16.5" customHeight="1">
      <c r="A211" s="328">
        <v>202</v>
      </c>
      <c r="B211" s="607"/>
      <c r="C211" s="607"/>
      <c r="D211" s="249" t="s">
        <v>1482</v>
      </c>
      <c r="E211" s="250" t="s">
        <v>1366</v>
      </c>
      <c r="F211" s="298" t="s">
        <v>1400</v>
      </c>
      <c r="G211" s="299"/>
      <c r="H211" s="299"/>
      <c r="I211" s="285" t="s">
        <v>11</v>
      </c>
      <c r="J211" s="252"/>
      <c r="K211" s="252"/>
      <c r="L211" s="261"/>
      <c r="M211" s="301" t="s">
        <v>1401</v>
      </c>
      <c r="N211" s="339" t="s">
        <v>2594</v>
      </c>
      <c r="O211" s="159"/>
    </row>
    <row r="212" spans="1:16" ht="16.5" customHeight="1">
      <c r="A212" s="328">
        <v>203</v>
      </c>
      <c r="B212" s="607"/>
      <c r="C212" s="607"/>
      <c r="D212" s="249" t="s">
        <v>1482</v>
      </c>
      <c r="E212" s="250" t="s">
        <v>1366</v>
      </c>
      <c r="F212" s="298" t="s">
        <v>1036</v>
      </c>
      <c r="G212" s="299"/>
      <c r="H212" s="299"/>
      <c r="I212" s="285" t="s">
        <v>11</v>
      </c>
      <c r="J212" s="252"/>
      <c r="K212" s="252"/>
      <c r="L212" s="261"/>
      <c r="M212" s="300" t="s">
        <v>1360</v>
      </c>
      <c r="N212" s="338" t="s">
        <v>1609</v>
      </c>
      <c r="O212" s="159"/>
    </row>
    <row r="213" spans="1:16" ht="16.5" customHeight="1">
      <c r="A213" s="328">
        <v>204</v>
      </c>
      <c r="B213" s="607"/>
      <c r="C213" s="607"/>
      <c r="D213" s="249" t="s">
        <v>1482</v>
      </c>
      <c r="E213" s="250" t="s">
        <v>1366</v>
      </c>
      <c r="F213" s="298" t="s">
        <v>1358</v>
      </c>
      <c r="G213" s="299"/>
      <c r="H213" s="299"/>
      <c r="I213" s="285" t="s">
        <v>11</v>
      </c>
      <c r="J213" s="252"/>
      <c r="K213" s="252"/>
      <c r="L213" s="261"/>
      <c r="M213" s="300" t="s">
        <v>1357</v>
      </c>
      <c r="N213" s="338" t="s">
        <v>1444</v>
      </c>
      <c r="O213" s="159"/>
    </row>
    <row r="214" spans="1:16" ht="16.5" customHeight="1">
      <c r="A214" s="328">
        <v>205</v>
      </c>
      <c r="B214" s="607"/>
      <c r="C214" s="607"/>
      <c r="D214" s="249" t="s">
        <v>1482</v>
      </c>
      <c r="E214" s="250" t="s">
        <v>1366</v>
      </c>
      <c r="F214" s="298" t="s">
        <v>1037</v>
      </c>
      <c r="G214" s="299"/>
      <c r="H214" s="299"/>
      <c r="I214" s="285" t="s">
        <v>11</v>
      </c>
      <c r="J214" s="252"/>
      <c r="K214" s="252"/>
      <c r="L214" s="261"/>
      <c r="M214" s="300" t="s">
        <v>1359</v>
      </c>
      <c r="N214" s="338" t="s">
        <v>1610</v>
      </c>
      <c r="O214" s="159"/>
    </row>
    <row r="215" spans="1:16" ht="16.5" customHeight="1">
      <c r="A215" s="328">
        <v>206</v>
      </c>
      <c r="B215" s="607"/>
      <c r="C215" s="607"/>
      <c r="D215" s="249" t="s">
        <v>1482</v>
      </c>
      <c r="E215" s="250" t="s">
        <v>1366</v>
      </c>
      <c r="F215" s="298" t="s">
        <v>1038</v>
      </c>
      <c r="G215" s="299"/>
      <c r="H215" s="299"/>
      <c r="I215" s="285" t="s">
        <v>11</v>
      </c>
      <c r="J215" s="252"/>
      <c r="K215" s="252"/>
      <c r="L215" s="261"/>
      <c r="M215" s="300" t="s">
        <v>1396</v>
      </c>
      <c r="N215" s="338" t="s">
        <v>1445</v>
      </c>
      <c r="O215" s="159"/>
    </row>
    <row r="216" spans="1:16" ht="16.5" customHeight="1">
      <c r="A216" s="328">
        <v>207</v>
      </c>
      <c r="B216" s="607"/>
      <c r="C216" s="607"/>
      <c r="D216" s="249" t="s">
        <v>1482</v>
      </c>
      <c r="E216" s="303" t="s">
        <v>1524</v>
      </c>
      <c r="F216" s="303" t="s">
        <v>1525</v>
      </c>
      <c r="G216" s="248"/>
      <c r="H216" s="248"/>
      <c r="I216" s="267" t="s">
        <v>1475</v>
      </c>
      <c r="J216" s="252"/>
      <c r="K216" s="252"/>
      <c r="L216" s="261"/>
      <c r="M216" s="288" t="s">
        <v>1526</v>
      </c>
      <c r="N216" s="329"/>
      <c r="O216" s="161"/>
    </row>
    <row r="217" spans="1:16" ht="16.5" customHeight="1">
      <c r="A217" s="328">
        <v>208</v>
      </c>
      <c r="B217" s="607"/>
      <c r="C217" s="607"/>
      <c r="D217" s="249" t="s">
        <v>1482</v>
      </c>
      <c r="E217" s="250" t="s">
        <v>170</v>
      </c>
      <c r="F217" s="255" t="s">
        <v>831</v>
      </c>
      <c r="G217" s="248"/>
      <c r="H217" s="248"/>
      <c r="I217" s="251" t="s">
        <v>11</v>
      </c>
      <c r="J217" s="252"/>
      <c r="K217" s="252"/>
      <c r="L217" s="261"/>
      <c r="M217" s="262" t="s">
        <v>2212</v>
      </c>
      <c r="N217" s="329"/>
      <c r="O217" s="162"/>
      <c r="P217" s="161"/>
    </row>
    <row r="218" spans="1:16" s="152" customFormat="1" ht="16.5" customHeight="1">
      <c r="A218" s="328">
        <v>209</v>
      </c>
      <c r="B218" s="607"/>
      <c r="C218" s="607"/>
      <c r="D218" s="249" t="s">
        <v>1482</v>
      </c>
      <c r="E218" s="250" t="s">
        <v>336</v>
      </c>
      <c r="F218" s="255" t="s">
        <v>337</v>
      </c>
      <c r="G218" s="304" t="s">
        <v>338</v>
      </c>
      <c r="H218" s="304" t="s">
        <v>338</v>
      </c>
      <c r="I218" s="305" t="s">
        <v>11</v>
      </c>
      <c r="J218" s="306"/>
      <c r="K218" s="307"/>
      <c r="L218" s="308" t="s">
        <v>339</v>
      </c>
      <c r="M218" s="309" t="s">
        <v>1527</v>
      </c>
      <c r="N218" s="914"/>
      <c r="O218" s="163"/>
    </row>
    <row r="219" spans="1:16" s="152" customFormat="1" ht="16.5" customHeight="1">
      <c r="A219" s="328">
        <v>210</v>
      </c>
      <c r="B219" s="607"/>
      <c r="C219" s="607"/>
      <c r="D219" s="249" t="s">
        <v>1482</v>
      </c>
      <c r="E219" s="250" t="s">
        <v>336</v>
      </c>
      <c r="F219" s="255" t="s">
        <v>340</v>
      </c>
      <c r="G219" s="304" t="s">
        <v>338</v>
      </c>
      <c r="H219" s="304" t="s">
        <v>338</v>
      </c>
      <c r="I219" s="305" t="s">
        <v>11</v>
      </c>
      <c r="J219" s="306"/>
      <c r="K219" s="307"/>
      <c r="L219" s="308" t="s">
        <v>341</v>
      </c>
      <c r="M219" s="309" t="s">
        <v>1528</v>
      </c>
      <c r="N219" s="915"/>
      <c r="O219" s="163"/>
    </row>
    <row r="220" spans="1:16" s="152" customFormat="1" ht="16.5" customHeight="1">
      <c r="A220" s="328">
        <v>211</v>
      </c>
      <c r="B220" s="607"/>
      <c r="C220" s="607"/>
      <c r="D220" s="249" t="s">
        <v>1482</v>
      </c>
      <c r="E220" s="250" t="s">
        <v>336</v>
      </c>
      <c r="F220" s="255" t="s">
        <v>342</v>
      </c>
      <c r="G220" s="304" t="s">
        <v>338</v>
      </c>
      <c r="H220" s="304" t="s">
        <v>338</v>
      </c>
      <c r="I220" s="305" t="s">
        <v>11</v>
      </c>
      <c r="J220" s="306"/>
      <c r="K220" s="307"/>
      <c r="L220" s="308" t="s">
        <v>343</v>
      </c>
      <c r="M220" s="309" t="s">
        <v>1529</v>
      </c>
      <c r="N220" s="915"/>
      <c r="O220" s="163"/>
    </row>
    <row r="221" spans="1:16" s="152" customFormat="1" ht="16.5" customHeight="1">
      <c r="A221" s="328">
        <v>212</v>
      </c>
      <c r="B221" s="607"/>
      <c r="C221" s="607"/>
      <c r="D221" s="249" t="s">
        <v>1482</v>
      </c>
      <c r="E221" s="250" t="s">
        <v>336</v>
      </c>
      <c r="F221" s="255" t="s">
        <v>344</v>
      </c>
      <c r="G221" s="310"/>
      <c r="H221" s="310"/>
      <c r="I221" s="305" t="s">
        <v>11</v>
      </c>
      <c r="J221" s="306"/>
      <c r="K221" s="307"/>
      <c r="L221" s="308" t="s">
        <v>1530</v>
      </c>
      <c r="M221" s="311"/>
      <c r="N221" s="915"/>
      <c r="O221" s="163"/>
    </row>
    <row r="222" spans="1:16" s="152" customFormat="1" ht="16.5" customHeight="1">
      <c r="A222" s="328">
        <v>213</v>
      </c>
      <c r="B222" s="607"/>
      <c r="C222" s="607"/>
      <c r="D222" s="249" t="s">
        <v>1482</v>
      </c>
      <c r="E222" s="250" t="s">
        <v>336</v>
      </c>
      <c r="F222" s="255" t="s">
        <v>345</v>
      </c>
      <c r="G222" s="310"/>
      <c r="H222" s="310"/>
      <c r="I222" s="305" t="s">
        <v>11</v>
      </c>
      <c r="J222" s="306"/>
      <c r="K222" s="307"/>
      <c r="L222" s="312"/>
      <c r="M222" s="309" t="s">
        <v>1531</v>
      </c>
      <c r="N222" s="915"/>
      <c r="O222" s="163"/>
    </row>
    <row r="223" spans="1:16" s="152" customFormat="1" ht="16.5" customHeight="1">
      <c r="A223" s="328">
        <v>214</v>
      </c>
      <c r="B223" s="607"/>
      <c r="C223" s="607"/>
      <c r="D223" s="249" t="s">
        <v>1482</v>
      </c>
      <c r="E223" s="250" t="s">
        <v>336</v>
      </c>
      <c r="F223" s="255" t="s">
        <v>346</v>
      </c>
      <c r="G223" s="310"/>
      <c r="H223" s="310"/>
      <c r="I223" s="305" t="s">
        <v>11</v>
      </c>
      <c r="J223" s="306"/>
      <c r="K223" s="307"/>
      <c r="L223" s="308" t="s">
        <v>347</v>
      </c>
      <c r="M223" s="309" t="s">
        <v>1532</v>
      </c>
      <c r="N223" s="915"/>
      <c r="O223" s="163"/>
    </row>
    <row r="224" spans="1:16" s="152" customFormat="1" ht="16.5" customHeight="1">
      <c r="A224" s="328">
        <v>215</v>
      </c>
      <c r="B224" s="607"/>
      <c r="C224" s="607"/>
      <c r="D224" s="249" t="s">
        <v>1482</v>
      </c>
      <c r="E224" s="250" t="s">
        <v>336</v>
      </c>
      <c r="F224" s="255" t="s">
        <v>348</v>
      </c>
      <c r="G224" s="304" t="s">
        <v>349</v>
      </c>
      <c r="H224" s="304" t="s">
        <v>349</v>
      </c>
      <c r="I224" s="305" t="s">
        <v>11</v>
      </c>
      <c r="J224" s="306"/>
      <c r="K224" s="307"/>
      <c r="L224" s="308" t="s">
        <v>350</v>
      </c>
      <c r="M224" s="309"/>
      <c r="N224" s="915"/>
      <c r="O224" s="163"/>
    </row>
    <row r="225" spans="1:15" s="152" customFormat="1" ht="16.5" customHeight="1">
      <c r="A225" s="328">
        <v>216</v>
      </c>
      <c r="B225" s="607"/>
      <c r="C225" s="607"/>
      <c r="D225" s="249" t="s">
        <v>1482</v>
      </c>
      <c r="E225" s="250" t="s">
        <v>336</v>
      </c>
      <c r="F225" s="255" t="s">
        <v>351</v>
      </c>
      <c r="G225" s="304" t="s">
        <v>352</v>
      </c>
      <c r="H225" s="304" t="s">
        <v>352</v>
      </c>
      <c r="I225" s="305" t="s">
        <v>11</v>
      </c>
      <c r="J225" s="306"/>
      <c r="K225" s="307"/>
      <c r="L225" s="308" t="s">
        <v>353</v>
      </c>
      <c r="M225" s="309"/>
      <c r="N225" s="915"/>
      <c r="O225" s="163"/>
    </row>
    <row r="226" spans="1:15" s="152" customFormat="1" ht="16.5" customHeight="1">
      <c r="A226" s="328">
        <v>217</v>
      </c>
      <c r="B226" s="607"/>
      <c r="C226" s="607"/>
      <c r="D226" s="249" t="s">
        <v>1482</v>
      </c>
      <c r="E226" s="250" t="s">
        <v>336</v>
      </c>
      <c r="F226" s="255" t="s">
        <v>354</v>
      </c>
      <c r="G226" s="304" t="s">
        <v>355</v>
      </c>
      <c r="H226" s="304" t="s">
        <v>355</v>
      </c>
      <c r="I226" s="305" t="s">
        <v>11</v>
      </c>
      <c r="J226" s="306"/>
      <c r="K226" s="307"/>
      <c r="L226" s="308" t="s">
        <v>350</v>
      </c>
      <c r="M226" s="309"/>
      <c r="N226" s="915"/>
      <c r="O226" s="163"/>
    </row>
    <row r="227" spans="1:15" s="152" customFormat="1" ht="16.5" customHeight="1">
      <c r="A227" s="328">
        <v>218</v>
      </c>
      <c r="B227" s="607"/>
      <c r="C227" s="607"/>
      <c r="D227" s="249" t="s">
        <v>1482</v>
      </c>
      <c r="E227" s="250" t="s">
        <v>336</v>
      </c>
      <c r="F227" s="255" t="s">
        <v>356</v>
      </c>
      <c r="G227" s="304" t="s">
        <v>349</v>
      </c>
      <c r="H227" s="304" t="s">
        <v>349</v>
      </c>
      <c r="I227" s="305" t="s">
        <v>11</v>
      </c>
      <c r="J227" s="306"/>
      <c r="K227" s="307"/>
      <c r="L227" s="308" t="s">
        <v>357</v>
      </c>
      <c r="M227" s="309"/>
      <c r="N227" s="915"/>
      <c r="O227" s="163"/>
    </row>
    <row r="228" spans="1:15" s="152" customFormat="1" ht="16.5" customHeight="1">
      <c r="A228" s="328">
        <v>219</v>
      </c>
      <c r="B228" s="607"/>
      <c r="C228" s="607"/>
      <c r="D228" s="249" t="s">
        <v>1482</v>
      </c>
      <c r="E228" s="250" t="s">
        <v>336</v>
      </c>
      <c r="F228" s="255" t="s">
        <v>358</v>
      </c>
      <c r="G228" s="304" t="s">
        <v>359</v>
      </c>
      <c r="H228" s="304" t="s">
        <v>359</v>
      </c>
      <c r="I228" s="305" t="s">
        <v>11</v>
      </c>
      <c r="J228" s="306"/>
      <c r="K228" s="307"/>
      <c r="L228" s="308" t="s">
        <v>360</v>
      </c>
      <c r="M228" s="309"/>
      <c r="N228" s="915"/>
      <c r="O228" s="163"/>
    </row>
    <row r="229" spans="1:15" s="152" customFormat="1" ht="16.5" customHeight="1">
      <c r="A229" s="328">
        <v>220</v>
      </c>
      <c r="B229" s="607"/>
      <c r="C229" s="607"/>
      <c r="D229" s="249" t="s">
        <v>1482</v>
      </c>
      <c r="E229" s="250" t="s">
        <v>336</v>
      </c>
      <c r="F229" s="255" t="s">
        <v>361</v>
      </c>
      <c r="G229" s="304" t="s">
        <v>362</v>
      </c>
      <c r="H229" s="304" t="s">
        <v>362</v>
      </c>
      <c r="I229" s="305" t="s">
        <v>11</v>
      </c>
      <c r="J229" s="306"/>
      <c r="K229" s="307"/>
      <c r="L229" s="308" t="s">
        <v>350</v>
      </c>
      <c r="M229" s="309"/>
      <c r="N229" s="915"/>
      <c r="O229" s="163"/>
    </row>
    <row r="230" spans="1:15" s="152" customFormat="1" ht="16.5" customHeight="1">
      <c r="A230" s="328">
        <v>221</v>
      </c>
      <c r="B230" s="607"/>
      <c r="C230" s="607"/>
      <c r="D230" s="249" t="s">
        <v>1482</v>
      </c>
      <c r="E230" s="250" t="s">
        <v>336</v>
      </c>
      <c r="F230" s="255" t="s">
        <v>363</v>
      </c>
      <c r="G230" s="304" t="s">
        <v>364</v>
      </c>
      <c r="H230" s="304" t="s">
        <v>364</v>
      </c>
      <c r="I230" s="305" t="s">
        <v>11</v>
      </c>
      <c r="J230" s="306"/>
      <c r="K230" s="307"/>
      <c r="L230" s="313" t="s">
        <v>1533</v>
      </c>
      <c r="M230" s="309"/>
      <c r="N230" s="915"/>
      <c r="O230" s="163"/>
    </row>
    <row r="231" spans="1:15" s="152" customFormat="1" ht="16.5" customHeight="1">
      <c r="A231" s="328">
        <v>222</v>
      </c>
      <c r="B231" s="607"/>
      <c r="C231" s="607"/>
      <c r="D231" s="249" t="s">
        <v>1482</v>
      </c>
      <c r="E231" s="250" t="s">
        <v>336</v>
      </c>
      <c r="F231" s="255" t="s">
        <v>365</v>
      </c>
      <c r="G231" s="304" t="s">
        <v>366</v>
      </c>
      <c r="H231" s="304" t="s">
        <v>366</v>
      </c>
      <c r="I231" s="305" t="s">
        <v>11</v>
      </c>
      <c r="J231" s="306"/>
      <c r="K231" s="307"/>
      <c r="L231" s="308" t="s">
        <v>367</v>
      </c>
      <c r="M231" s="309"/>
      <c r="N231" s="915"/>
      <c r="O231" s="163"/>
    </row>
    <row r="232" spans="1:15" s="152" customFormat="1" ht="16.5" customHeight="1">
      <c r="A232" s="328">
        <v>223</v>
      </c>
      <c r="B232" s="607"/>
      <c r="C232" s="607"/>
      <c r="D232" s="249" t="s">
        <v>1482</v>
      </c>
      <c r="E232" s="250" t="s">
        <v>336</v>
      </c>
      <c r="F232" s="255" t="s">
        <v>368</v>
      </c>
      <c r="G232" s="310"/>
      <c r="H232" s="310"/>
      <c r="I232" s="305" t="s">
        <v>11</v>
      </c>
      <c r="J232" s="306"/>
      <c r="K232" s="307"/>
      <c r="L232" s="312"/>
      <c r="M232" s="309" t="s">
        <v>1534</v>
      </c>
      <c r="N232" s="915"/>
      <c r="O232" s="163"/>
    </row>
    <row r="233" spans="1:15" s="152" customFormat="1" ht="16.5" customHeight="1">
      <c r="A233" s="328">
        <v>224</v>
      </c>
      <c r="B233" s="607"/>
      <c r="C233" s="607"/>
      <c r="D233" s="249" t="s">
        <v>1482</v>
      </c>
      <c r="E233" s="250" t="s">
        <v>336</v>
      </c>
      <c r="F233" s="263" t="s">
        <v>369</v>
      </c>
      <c r="G233" s="310"/>
      <c r="H233" s="310"/>
      <c r="I233" s="305" t="s">
        <v>11</v>
      </c>
      <c r="J233" s="306"/>
      <c r="K233" s="307"/>
      <c r="L233" s="314"/>
      <c r="M233" s="309" t="s">
        <v>1535</v>
      </c>
      <c r="N233" s="915"/>
      <c r="O233" s="163"/>
    </row>
    <row r="234" spans="1:15" s="152" customFormat="1" ht="16.5" customHeight="1">
      <c r="A234" s="328">
        <v>225</v>
      </c>
      <c r="B234" s="607"/>
      <c r="C234" s="607"/>
      <c r="D234" s="249" t="s">
        <v>1482</v>
      </c>
      <c r="E234" s="250" t="s">
        <v>336</v>
      </c>
      <c r="F234" s="263" t="s">
        <v>1536</v>
      </c>
      <c r="G234" s="310"/>
      <c r="H234" s="310"/>
      <c r="I234" s="305" t="s">
        <v>11</v>
      </c>
      <c r="J234" s="306"/>
      <c r="K234" s="307"/>
      <c r="L234" s="308" t="s">
        <v>370</v>
      </c>
      <c r="M234" s="309" t="s">
        <v>1537</v>
      </c>
      <c r="N234" s="915"/>
      <c r="O234" s="163"/>
    </row>
    <row r="235" spans="1:15" s="152" customFormat="1" ht="16.5" customHeight="1">
      <c r="A235" s="328">
        <v>226</v>
      </c>
      <c r="B235" s="607"/>
      <c r="C235" s="607"/>
      <c r="D235" s="249" t="s">
        <v>1482</v>
      </c>
      <c r="E235" s="250" t="s">
        <v>336</v>
      </c>
      <c r="F235" s="263" t="s">
        <v>1538</v>
      </c>
      <c r="G235" s="310"/>
      <c r="H235" s="310"/>
      <c r="I235" s="305" t="s">
        <v>11</v>
      </c>
      <c r="J235" s="306"/>
      <c r="K235" s="307"/>
      <c r="L235" s="308" t="s">
        <v>371</v>
      </c>
      <c r="M235" s="309" t="s">
        <v>1539</v>
      </c>
      <c r="N235" s="915"/>
      <c r="O235" s="164"/>
    </row>
    <row r="236" spans="1:15" s="152" customFormat="1" ht="16.5" customHeight="1">
      <c r="A236" s="328">
        <v>227</v>
      </c>
      <c r="B236" s="607"/>
      <c r="C236" s="607"/>
      <c r="D236" s="249" t="s">
        <v>1482</v>
      </c>
      <c r="E236" s="250" t="s">
        <v>336</v>
      </c>
      <c r="F236" s="263" t="s">
        <v>1540</v>
      </c>
      <c r="G236" s="310"/>
      <c r="H236" s="310"/>
      <c r="I236" s="305" t="s">
        <v>11</v>
      </c>
      <c r="J236" s="306"/>
      <c r="K236" s="307"/>
      <c r="L236" s="308" t="s">
        <v>372</v>
      </c>
      <c r="M236" s="309" t="s">
        <v>1541</v>
      </c>
      <c r="N236" s="915"/>
      <c r="O236" s="163"/>
    </row>
    <row r="237" spans="1:15" s="152" customFormat="1" ht="16.5" customHeight="1">
      <c r="A237" s="328">
        <v>228</v>
      </c>
      <c r="B237" s="607"/>
      <c r="C237" s="607"/>
      <c r="D237" s="249" t="s">
        <v>1482</v>
      </c>
      <c r="E237" s="250" t="s">
        <v>336</v>
      </c>
      <c r="F237" s="263" t="s">
        <v>374</v>
      </c>
      <c r="G237" s="310"/>
      <c r="H237" s="310"/>
      <c r="I237" s="305" t="s">
        <v>11</v>
      </c>
      <c r="J237" s="306"/>
      <c r="K237" s="307"/>
      <c r="L237" s="308" t="s">
        <v>375</v>
      </c>
      <c r="M237" s="309"/>
      <c r="N237" s="915"/>
      <c r="O237" s="163"/>
    </row>
    <row r="238" spans="1:15" s="152" customFormat="1" ht="16.5" customHeight="1">
      <c r="A238" s="328">
        <v>229</v>
      </c>
      <c r="B238" s="607"/>
      <c r="C238" s="607"/>
      <c r="D238" s="249" t="s">
        <v>1482</v>
      </c>
      <c r="E238" s="250" t="s">
        <v>336</v>
      </c>
      <c r="F238" s="263" t="s">
        <v>376</v>
      </c>
      <c r="G238" s="310"/>
      <c r="H238" s="310"/>
      <c r="I238" s="305" t="s">
        <v>11</v>
      </c>
      <c r="J238" s="306"/>
      <c r="K238" s="307"/>
      <c r="L238" s="314"/>
      <c r="M238" s="309" t="s">
        <v>1542</v>
      </c>
      <c r="N238" s="915"/>
      <c r="O238" s="164"/>
    </row>
    <row r="239" spans="1:15" s="152" customFormat="1" ht="16.5" customHeight="1">
      <c r="A239" s="328">
        <v>230</v>
      </c>
      <c r="B239" s="607"/>
      <c r="C239" s="607"/>
      <c r="D239" s="249" t="s">
        <v>1482</v>
      </c>
      <c r="E239" s="250" t="s">
        <v>336</v>
      </c>
      <c r="F239" s="263" t="s">
        <v>377</v>
      </c>
      <c r="G239" s="304" t="s">
        <v>378</v>
      </c>
      <c r="H239" s="304" t="s">
        <v>378</v>
      </c>
      <c r="I239" s="305" t="s">
        <v>11</v>
      </c>
      <c r="J239" s="306"/>
      <c r="K239" s="307"/>
      <c r="L239" s="308" t="s">
        <v>379</v>
      </c>
      <c r="M239" s="309" t="s">
        <v>1543</v>
      </c>
      <c r="N239" s="915"/>
      <c r="O239" s="163"/>
    </row>
    <row r="240" spans="1:15" s="152" customFormat="1" ht="16.5" customHeight="1">
      <c r="A240" s="328">
        <v>231</v>
      </c>
      <c r="B240" s="607"/>
      <c r="C240" s="607"/>
      <c r="D240" s="249" t="s">
        <v>1482</v>
      </c>
      <c r="E240" s="250" t="s">
        <v>336</v>
      </c>
      <c r="F240" s="263" t="s">
        <v>380</v>
      </c>
      <c r="G240" s="310"/>
      <c r="H240" s="310"/>
      <c r="I240" s="305" t="s">
        <v>11</v>
      </c>
      <c r="J240" s="306"/>
      <c r="K240" s="307"/>
      <c r="L240" s="312"/>
      <c r="M240" s="309" t="s">
        <v>373</v>
      </c>
      <c r="N240" s="915"/>
      <c r="O240" s="163"/>
    </row>
    <row r="241" spans="1:43" s="152" customFormat="1" ht="16.5" customHeight="1">
      <c r="A241" s="328">
        <v>232</v>
      </c>
      <c r="B241" s="607"/>
      <c r="C241" s="607"/>
      <c r="D241" s="249" t="s">
        <v>1482</v>
      </c>
      <c r="E241" s="250" t="s">
        <v>336</v>
      </c>
      <c r="F241" s="263" t="s">
        <v>381</v>
      </c>
      <c r="G241" s="304" t="s">
        <v>382</v>
      </c>
      <c r="H241" s="304" t="s">
        <v>382</v>
      </c>
      <c r="I241" s="305" t="s">
        <v>11</v>
      </c>
      <c r="J241" s="306"/>
      <c r="K241" s="307"/>
      <c r="L241" s="308" t="s">
        <v>383</v>
      </c>
      <c r="M241" s="309" t="s">
        <v>1544</v>
      </c>
      <c r="N241" s="915"/>
      <c r="O241" s="163"/>
    </row>
    <row r="242" spans="1:43" s="152" customFormat="1" ht="16.5" customHeight="1">
      <c r="A242" s="328">
        <v>233</v>
      </c>
      <c r="B242" s="607"/>
      <c r="C242" s="607"/>
      <c r="D242" s="249" t="s">
        <v>1482</v>
      </c>
      <c r="E242" s="250" t="s">
        <v>336</v>
      </c>
      <c r="F242" s="263" t="s">
        <v>384</v>
      </c>
      <c r="G242" s="304" t="s">
        <v>385</v>
      </c>
      <c r="H242" s="304" t="s">
        <v>385</v>
      </c>
      <c r="I242" s="305" t="s">
        <v>11</v>
      </c>
      <c r="J242" s="306"/>
      <c r="K242" s="307"/>
      <c r="L242" s="308" t="s">
        <v>386</v>
      </c>
      <c r="M242" s="309" t="s">
        <v>2083</v>
      </c>
      <c r="N242" s="915"/>
      <c r="O242" s="163"/>
    </row>
    <row r="243" spans="1:43" s="152" customFormat="1" ht="16.5" customHeight="1">
      <c r="A243" s="328">
        <v>234</v>
      </c>
      <c r="B243" s="607"/>
      <c r="C243" s="607"/>
      <c r="D243" s="249" t="s">
        <v>1482</v>
      </c>
      <c r="E243" s="250" t="s">
        <v>336</v>
      </c>
      <c r="F243" s="263" t="s">
        <v>387</v>
      </c>
      <c r="G243" s="304" t="s">
        <v>382</v>
      </c>
      <c r="H243" s="304" t="s">
        <v>382</v>
      </c>
      <c r="I243" s="305" t="s">
        <v>11</v>
      </c>
      <c r="J243" s="306"/>
      <c r="K243" s="307"/>
      <c r="L243" s="308" t="s">
        <v>383</v>
      </c>
      <c r="M243" s="309" t="s">
        <v>2082</v>
      </c>
      <c r="N243" s="915"/>
      <c r="O243" s="163"/>
    </row>
    <row r="244" spans="1:43" s="152" customFormat="1" ht="16.5" customHeight="1">
      <c r="A244" s="328">
        <v>235</v>
      </c>
      <c r="B244" s="607"/>
      <c r="C244" s="607"/>
      <c r="D244" s="249" t="s">
        <v>1482</v>
      </c>
      <c r="E244" s="250" t="s">
        <v>336</v>
      </c>
      <c r="F244" s="263" t="s">
        <v>388</v>
      </c>
      <c r="G244" s="315"/>
      <c r="H244" s="315"/>
      <c r="I244" s="305" t="s">
        <v>11</v>
      </c>
      <c r="J244" s="316"/>
      <c r="K244" s="307"/>
      <c r="L244" s="314"/>
      <c r="M244" s="317" t="s">
        <v>1545</v>
      </c>
      <c r="N244" s="915"/>
      <c r="O244" s="163"/>
    </row>
    <row r="245" spans="1:43" s="152" customFormat="1" ht="16.5" customHeight="1">
      <c r="A245" s="328">
        <v>236</v>
      </c>
      <c r="B245" s="607"/>
      <c r="C245" s="607"/>
      <c r="D245" s="249" t="s">
        <v>1482</v>
      </c>
      <c r="E245" s="250" t="s">
        <v>336</v>
      </c>
      <c r="F245" s="263" t="s">
        <v>389</v>
      </c>
      <c r="G245" s="310"/>
      <c r="H245" s="310"/>
      <c r="I245" s="305" t="s">
        <v>11</v>
      </c>
      <c r="J245" s="306"/>
      <c r="K245" s="307"/>
      <c r="L245" s="314"/>
      <c r="M245" s="309" t="s">
        <v>1546</v>
      </c>
      <c r="N245" s="915"/>
      <c r="O245" s="163"/>
    </row>
    <row r="246" spans="1:43" s="152" customFormat="1" ht="16.5" customHeight="1">
      <c r="A246" s="328">
        <v>237</v>
      </c>
      <c r="B246" s="607"/>
      <c r="C246" s="607"/>
      <c r="D246" s="249" t="s">
        <v>1482</v>
      </c>
      <c r="E246" s="250" t="s">
        <v>336</v>
      </c>
      <c r="F246" s="263" t="s">
        <v>390</v>
      </c>
      <c r="G246" s="310"/>
      <c r="H246" s="310"/>
      <c r="I246" s="305" t="s">
        <v>11</v>
      </c>
      <c r="J246" s="306"/>
      <c r="K246" s="307"/>
      <c r="L246" s="314"/>
      <c r="M246" s="309" t="s">
        <v>1547</v>
      </c>
      <c r="N246" s="915"/>
      <c r="O246" s="163"/>
    </row>
    <row r="247" spans="1:43" s="152" customFormat="1" ht="16.5" customHeight="1">
      <c r="A247" s="328">
        <v>238</v>
      </c>
      <c r="B247" s="607"/>
      <c r="C247" s="607"/>
      <c r="D247" s="249" t="s">
        <v>1482</v>
      </c>
      <c r="E247" s="250" t="s">
        <v>336</v>
      </c>
      <c r="F247" s="263" t="s">
        <v>391</v>
      </c>
      <c r="G247" s="310"/>
      <c r="H247" s="310"/>
      <c r="I247" s="305" t="s">
        <v>11</v>
      </c>
      <c r="J247" s="306"/>
      <c r="K247" s="307"/>
      <c r="L247" s="308" t="s">
        <v>370</v>
      </c>
      <c r="M247" s="309" t="s">
        <v>1548</v>
      </c>
      <c r="N247" s="915"/>
      <c r="O247" s="163"/>
    </row>
    <row r="248" spans="1:43" s="152" customFormat="1" ht="16.5" customHeight="1">
      <c r="A248" s="328">
        <v>239</v>
      </c>
      <c r="B248" s="607"/>
      <c r="C248" s="607"/>
      <c r="D248" s="249" t="s">
        <v>1482</v>
      </c>
      <c r="E248" s="250" t="s">
        <v>336</v>
      </c>
      <c r="F248" s="263" t="s">
        <v>392</v>
      </c>
      <c r="G248" s="310"/>
      <c r="H248" s="310"/>
      <c r="I248" s="305" t="s">
        <v>11</v>
      </c>
      <c r="J248" s="306"/>
      <c r="K248" s="307"/>
      <c r="L248" s="308" t="s">
        <v>371</v>
      </c>
      <c r="M248" s="309" t="s">
        <v>2943</v>
      </c>
      <c r="N248" s="915"/>
      <c r="O248" s="163"/>
    </row>
    <row r="249" spans="1:43" s="152" customFormat="1" ht="16.5" customHeight="1">
      <c r="A249" s="328">
        <v>240</v>
      </c>
      <c r="B249" s="607"/>
      <c r="C249" s="607"/>
      <c r="D249" s="249" t="s">
        <v>1482</v>
      </c>
      <c r="E249" s="250" t="s">
        <v>336</v>
      </c>
      <c r="F249" s="255" t="s">
        <v>3496</v>
      </c>
      <c r="G249" s="310"/>
      <c r="H249" s="310"/>
      <c r="I249" s="35" t="s">
        <v>10</v>
      </c>
      <c r="J249" s="306"/>
      <c r="K249" s="307"/>
      <c r="L249" s="308" t="s">
        <v>393</v>
      </c>
      <c r="M249" s="309" t="s">
        <v>3493</v>
      </c>
      <c r="N249" s="915"/>
      <c r="O249" s="163"/>
    </row>
    <row r="250" spans="1:43" s="152" customFormat="1" ht="16.5" customHeight="1">
      <c r="A250" s="328">
        <v>241</v>
      </c>
      <c r="B250" s="607"/>
      <c r="C250" s="607"/>
      <c r="D250" s="249" t="s">
        <v>1482</v>
      </c>
      <c r="E250" s="250" t="s">
        <v>336</v>
      </c>
      <c r="F250" s="255" t="s">
        <v>394</v>
      </c>
      <c r="G250" s="310"/>
      <c r="H250" s="310"/>
      <c r="I250" s="305" t="s">
        <v>11</v>
      </c>
      <c r="J250" s="306"/>
      <c r="K250" s="307"/>
      <c r="L250" s="308" t="s">
        <v>395</v>
      </c>
      <c r="M250" s="309"/>
      <c r="N250" s="915"/>
      <c r="O250" s="164"/>
    </row>
    <row r="251" spans="1:43" s="166" customFormat="1" ht="16.5" customHeight="1">
      <c r="A251" s="328">
        <v>242</v>
      </c>
      <c r="B251" s="607"/>
      <c r="C251" s="607"/>
      <c r="D251" s="249" t="s">
        <v>1482</v>
      </c>
      <c r="E251" s="250" t="s">
        <v>411</v>
      </c>
      <c r="F251" s="255" t="s">
        <v>857</v>
      </c>
      <c r="G251" s="318"/>
      <c r="H251" s="318"/>
      <c r="I251" s="305" t="s">
        <v>11</v>
      </c>
      <c r="J251" s="296"/>
      <c r="K251" s="296"/>
      <c r="L251" s="296"/>
      <c r="M251" s="920" t="s">
        <v>2201</v>
      </c>
      <c r="N251" s="341"/>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8">
        <v>243</v>
      </c>
      <c r="B252" s="607"/>
      <c r="C252" s="607"/>
      <c r="D252" s="249" t="s">
        <v>1482</v>
      </c>
      <c r="E252" s="250" t="s">
        <v>411</v>
      </c>
      <c r="F252" s="255" t="s">
        <v>1131</v>
      </c>
      <c r="G252" s="318" t="s">
        <v>412</v>
      </c>
      <c r="H252" s="318" t="s">
        <v>412</v>
      </c>
      <c r="I252" s="305" t="s">
        <v>3492</v>
      </c>
      <c r="J252" s="296"/>
      <c r="K252" s="296"/>
      <c r="L252" s="296"/>
      <c r="M252" s="920"/>
      <c r="N252" s="341"/>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8">
        <v>244</v>
      </c>
      <c r="B253" s="607"/>
      <c r="C253" s="607"/>
      <c r="D253" s="249" t="s">
        <v>1482</v>
      </c>
      <c r="E253" s="250" t="s">
        <v>411</v>
      </c>
      <c r="F253" s="255" t="s">
        <v>1132</v>
      </c>
      <c r="G253" s="318" t="s">
        <v>412</v>
      </c>
      <c r="H253" s="318" t="s">
        <v>412</v>
      </c>
      <c r="I253" s="305" t="s">
        <v>11</v>
      </c>
      <c r="J253" s="296"/>
      <c r="K253" s="296"/>
      <c r="L253" s="296"/>
      <c r="M253" s="920"/>
      <c r="N253" s="341"/>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8">
        <v>245</v>
      </c>
      <c r="B254" s="607"/>
      <c r="C254" s="607"/>
      <c r="D254" s="249" t="s">
        <v>1482</v>
      </c>
      <c r="E254" s="250" t="s">
        <v>411</v>
      </c>
      <c r="F254" s="255" t="s">
        <v>413</v>
      </c>
      <c r="G254" s="318" t="s">
        <v>412</v>
      </c>
      <c r="H254" s="318" t="s">
        <v>412</v>
      </c>
      <c r="I254" s="305" t="s">
        <v>11</v>
      </c>
      <c r="J254" s="296"/>
      <c r="K254" s="296"/>
      <c r="L254" s="296"/>
      <c r="M254" s="920"/>
      <c r="N254" s="341"/>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8">
        <v>246</v>
      </c>
      <c r="B255" s="607"/>
      <c r="C255" s="607"/>
      <c r="D255" s="249" t="s">
        <v>1482</v>
      </c>
      <c r="E255" s="250" t="s">
        <v>411</v>
      </c>
      <c r="F255" s="255" t="s">
        <v>414</v>
      </c>
      <c r="G255" s="318" t="s">
        <v>1549</v>
      </c>
      <c r="H255" s="318" t="s">
        <v>1549</v>
      </c>
      <c r="I255" s="305" t="s">
        <v>11</v>
      </c>
      <c r="J255" s="296"/>
      <c r="K255" s="296"/>
      <c r="L255" s="296"/>
      <c r="M255" s="920"/>
      <c r="N255" s="341"/>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8">
        <v>247</v>
      </c>
      <c r="B256" s="607"/>
      <c r="C256" s="607"/>
      <c r="D256" s="249" t="s">
        <v>1482</v>
      </c>
      <c r="E256" s="250" t="s">
        <v>411</v>
      </c>
      <c r="F256" s="255" t="s">
        <v>1133</v>
      </c>
      <c r="G256" s="318" t="s">
        <v>1492</v>
      </c>
      <c r="H256" s="318" t="s">
        <v>1550</v>
      </c>
      <c r="I256" s="305" t="s">
        <v>11</v>
      </c>
      <c r="J256" s="296"/>
      <c r="K256" s="296"/>
      <c r="L256" s="296"/>
      <c r="M256" s="920"/>
      <c r="N256" s="341"/>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8">
        <v>248</v>
      </c>
      <c r="B257" s="607"/>
      <c r="C257" s="607"/>
      <c r="D257" s="249" t="s">
        <v>1482</v>
      </c>
      <c r="E257" s="250" t="s">
        <v>411</v>
      </c>
      <c r="F257" s="255" t="s">
        <v>1134</v>
      </c>
      <c r="G257" s="318" t="s">
        <v>1492</v>
      </c>
      <c r="H257" s="318" t="s">
        <v>1550</v>
      </c>
      <c r="I257" s="305" t="s">
        <v>11</v>
      </c>
      <c r="J257" s="296"/>
      <c r="K257" s="296"/>
      <c r="L257" s="296"/>
      <c r="M257" s="920"/>
      <c r="N257" s="341"/>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8">
        <v>249</v>
      </c>
      <c r="B258" s="607"/>
      <c r="C258" s="607"/>
      <c r="D258" s="249" t="s">
        <v>1482</v>
      </c>
      <c r="E258" s="250" t="s">
        <v>411</v>
      </c>
      <c r="F258" s="255" t="s">
        <v>415</v>
      </c>
      <c r="G258" s="318" t="s">
        <v>1492</v>
      </c>
      <c r="H258" s="318" t="s">
        <v>1550</v>
      </c>
      <c r="I258" s="305" t="s">
        <v>11</v>
      </c>
      <c r="J258" s="296"/>
      <c r="K258" s="296"/>
      <c r="L258" s="296"/>
      <c r="M258" s="920"/>
      <c r="N258" s="341"/>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8">
        <v>250</v>
      </c>
      <c r="B259" s="607"/>
      <c r="C259" s="607"/>
      <c r="D259" s="249" t="s">
        <v>1482</v>
      </c>
      <c r="E259" s="250" t="s">
        <v>411</v>
      </c>
      <c r="F259" s="255" t="s">
        <v>416</v>
      </c>
      <c r="G259" s="318" t="s">
        <v>1492</v>
      </c>
      <c r="H259" s="318" t="s">
        <v>1550</v>
      </c>
      <c r="I259" s="305" t="s">
        <v>11</v>
      </c>
      <c r="J259" s="296"/>
      <c r="K259" s="296"/>
      <c r="L259" s="296"/>
      <c r="M259" s="920"/>
      <c r="N259" s="341"/>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8">
        <v>251</v>
      </c>
      <c r="B260" s="607"/>
      <c r="C260" s="607"/>
      <c r="D260" s="249" t="s">
        <v>1482</v>
      </c>
      <c r="E260" s="250" t="s">
        <v>398</v>
      </c>
      <c r="F260" s="255" t="s">
        <v>868</v>
      </c>
      <c r="G260" s="256" t="s">
        <v>400</v>
      </c>
      <c r="H260" s="256" t="s">
        <v>400</v>
      </c>
      <c r="I260" s="251" t="s">
        <v>11</v>
      </c>
      <c r="J260" s="260"/>
      <c r="K260" s="257"/>
      <c r="L260" s="319" t="s">
        <v>1551</v>
      </c>
      <c r="M260" s="513" t="s">
        <v>1642</v>
      </c>
      <c r="N260" s="342"/>
    </row>
    <row r="261" spans="1:43" s="152" customFormat="1" ht="16.5" customHeight="1">
      <c r="A261" s="328">
        <v>252</v>
      </c>
      <c r="B261" s="607"/>
      <c r="C261" s="607"/>
      <c r="D261" s="249" t="s">
        <v>1482</v>
      </c>
      <c r="E261" s="250" t="s">
        <v>398</v>
      </c>
      <c r="F261" s="255" t="s">
        <v>1136</v>
      </c>
      <c r="G261" s="256" t="s">
        <v>403</v>
      </c>
      <c r="H261" s="256" t="s">
        <v>403</v>
      </c>
      <c r="I261" s="305" t="s">
        <v>11</v>
      </c>
      <c r="J261" s="260"/>
      <c r="K261" s="257"/>
      <c r="L261" s="319" t="s">
        <v>1553</v>
      </c>
      <c r="M261" s="320"/>
      <c r="N261" s="342"/>
    </row>
    <row r="262" spans="1:43" s="152" customFormat="1" ht="16.5" customHeight="1">
      <c r="A262" s="328">
        <v>253</v>
      </c>
      <c r="B262" s="607"/>
      <c r="C262" s="607"/>
      <c r="D262" s="249" t="s">
        <v>1482</v>
      </c>
      <c r="E262" s="250" t="s">
        <v>398</v>
      </c>
      <c r="F262" s="255" t="s">
        <v>1135</v>
      </c>
      <c r="G262" s="256" t="s">
        <v>403</v>
      </c>
      <c r="H262" s="256" t="s">
        <v>403</v>
      </c>
      <c r="I262" s="305" t="s">
        <v>11</v>
      </c>
      <c r="J262" s="260"/>
      <c r="K262" s="257"/>
      <c r="L262" s="319" t="s">
        <v>1552</v>
      </c>
      <c r="M262" s="259"/>
      <c r="N262" s="342"/>
    </row>
    <row r="263" spans="1:43" s="152" customFormat="1" ht="16.5" customHeight="1">
      <c r="A263" s="328">
        <v>254</v>
      </c>
      <c r="B263" s="607"/>
      <c r="C263" s="607"/>
      <c r="D263" s="249" t="s">
        <v>1482</v>
      </c>
      <c r="E263" s="250" t="s">
        <v>398</v>
      </c>
      <c r="F263" s="255" t="s">
        <v>880</v>
      </c>
      <c r="G263" s="256"/>
      <c r="H263" s="256"/>
      <c r="I263" s="305" t="s">
        <v>11</v>
      </c>
      <c r="J263" s="260"/>
      <c r="K263" s="257"/>
      <c r="L263" s="258"/>
      <c r="M263" s="259"/>
      <c r="N263" s="342"/>
    </row>
    <row r="264" spans="1:43" s="152" customFormat="1" ht="16.5" customHeight="1">
      <c r="A264" s="328">
        <v>255</v>
      </c>
      <c r="B264" s="607"/>
      <c r="C264" s="607"/>
      <c r="D264" s="249" t="s">
        <v>1482</v>
      </c>
      <c r="E264" s="250" t="s">
        <v>398</v>
      </c>
      <c r="F264" s="255" t="s">
        <v>884</v>
      </c>
      <c r="G264" s="256"/>
      <c r="H264" s="256"/>
      <c r="I264" s="305" t="s">
        <v>11</v>
      </c>
      <c r="J264" s="260"/>
      <c r="K264" s="257"/>
      <c r="L264" s="258"/>
      <c r="M264" s="259"/>
      <c r="N264" s="342"/>
    </row>
    <row r="265" spans="1:43" s="152" customFormat="1" ht="16.5" customHeight="1">
      <c r="A265" s="328">
        <v>256</v>
      </c>
      <c r="B265" s="607"/>
      <c r="C265" s="607"/>
      <c r="D265" s="249" t="s">
        <v>1482</v>
      </c>
      <c r="E265" s="250" t="s">
        <v>398</v>
      </c>
      <c r="F265" s="255" t="s">
        <v>882</v>
      </c>
      <c r="G265" s="256"/>
      <c r="H265" s="256"/>
      <c r="I265" s="305" t="s">
        <v>11</v>
      </c>
      <c r="J265" s="260"/>
      <c r="K265" s="257"/>
      <c r="L265" s="258"/>
      <c r="M265" s="259"/>
      <c r="N265" s="342"/>
    </row>
    <row r="266" spans="1:43" ht="16.5" customHeight="1">
      <c r="A266" s="328">
        <v>257</v>
      </c>
      <c r="B266" s="607"/>
      <c r="C266" s="607"/>
      <c r="D266" s="249" t="s">
        <v>1482</v>
      </c>
      <c r="E266" s="250" t="s">
        <v>207</v>
      </c>
      <c r="F266" s="250" t="s">
        <v>1041</v>
      </c>
      <c r="G266" s="278" t="s">
        <v>732</v>
      </c>
      <c r="H266" s="278" t="s">
        <v>732</v>
      </c>
      <c r="I266" s="251" t="s">
        <v>11</v>
      </c>
      <c r="J266" s="252"/>
      <c r="K266" s="252"/>
      <c r="L266" s="261"/>
      <c r="M266" s="262" t="s">
        <v>1554</v>
      </c>
      <c r="N266" s="329"/>
      <c r="O266" s="158"/>
    </row>
    <row r="267" spans="1:43" ht="16.5" customHeight="1">
      <c r="A267" s="328">
        <v>258</v>
      </c>
      <c r="B267" s="607"/>
      <c r="C267" s="607"/>
      <c r="D267" s="249" t="s">
        <v>1482</v>
      </c>
      <c r="E267" s="250" t="s">
        <v>1555</v>
      </c>
      <c r="F267" s="250" t="s">
        <v>1556</v>
      </c>
      <c r="G267" s="304" t="s">
        <v>1067</v>
      </c>
      <c r="H267" s="304" t="s">
        <v>1067</v>
      </c>
      <c r="I267" s="251" t="s">
        <v>11</v>
      </c>
      <c r="J267" s="252"/>
      <c r="K267" s="252"/>
      <c r="L267" s="261"/>
      <c r="M267" s="921" t="s">
        <v>1557</v>
      </c>
      <c r="N267" s="329"/>
      <c r="O267" s="158"/>
    </row>
    <row r="268" spans="1:43" ht="16.5" customHeight="1">
      <c r="A268" s="328">
        <v>259</v>
      </c>
      <c r="B268" s="607"/>
      <c r="C268" s="607"/>
      <c r="D268" s="249" t="s">
        <v>1482</v>
      </c>
      <c r="E268" s="250" t="s">
        <v>1064</v>
      </c>
      <c r="F268" s="250" t="s">
        <v>1558</v>
      </c>
      <c r="G268" s="304" t="s">
        <v>1065</v>
      </c>
      <c r="H268" s="304" t="s">
        <v>1065</v>
      </c>
      <c r="I268" s="251" t="s">
        <v>11</v>
      </c>
      <c r="J268" s="252"/>
      <c r="K268" s="252"/>
      <c r="L268" s="261"/>
      <c r="M268" s="921"/>
      <c r="N268" s="329"/>
      <c r="O268" s="158"/>
    </row>
    <row r="269" spans="1:43" ht="16.5" customHeight="1">
      <c r="A269" s="328">
        <v>260</v>
      </c>
      <c r="B269" s="607"/>
      <c r="C269" s="607"/>
      <c r="D269" s="249" t="s">
        <v>1482</v>
      </c>
      <c r="E269" s="250" t="s">
        <v>1064</v>
      </c>
      <c r="F269" s="250" t="s">
        <v>1559</v>
      </c>
      <c r="G269" s="304" t="s">
        <v>1065</v>
      </c>
      <c r="H269" s="304" t="s">
        <v>1065</v>
      </c>
      <c r="I269" s="251" t="s">
        <v>11</v>
      </c>
      <c r="J269" s="252"/>
      <c r="K269" s="252"/>
      <c r="L269" s="261"/>
      <c r="M269" s="921"/>
      <c r="N269" s="329"/>
      <c r="O269" s="158"/>
    </row>
    <row r="270" spans="1:43" ht="16.5" customHeight="1">
      <c r="A270" s="328">
        <v>261</v>
      </c>
      <c r="B270" s="607"/>
      <c r="C270" s="607"/>
      <c r="D270" s="249" t="s">
        <v>1482</v>
      </c>
      <c r="E270" s="250" t="s">
        <v>1064</v>
      </c>
      <c r="F270" s="250" t="s">
        <v>1402</v>
      </c>
      <c r="G270" s="304" t="s">
        <v>1065</v>
      </c>
      <c r="H270" s="304" t="s">
        <v>1065</v>
      </c>
      <c r="I270" s="251" t="s">
        <v>11</v>
      </c>
      <c r="J270" s="252"/>
      <c r="K270" s="252"/>
      <c r="L270" s="261"/>
      <c r="M270" s="921"/>
      <c r="N270" s="329"/>
      <c r="O270" s="158"/>
    </row>
    <row r="271" spans="1:43" ht="16.5" customHeight="1">
      <c r="A271" s="328">
        <v>262</v>
      </c>
      <c r="B271" s="607"/>
      <c r="C271" s="607"/>
      <c r="D271" s="249" t="s">
        <v>1482</v>
      </c>
      <c r="E271" s="250" t="s">
        <v>1064</v>
      </c>
      <c r="F271" s="250" t="s">
        <v>1560</v>
      </c>
      <c r="G271" s="304" t="s">
        <v>1065</v>
      </c>
      <c r="H271" s="304" t="s">
        <v>1065</v>
      </c>
      <c r="I271" s="251" t="s">
        <v>11</v>
      </c>
      <c r="J271" s="252"/>
      <c r="K271" s="252"/>
      <c r="L271" s="261"/>
      <c r="M271" s="921"/>
      <c r="N271" s="329"/>
      <c r="O271" s="158"/>
    </row>
    <row r="272" spans="1:43" ht="16.5" customHeight="1">
      <c r="A272" s="328">
        <v>263</v>
      </c>
      <c r="B272" s="607"/>
      <c r="C272" s="607"/>
      <c r="D272" s="249" t="s">
        <v>1482</v>
      </c>
      <c r="E272" s="250" t="s">
        <v>1064</v>
      </c>
      <c r="F272" s="250" t="s">
        <v>1561</v>
      </c>
      <c r="G272" s="304" t="s">
        <v>1065</v>
      </c>
      <c r="H272" s="304" t="s">
        <v>1065</v>
      </c>
      <c r="I272" s="251" t="s">
        <v>11</v>
      </c>
      <c r="J272" s="252"/>
      <c r="K272" s="252"/>
      <c r="L272" s="261"/>
      <c r="M272" s="921"/>
      <c r="N272" s="329"/>
      <c r="O272" s="158"/>
    </row>
    <row r="273" spans="1:15" ht="16.5" customHeight="1">
      <c r="A273" s="328">
        <v>264</v>
      </c>
      <c r="B273" s="607"/>
      <c r="C273" s="607"/>
      <c r="D273" s="249" t="s">
        <v>1482</v>
      </c>
      <c r="E273" s="250" t="s">
        <v>1064</v>
      </c>
      <c r="F273" s="250" t="s">
        <v>1562</v>
      </c>
      <c r="G273" s="304" t="s">
        <v>1065</v>
      </c>
      <c r="H273" s="304" t="s">
        <v>1065</v>
      </c>
      <c r="I273" s="251" t="s">
        <v>11</v>
      </c>
      <c r="J273" s="252"/>
      <c r="K273" s="252"/>
      <c r="L273" s="261"/>
      <c r="M273" s="921"/>
      <c r="N273" s="329"/>
      <c r="O273" s="158"/>
    </row>
    <row r="274" spans="1:15" ht="16.5" customHeight="1">
      <c r="A274" s="328">
        <v>265</v>
      </c>
      <c r="B274" s="607"/>
      <c r="C274" s="607"/>
      <c r="D274" s="249" t="s">
        <v>1482</v>
      </c>
      <c r="E274" s="250" t="s">
        <v>1064</v>
      </c>
      <c r="F274" s="250" t="s">
        <v>1563</v>
      </c>
      <c r="G274" s="304" t="s">
        <v>1065</v>
      </c>
      <c r="H274" s="304" t="s">
        <v>1065</v>
      </c>
      <c r="I274" s="251" t="s">
        <v>11</v>
      </c>
      <c r="J274" s="252"/>
      <c r="K274" s="252"/>
      <c r="L274" s="261"/>
      <c r="M274" s="921"/>
      <c r="N274" s="329"/>
      <c r="O274" s="158"/>
    </row>
    <row r="275" spans="1:15" ht="16.5" customHeight="1">
      <c r="A275" s="328">
        <v>266</v>
      </c>
      <c r="B275" s="607"/>
      <c r="C275" s="607"/>
      <c r="D275" s="249" t="s">
        <v>1482</v>
      </c>
      <c r="E275" s="250" t="s">
        <v>1064</v>
      </c>
      <c r="F275" s="250" t="s">
        <v>1564</v>
      </c>
      <c r="G275" s="304" t="s">
        <v>1065</v>
      </c>
      <c r="H275" s="304" t="s">
        <v>1065</v>
      </c>
      <c r="I275" s="251" t="s">
        <v>11</v>
      </c>
      <c r="J275" s="252"/>
      <c r="K275" s="252"/>
      <c r="L275" s="261"/>
      <c r="M275" s="921"/>
      <c r="N275" s="329"/>
      <c r="O275" s="158"/>
    </row>
    <row r="276" spans="1:15" ht="16.5" customHeight="1">
      <c r="A276" s="328">
        <v>267</v>
      </c>
      <c r="B276" s="607"/>
      <c r="C276" s="607"/>
      <c r="D276" s="249" t="s">
        <v>1482</v>
      </c>
      <c r="E276" s="250" t="s">
        <v>1064</v>
      </c>
      <c r="F276" s="250" t="s">
        <v>1565</v>
      </c>
      <c r="G276" s="304" t="s">
        <v>1067</v>
      </c>
      <c r="H276" s="304" t="s">
        <v>1067</v>
      </c>
      <c r="I276" s="251" t="s">
        <v>11</v>
      </c>
      <c r="J276" s="252"/>
      <c r="K276" s="252"/>
      <c r="L276" s="261"/>
      <c r="M276" s="921"/>
      <c r="N276" s="329"/>
      <c r="O276" s="158"/>
    </row>
    <row r="277" spans="1:15" ht="16.5" customHeight="1">
      <c r="A277" s="328">
        <v>268</v>
      </c>
      <c r="B277" s="607"/>
      <c r="C277" s="607"/>
      <c r="D277" s="249" t="s">
        <v>1482</v>
      </c>
      <c r="E277" s="250" t="s">
        <v>1064</v>
      </c>
      <c r="F277" s="250" t="s">
        <v>1566</v>
      </c>
      <c r="G277" s="304" t="s">
        <v>1065</v>
      </c>
      <c r="H277" s="304" t="s">
        <v>1065</v>
      </c>
      <c r="I277" s="251" t="s">
        <v>11</v>
      </c>
      <c r="J277" s="252"/>
      <c r="K277" s="252"/>
      <c r="L277" s="261"/>
      <c r="M277" s="921"/>
      <c r="N277" s="329"/>
      <c r="O277" s="158"/>
    </row>
    <row r="278" spans="1:15" ht="16.5" customHeight="1">
      <c r="A278" s="328">
        <v>269</v>
      </c>
      <c r="B278" s="607"/>
      <c r="C278" s="607"/>
      <c r="D278" s="249" t="s">
        <v>1482</v>
      </c>
      <c r="E278" s="250" t="s">
        <v>1064</v>
      </c>
      <c r="F278" s="250" t="s">
        <v>1567</v>
      </c>
      <c r="G278" s="304" t="s">
        <v>1065</v>
      </c>
      <c r="H278" s="304" t="s">
        <v>1065</v>
      </c>
      <c r="I278" s="251" t="s">
        <v>11</v>
      </c>
      <c r="J278" s="252"/>
      <c r="K278" s="252"/>
      <c r="L278" s="261"/>
      <c r="M278" s="921"/>
      <c r="N278" s="329"/>
      <c r="O278" s="158"/>
    </row>
    <row r="279" spans="1:15" ht="16.5" customHeight="1">
      <c r="A279" s="328">
        <v>270</v>
      </c>
      <c r="B279" s="607"/>
      <c r="C279" s="607"/>
      <c r="D279" s="249" t="s">
        <v>1482</v>
      </c>
      <c r="E279" s="250" t="s">
        <v>1064</v>
      </c>
      <c r="F279" s="250" t="s">
        <v>1568</v>
      </c>
      <c r="G279" s="304" t="s">
        <v>1065</v>
      </c>
      <c r="H279" s="304" t="s">
        <v>1065</v>
      </c>
      <c r="I279" s="251" t="s">
        <v>11</v>
      </c>
      <c r="J279" s="252"/>
      <c r="K279" s="252"/>
      <c r="L279" s="261"/>
      <c r="M279" s="921"/>
      <c r="N279" s="343"/>
      <c r="O279" s="158"/>
    </row>
    <row r="280" spans="1:15" s="159" customFormat="1" ht="16.5" customHeight="1">
      <c r="A280" s="328">
        <v>271</v>
      </c>
      <c r="B280" s="607"/>
      <c r="C280" s="607"/>
      <c r="D280" s="249" t="s">
        <v>1482</v>
      </c>
      <c r="E280" s="250" t="s">
        <v>1064</v>
      </c>
      <c r="F280" s="250" t="s">
        <v>1569</v>
      </c>
      <c r="G280" s="304" t="s">
        <v>1065</v>
      </c>
      <c r="H280" s="304" t="s">
        <v>1065</v>
      </c>
      <c r="I280" s="251" t="s">
        <v>11</v>
      </c>
      <c r="J280" s="321"/>
      <c r="K280" s="322"/>
      <c r="L280" s="261"/>
      <c r="M280" s="921"/>
      <c r="N280" s="344"/>
    </row>
    <row r="281" spans="1:15" s="159" customFormat="1" ht="16.5" customHeight="1">
      <c r="A281" s="328">
        <v>272</v>
      </c>
      <c r="B281" s="607"/>
      <c r="C281" s="607"/>
      <c r="D281" s="249" t="s">
        <v>1482</v>
      </c>
      <c r="E281" s="250" t="s">
        <v>1064</v>
      </c>
      <c r="F281" s="250" t="s">
        <v>1570</v>
      </c>
      <c r="G281" s="304" t="s">
        <v>1065</v>
      </c>
      <c r="H281" s="304" t="s">
        <v>1065</v>
      </c>
      <c r="I281" s="251" t="s">
        <v>11</v>
      </c>
      <c r="J281" s="321"/>
      <c r="K281" s="322"/>
      <c r="L281" s="261"/>
      <c r="M281" s="921"/>
      <c r="N281" s="345"/>
    </row>
    <row r="282" spans="1:15" s="159" customFormat="1" ht="16.5" customHeight="1">
      <c r="A282" s="328">
        <v>273</v>
      </c>
      <c r="B282" s="607"/>
      <c r="C282" s="607"/>
      <c r="D282" s="249" t="s">
        <v>1482</v>
      </c>
      <c r="E282" s="250" t="s">
        <v>1064</v>
      </c>
      <c r="F282" s="250" t="s">
        <v>1596</v>
      </c>
      <c r="G282" s="266" t="s">
        <v>1065</v>
      </c>
      <c r="H282" s="266" t="s">
        <v>1065</v>
      </c>
      <c r="I282" s="251" t="s">
        <v>11</v>
      </c>
      <c r="J282" s="321"/>
      <c r="K282" s="322"/>
      <c r="L282" s="323"/>
      <c r="M282" s="918" t="s">
        <v>1917</v>
      </c>
      <c r="N282" s="919" t="s">
        <v>1599</v>
      </c>
    </row>
    <row r="283" spans="1:15" s="159" customFormat="1" ht="16.5" customHeight="1">
      <c r="A283" s="328">
        <v>274</v>
      </c>
      <c r="B283" s="607"/>
      <c r="C283" s="607"/>
      <c r="D283" s="249" t="s">
        <v>1482</v>
      </c>
      <c r="E283" s="250" t="s">
        <v>1064</v>
      </c>
      <c r="F283" s="250" t="s">
        <v>1597</v>
      </c>
      <c r="G283" s="266" t="s">
        <v>1067</v>
      </c>
      <c r="H283" s="266" t="s">
        <v>1067</v>
      </c>
      <c r="I283" s="251" t="s">
        <v>11</v>
      </c>
      <c r="J283" s="321"/>
      <c r="K283" s="322"/>
      <c r="L283" s="323"/>
      <c r="M283" s="918"/>
      <c r="N283" s="919"/>
    </row>
    <row r="284" spans="1:15" s="159" customFormat="1" ht="16.5" customHeight="1">
      <c r="A284" s="328">
        <v>275</v>
      </c>
      <c r="B284" s="607"/>
      <c r="C284" s="607"/>
      <c r="D284" s="249" t="s">
        <v>1482</v>
      </c>
      <c r="E284" s="250" t="s">
        <v>1064</v>
      </c>
      <c r="F284" s="250" t="s">
        <v>1604</v>
      </c>
      <c r="G284" s="266" t="s">
        <v>1065</v>
      </c>
      <c r="H284" s="266" t="s">
        <v>1065</v>
      </c>
      <c r="I284" s="251" t="s">
        <v>11</v>
      </c>
      <c r="J284" s="321"/>
      <c r="K284" s="322"/>
      <c r="L284" s="323"/>
      <c r="M284" s="918"/>
      <c r="N284" s="919" t="s">
        <v>1600</v>
      </c>
    </row>
    <row r="285" spans="1:15" s="159" customFormat="1" ht="16.5" customHeight="1">
      <c r="A285" s="328">
        <v>276</v>
      </c>
      <c r="B285" s="607"/>
      <c r="C285" s="607"/>
      <c r="D285" s="249" t="s">
        <v>1482</v>
      </c>
      <c r="E285" s="250" t="s">
        <v>1064</v>
      </c>
      <c r="F285" s="250" t="s">
        <v>1598</v>
      </c>
      <c r="G285" s="266" t="s">
        <v>1067</v>
      </c>
      <c r="H285" s="266" t="s">
        <v>1067</v>
      </c>
      <c r="I285" s="251" t="s">
        <v>11</v>
      </c>
      <c r="J285" s="321"/>
      <c r="K285" s="322"/>
      <c r="L285" s="323"/>
      <c r="M285" s="918"/>
      <c r="N285" s="919"/>
    </row>
    <row r="286" spans="1:15" ht="16.5" customHeight="1">
      <c r="A286" s="328">
        <v>277</v>
      </c>
      <c r="B286" s="607"/>
      <c r="C286" s="607"/>
      <c r="D286" s="249" t="s">
        <v>1482</v>
      </c>
      <c r="E286" s="250" t="s">
        <v>207</v>
      </c>
      <c r="F286" s="250" t="s">
        <v>1068</v>
      </c>
      <c r="G286" s="248" t="s">
        <v>1487</v>
      </c>
      <c r="H286" s="248" t="s">
        <v>1571</v>
      </c>
      <c r="I286" s="251" t="s">
        <v>11</v>
      </c>
      <c r="J286" s="252"/>
      <c r="K286" s="252"/>
      <c r="L286" s="261"/>
      <c r="M286" s="262" t="s">
        <v>1572</v>
      </c>
      <c r="N286" s="329"/>
      <c r="O286" s="153"/>
    </row>
    <row r="287" spans="1:15" ht="16.5" customHeight="1">
      <c r="A287" s="328">
        <v>278</v>
      </c>
      <c r="B287" s="607"/>
      <c r="C287" s="607"/>
      <c r="D287" s="249" t="s">
        <v>1482</v>
      </c>
      <c r="E287" s="250" t="s">
        <v>207</v>
      </c>
      <c r="F287" s="250" t="s">
        <v>1069</v>
      </c>
      <c r="G287" s="248" t="s">
        <v>1573</v>
      </c>
      <c r="H287" s="248" t="s">
        <v>1573</v>
      </c>
      <c r="I287" s="251" t="s">
        <v>11</v>
      </c>
      <c r="J287" s="252"/>
      <c r="K287" s="252"/>
      <c r="L287" s="261"/>
      <c r="M287" s="262" t="s">
        <v>1975</v>
      </c>
      <c r="N287" s="329"/>
      <c r="O287" s="167"/>
    </row>
    <row r="288" spans="1:15" ht="16.5" customHeight="1" thickBot="1">
      <c r="A288" s="328">
        <v>279</v>
      </c>
      <c r="B288" s="607"/>
      <c r="C288" s="607"/>
      <c r="D288" s="346" t="s">
        <v>1482</v>
      </c>
      <c r="E288" s="347" t="s">
        <v>188</v>
      </c>
      <c r="F288" s="348" t="s">
        <v>189</v>
      </c>
      <c r="G288" s="349"/>
      <c r="H288" s="349"/>
      <c r="I288" s="350" t="s">
        <v>11</v>
      </c>
      <c r="J288" s="351"/>
      <c r="K288" s="351"/>
      <c r="L288" s="352"/>
      <c r="M288" s="353"/>
      <c r="N288" s="354"/>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M282:M285"/>
    <mergeCell ref="N282:N283"/>
    <mergeCell ref="N284:N285"/>
    <mergeCell ref="M251:M259"/>
    <mergeCell ref="M267:M281"/>
    <mergeCell ref="M76:M107"/>
    <mergeCell ref="M116:M120"/>
    <mergeCell ref="M145:M151"/>
    <mergeCell ref="N218:N250"/>
    <mergeCell ref="M176:M181"/>
    <mergeCell ref="M164:M169"/>
    <mergeCell ref="M182:M186"/>
    <mergeCell ref="M187:M191"/>
    <mergeCell ref="M192:M196"/>
    <mergeCell ref="M197:M201"/>
    <mergeCell ref="H1:H8"/>
    <mergeCell ref="N39:N41"/>
    <mergeCell ref="M63:M70"/>
    <mergeCell ref="N63:N71"/>
    <mergeCell ref="G1:G8"/>
  </mergeCells>
  <phoneticPr fontId="28"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1" zoomScaleNormal="100" workbookViewId="0">
      <selection activeCell="F29" sqref="F29"/>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85" t="s">
        <v>1122</v>
      </c>
      <c r="D1" s="786"/>
      <c r="E1" s="89"/>
      <c r="F1" s="89"/>
      <c r="G1" s="83"/>
      <c r="H1" s="92" t="s">
        <v>5</v>
      </c>
      <c r="I1" s="79"/>
      <c r="J1" s="79"/>
      <c r="K1" s="80"/>
      <c r="L1" s="76"/>
      <c r="M1" s="42"/>
    </row>
    <row r="2" spans="1:13" ht="17.100000000000001" customHeight="1">
      <c r="A2" s="42"/>
      <c r="B2" s="44"/>
      <c r="C2" s="786"/>
      <c r="D2" s="786"/>
      <c r="E2" s="89"/>
      <c r="F2" s="18"/>
      <c r="G2" s="25" t="s">
        <v>6</v>
      </c>
      <c r="H2" s="22">
        <f>COUNTIF(G12:G135,"Not POR")</f>
        <v>0</v>
      </c>
      <c r="I2" s="81"/>
      <c r="J2" s="82"/>
      <c r="K2" s="80"/>
      <c r="L2" s="76"/>
      <c r="M2" s="42"/>
    </row>
    <row r="3" spans="1:13" ht="17.100000000000001" customHeight="1">
      <c r="A3" s="42"/>
      <c r="B3" s="44"/>
      <c r="C3" s="786"/>
      <c r="D3" s="786"/>
      <c r="E3" s="89"/>
      <c r="F3" s="18"/>
      <c r="G3" s="33" t="s">
        <v>7</v>
      </c>
      <c r="H3" s="22">
        <f>COUNTIF(G12:G135,"Pending update")</f>
        <v>0</v>
      </c>
      <c r="I3" s="81"/>
      <c r="J3" s="82"/>
      <c r="K3" s="80"/>
      <c r="L3" s="76"/>
      <c r="M3" s="42"/>
    </row>
    <row r="4" spans="1:13" ht="17.100000000000001" customHeight="1">
      <c r="A4" s="42"/>
      <c r="B4" s="44"/>
      <c r="C4" s="786"/>
      <c r="D4" s="786"/>
      <c r="E4" s="89"/>
      <c r="F4" s="18"/>
      <c r="G4" s="31" t="s">
        <v>8</v>
      </c>
      <c r="H4" s="22">
        <f>COUNTIF(G13:G135,"CHN validation")</f>
        <v>0</v>
      </c>
      <c r="I4" s="81"/>
      <c r="J4" s="82"/>
      <c r="K4" s="80"/>
      <c r="L4" s="76"/>
      <c r="M4" s="42"/>
    </row>
    <row r="5" spans="1:13" ht="17.100000000000001" customHeight="1">
      <c r="A5" s="42"/>
      <c r="B5" s="44"/>
      <c r="C5" s="786"/>
      <c r="D5" s="786"/>
      <c r="E5" s="89"/>
      <c r="F5" s="18"/>
      <c r="G5" s="32" t="s">
        <v>9</v>
      </c>
      <c r="H5" s="22">
        <f>COUNTIF(G12:G135,"New Item")</f>
        <v>0</v>
      </c>
      <c r="I5" s="81"/>
      <c r="J5" s="82"/>
      <c r="K5" s="80"/>
      <c r="L5" s="76"/>
      <c r="M5" s="42"/>
    </row>
    <row r="6" spans="1:13" ht="17.100000000000001" customHeight="1">
      <c r="A6" s="42"/>
      <c r="B6" s="44"/>
      <c r="C6" s="786"/>
      <c r="D6" s="786"/>
      <c r="E6" s="89"/>
      <c r="F6" s="18"/>
      <c r="G6" s="84" t="s">
        <v>10</v>
      </c>
      <c r="H6" s="22">
        <f>COUNTIF(G15:G135,"Modified")</f>
        <v>0</v>
      </c>
      <c r="I6" s="81"/>
      <c r="J6" s="82"/>
      <c r="K6" s="80"/>
      <c r="L6" s="76"/>
      <c r="M6" s="42"/>
    </row>
    <row r="7" spans="1:13" ht="17.100000000000001" customHeight="1">
      <c r="A7" s="42"/>
      <c r="B7" s="44"/>
      <c r="C7" s="786"/>
      <c r="D7" s="786"/>
      <c r="E7" s="89"/>
      <c r="F7" s="18"/>
      <c r="G7" s="36" t="s">
        <v>11</v>
      </c>
      <c r="H7" s="22">
        <f>COUNTIF(G12:G135,"Ready")</f>
        <v>123</v>
      </c>
      <c r="I7" s="81"/>
      <c r="J7" s="82"/>
      <c r="K7" s="80"/>
      <c r="L7" s="76"/>
      <c r="M7" s="42"/>
    </row>
    <row r="8" spans="1:13" ht="17.45" customHeight="1" thickBot="1">
      <c r="A8" s="86"/>
      <c r="B8" s="94"/>
      <c r="C8" s="787"/>
      <c r="D8" s="787"/>
      <c r="E8" s="464"/>
      <c r="F8" s="465"/>
      <c r="G8" s="233" t="s">
        <v>12</v>
      </c>
      <c r="H8" s="234">
        <f>COUNTIF(G12:G135,"Not ready")</f>
        <v>1</v>
      </c>
      <c r="I8" s="466"/>
      <c r="J8" s="82"/>
      <c r="K8" s="104"/>
      <c r="L8" s="105"/>
      <c r="M8" s="86"/>
    </row>
    <row r="9" spans="1:13" ht="31.5">
      <c r="A9" s="395" t="s">
        <v>13</v>
      </c>
      <c r="B9" s="396" t="s">
        <v>14</v>
      </c>
      <c r="C9" s="396" t="s">
        <v>15</v>
      </c>
      <c r="D9" s="396" t="s">
        <v>16</v>
      </c>
      <c r="E9" s="396" t="s">
        <v>2573</v>
      </c>
      <c r="F9" s="396" t="s">
        <v>2574</v>
      </c>
      <c r="G9" s="396" t="s">
        <v>17</v>
      </c>
      <c r="H9" s="396" t="s">
        <v>1123</v>
      </c>
      <c r="I9" s="396" t="s">
        <v>18</v>
      </c>
      <c r="J9" s="396" t="s">
        <v>19</v>
      </c>
      <c r="K9" s="396" t="s">
        <v>20</v>
      </c>
      <c r="L9" s="396" t="s">
        <v>21</v>
      </c>
      <c r="M9" s="397" t="s">
        <v>22</v>
      </c>
    </row>
    <row r="10" spans="1:13" ht="16.5" customHeight="1">
      <c r="A10" s="398">
        <v>1</v>
      </c>
      <c r="B10" s="237" t="s">
        <v>23</v>
      </c>
      <c r="C10" s="238" t="s">
        <v>26</v>
      </c>
      <c r="D10" s="399" t="s">
        <v>27</v>
      </c>
      <c r="E10" s="696" t="s">
        <v>2978</v>
      </c>
      <c r="F10" s="696" t="s">
        <v>2977</v>
      </c>
      <c r="G10" s="401" t="s">
        <v>11</v>
      </c>
      <c r="H10" s="400"/>
      <c r="I10" s="240"/>
      <c r="J10" s="467"/>
      <c r="K10" s="409" t="s">
        <v>28</v>
      </c>
      <c r="L10" s="467"/>
      <c r="M10" s="468"/>
    </row>
    <row r="11" spans="1:13" ht="16.5" customHeight="1">
      <c r="A11" s="398">
        <v>2</v>
      </c>
      <c r="B11" s="237" t="s">
        <v>23</v>
      </c>
      <c r="C11" s="238" t="s">
        <v>26</v>
      </c>
      <c r="D11" s="399" t="s">
        <v>29</v>
      </c>
      <c r="E11" s="400"/>
      <c r="F11" s="400"/>
      <c r="G11" s="401" t="s">
        <v>11</v>
      </c>
      <c r="H11" s="400"/>
      <c r="I11" s="240"/>
      <c r="J11" s="467"/>
      <c r="K11" s="409" t="s">
        <v>30</v>
      </c>
      <c r="L11" s="467"/>
      <c r="M11" s="468"/>
    </row>
    <row r="12" spans="1:13" ht="16.5" customHeight="1">
      <c r="A12" s="398">
        <v>3</v>
      </c>
      <c r="B12" s="237" t="s">
        <v>23</v>
      </c>
      <c r="C12" s="238" t="s">
        <v>24</v>
      </c>
      <c r="D12" s="238" t="s">
        <v>2250</v>
      </c>
      <c r="E12" s="400"/>
      <c r="F12" s="400"/>
      <c r="G12" s="401" t="s">
        <v>11</v>
      </c>
      <c r="H12" s="400"/>
      <c r="I12" s="239"/>
      <c r="J12" s="239"/>
      <c r="K12" s="239"/>
      <c r="L12" s="239"/>
      <c r="M12" s="469"/>
    </row>
    <row r="13" spans="1:13" ht="16.5" customHeight="1">
      <c r="A13" s="398">
        <v>4</v>
      </c>
      <c r="B13" s="237" t="s">
        <v>23</v>
      </c>
      <c r="C13" s="238" t="s">
        <v>31</v>
      </c>
      <c r="D13" s="238" t="s">
        <v>32</v>
      </c>
      <c r="E13" s="400"/>
      <c r="F13" s="400"/>
      <c r="G13" s="401" t="s">
        <v>11</v>
      </c>
      <c r="H13" s="400"/>
      <c r="I13" s="240"/>
      <c r="J13" s="409" t="s">
        <v>33</v>
      </c>
      <c r="K13" s="402"/>
      <c r="L13" s="467"/>
      <c r="M13" s="468"/>
    </row>
    <row r="14" spans="1:13" ht="16.5" customHeight="1">
      <c r="A14" s="398">
        <v>5</v>
      </c>
      <c r="B14" s="237" t="s">
        <v>23</v>
      </c>
      <c r="C14" s="238" t="s">
        <v>26</v>
      </c>
      <c r="D14" s="399" t="s">
        <v>34</v>
      </c>
      <c r="E14" s="400"/>
      <c r="F14" s="400"/>
      <c r="G14" s="197" t="s">
        <v>11</v>
      </c>
      <c r="H14" s="400"/>
      <c r="I14" s="240"/>
      <c r="J14" s="402"/>
      <c r="K14" s="402"/>
      <c r="L14" s="195"/>
      <c r="M14" s="468"/>
    </row>
    <row r="15" spans="1:13" ht="16.5" customHeight="1">
      <c r="A15" s="398">
        <v>6</v>
      </c>
      <c r="B15" s="237" t="s">
        <v>23</v>
      </c>
      <c r="C15" s="238" t="s">
        <v>24</v>
      </c>
      <c r="D15" s="238" t="s">
        <v>35</v>
      </c>
      <c r="E15" s="400"/>
      <c r="F15" s="199"/>
      <c r="G15" s="197" t="s">
        <v>11</v>
      </c>
      <c r="H15" s="196"/>
      <c r="I15" s="415" t="s">
        <v>36</v>
      </c>
      <c r="J15" s="467"/>
      <c r="K15" s="402"/>
      <c r="L15" s="470" t="s">
        <v>1468</v>
      </c>
      <c r="M15" s="468"/>
    </row>
    <row r="16" spans="1:13" ht="16.5" customHeight="1">
      <c r="A16" s="398">
        <v>7</v>
      </c>
      <c r="B16" s="237" t="s">
        <v>23</v>
      </c>
      <c r="C16" s="238" t="s">
        <v>24</v>
      </c>
      <c r="D16" s="238" t="s">
        <v>37</v>
      </c>
      <c r="E16" s="400"/>
      <c r="F16" s="400"/>
      <c r="G16" s="197" t="s">
        <v>11</v>
      </c>
      <c r="H16" s="400"/>
      <c r="I16" s="404"/>
      <c r="J16" s="467"/>
      <c r="K16" s="467"/>
      <c r="L16" s="467"/>
      <c r="M16" s="468"/>
    </row>
    <row r="17" spans="1:13" ht="16.5" customHeight="1">
      <c r="A17" s="398">
        <v>8</v>
      </c>
      <c r="B17" s="237" t="s">
        <v>23</v>
      </c>
      <c r="C17" s="238" t="s">
        <v>24</v>
      </c>
      <c r="D17" s="452" t="s">
        <v>38</v>
      </c>
      <c r="E17" s="400"/>
      <c r="F17" s="400"/>
      <c r="G17" s="401" t="s">
        <v>11</v>
      </c>
      <c r="H17" s="400"/>
      <c r="I17" s="415" t="s">
        <v>39</v>
      </c>
      <c r="J17" s="467"/>
      <c r="K17" s="467"/>
      <c r="L17" s="467"/>
      <c r="M17" s="468"/>
    </row>
    <row r="18" spans="1:13" ht="16.5" customHeight="1">
      <c r="A18" s="398">
        <v>9</v>
      </c>
      <c r="B18" s="237" t="s">
        <v>23</v>
      </c>
      <c r="C18" s="238" t="s">
        <v>24</v>
      </c>
      <c r="D18" s="452" t="s">
        <v>40</v>
      </c>
      <c r="E18" s="400"/>
      <c r="F18" s="400"/>
      <c r="G18" s="401" t="s">
        <v>11</v>
      </c>
      <c r="H18" s="400"/>
      <c r="I18" s="415" t="s">
        <v>41</v>
      </c>
      <c r="J18" s="467"/>
      <c r="K18" s="467"/>
      <c r="L18" s="467"/>
      <c r="M18" s="468"/>
    </row>
    <row r="19" spans="1:13" ht="16.5" customHeight="1">
      <c r="A19" s="398">
        <v>10</v>
      </c>
      <c r="B19" s="237" t="s">
        <v>23</v>
      </c>
      <c r="C19" s="238" t="s">
        <v>24</v>
      </c>
      <c r="D19" s="399" t="s">
        <v>42</v>
      </c>
      <c r="E19" s="400"/>
      <c r="F19" s="400"/>
      <c r="G19" s="401" t="s">
        <v>11</v>
      </c>
      <c r="H19" s="400"/>
      <c r="I19" s="415" t="s">
        <v>43</v>
      </c>
      <c r="J19" s="467"/>
      <c r="K19" s="467"/>
      <c r="L19" s="467"/>
      <c r="M19" s="468"/>
    </row>
    <row r="20" spans="1:13" ht="16.5" customHeight="1">
      <c r="A20" s="398">
        <v>11</v>
      </c>
      <c r="B20" s="237" t="s">
        <v>23</v>
      </c>
      <c r="C20" s="238" t="s">
        <v>24</v>
      </c>
      <c r="D20" s="399" t="s">
        <v>44</v>
      </c>
      <c r="E20" s="400"/>
      <c r="F20" s="400"/>
      <c r="G20" s="401" t="s">
        <v>11</v>
      </c>
      <c r="H20" s="400"/>
      <c r="I20" s="415" t="s">
        <v>45</v>
      </c>
      <c r="J20" s="467"/>
      <c r="K20" s="467"/>
      <c r="L20" s="467"/>
      <c r="M20" s="468"/>
    </row>
    <row r="21" spans="1:13" ht="16.5" customHeight="1">
      <c r="A21" s="398">
        <v>12</v>
      </c>
      <c r="B21" s="237" t="s">
        <v>23</v>
      </c>
      <c r="C21" s="238" t="s">
        <v>24</v>
      </c>
      <c r="D21" s="399" t="s">
        <v>46</v>
      </c>
      <c r="E21" s="400"/>
      <c r="F21" s="400"/>
      <c r="G21" s="401" t="s">
        <v>11</v>
      </c>
      <c r="H21" s="400"/>
      <c r="I21" s="415" t="s">
        <v>47</v>
      </c>
      <c r="J21" s="467"/>
      <c r="K21" s="467"/>
      <c r="L21" s="467"/>
      <c r="M21" s="468"/>
    </row>
    <row r="22" spans="1:13" ht="16.5" customHeight="1">
      <c r="A22" s="398">
        <v>13</v>
      </c>
      <c r="B22" s="237" t="s">
        <v>23</v>
      </c>
      <c r="C22" s="238" t="s">
        <v>24</v>
      </c>
      <c r="D22" s="399" t="s">
        <v>48</v>
      </c>
      <c r="E22" s="400"/>
      <c r="F22" s="400"/>
      <c r="G22" s="401" t="s">
        <v>11</v>
      </c>
      <c r="H22" s="400"/>
      <c r="I22" s="415" t="s">
        <v>49</v>
      </c>
      <c r="J22" s="467"/>
      <c r="K22" s="467"/>
      <c r="L22" s="467"/>
      <c r="M22" s="468"/>
    </row>
    <row r="23" spans="1:13" ht="16.5" customHeight="1">
      <c r="A23" s="398">
        <v>14</v>
      </c>
      <c r="B23" s="237" t="s">
        <v>23</v>
      </c>
      <c r="C23" s="238" t="s">
        <v>24</v>
      </c>
      <c r="D23" s="399" t="s">
        <v>50</v>
      </c>
      <c r="E23" s="400"/>
      <c r="F23" s="400"/>
      <c r="G23" s="401" t="s">
        <v>11</v>
      </c>
      <c r="H23" s="400"/>
      <c r="I23" s="415" t="s">
        <v>51</v>
      </c>
      <c r="J23" s="467"/>
      <c r="K23" s="467"/>
      <c r="L23" s="467"/>
      <c r="M23" s="468"/>
    </row>
    <row r="24" spans="1:13" ht="16.5" customHeight="1">
      <c r="A24" s="398">
        <v>15</v>
      </c>
      <c r="B24" s="237" t="s">
        <v>23</v>
      </c>
      <c r="C24" s="238" t="s">
        <v>24</v>
      </c>
      <c r="D24" s="399" t="s">
        <v>1891</v>
      </c>
      <c r="E24" s="400"/>
      <c r="F24" s="400"/>
      <c r="G24" s="401" t="s">
        <v>11</v>
      </c>
      <c r="H24" s="400"/>
      <c r="I24" s="240"/>
      <c r="J24" s="402"/>
      <c r="K24" s="402"/>
      <c r="L24" s="409"/>
      <c r="M24" s="469"/>
    </row>
    <row r="25" spans="1:13" ht="16.5" customHeight="1">
      <c r="A25" s="398">
        <v>16</v>
      </c>
      <c r="B25" s="237" t="s">
        <v>23</v>
      </c>
      <c r="C25" s="238" t="s">
        <v>52</v>
      </c>
      <c r="D25" s="399" t="s">
        <v>2196</v>
      </c>
      <c r="E25" s="400"/>
      <c r="F25" s="400"/>
      <c r="G25" s="401" t="s">
        <v>11</v>
      </c>
      <c r="H25" s="400"/>
      <c r="I25" s="240"/>
      <c r="J25" s="467"/>
      <c r="K25" s="467"/>
      <c r="L25" s="495" t="s">
        <v>2219</v>
      </c>
      <c r="M25" s="469" t="s">
        <v>1954</v>
      </c>
    </row>
    <row r="26" spans="1:13" ht="16.5" customHeight="1">
      <c r="A26" s="398">
        <v>17</v>
      </c>
      <c r="B26" s="237" t="s">
        <v>23</v>
      </c>
      <c r="C26" s="452" t="s">
        <v>53</v>
      </c>
      <c r="D26" s="399" t="s">
        <v>2063</v>
      </c>
      <c r="E26" s="400"/>
      <c r="F26" s="400"/>
      <c r="G26" s="401" t="s">
        <v>11</v>
      </c>
      <c r="H26" s="400"/>
      <c r="I26" s="240"/>
      <c r="J26" s="467"/>
      <c r="K26" s="467"/>
      <c r="L26" s="405" t="s">
        <v>1442</v>
      </c>
      <c r="M26" s="469"/>
    </row>
    <row r="27" spans="1:13" ht="16.5" customHeight="1">
      <c r="A27" s="398">
        <v>18</v>
      </c>
      <c r="B27" s="687" t="s">
        <v>23</v>
      </c>
      <c r="C27" s="689" t="s">
        <v>53</v>
      </c>
      <c r="D27" s="399" t="s">
        <v>2950</v>
      </c>
      <c r="E27" s="688"/>
      <c r="F27" s="688"/>
      <c r="G27" s="401" t="s">
        <v>11</v>
      </c>
      <c r="H27" s="688"/>
      <c r="I27" s="240"/>
      <c r="J27" s="467"/>
      <c r="K27" s="467"/>
      <c r="L27" s="405" t="s">
        <v>2103</v>
      </c>
      <c r="M27" s="469"/>
    </row>
    <row r="28" spans="1:13" ht="16.5" customHeight="1">
      <c r="A28" s="398">
        <v>19</v>
      </c>
      <c r="B28" s="237" t="s">
        <v>23</v>
      </c>
      <c r="C28" s="452" t="s">
        <v>53</v>
      </c>
      <c r="D28" s="399" t="s">
        <v>56</v>
      </c>
      <c r="E28" s="400"/>
      <c r="F28" s="400"/>
      <c r="G28" s="401" t="s">
        <v>11</v>
      </c>
      <c r="H28" s="400"/>
      <c r="I28" s="240"/>
      <c r="J28" s="467"/>
      <c r="K28" s="467"/>
      <c r="L28" s="409" t="s">
        <v>1817</v>
      </c>
      <c r="M28" s="469"/>
    </row>
    <row r="29" spans="1:13" ht="16.5" customHeight="1">
      <c r="A29" s="398">
        <v>20</v>
      </c>
      <c r="B29" s="237" t="s">
        <v>23</v>
      </c>
      <c r="C29" s="452" t="s">
        <v>53</v>
      </c>
      <c r="D29" s="399" t="s">
        <v>58</v>
      </c>
      <c r="E29" s="400"/>
      <c r="F29" s="400"/>
      <c r="G29" s="401" t="s">
        <v>11</v>
      </c>
      <c r="H29" s="400"/>
      <c r="I29" s="240"/>
      <c r="J29" s="467"/>
      <c r="K29" s="467"/>
      <c r="L29" s="409" t="s">
        <v>2671</v>
      </c>
      <c r="M29" s="406"/>
    </row>
    <row r="30" spans="1:13" ht="16.5" customHeight="1">
      <c r="A30" s="398">
        <v>21</v>
      </c>
      <c r="B30" s="237" t="s">
        <v>23</v>
      </c>
      <c r="C30" s="452" t="s">
        <v>53</v>
      </c>
      <c r="D30" s="399" t="s">
        <v>60</v>
      </c>
      <c r="E30" s="400"/>
      <c r="F30" s="400"/>
      <c r="G30" s="401" t="s">
        <v>11</v>
      </c>
      <c r="H30" s="400"/>
      <c r="I30" s="240"/>
      <c r="J30" s="467"/>
      <c r="K30" s="467"/>
      <c r="L30" s="409" t="s">
        <v>2890</v>
      </c>
      <c r="M30" s="406"/>
    </row>
    <row r="31" spans="1:13" ht="16.5" customHeight="1">
      <c r="A31" s="398">
        <v>22</v>
      </c>
      <c r="B31" s="237" t="s">
        <v>23</v>
      </c>
      <c r="C31" s="452" t="s">
        <v>53</v>
      </c>
      <c r="D31" s="399" t="s">
        <v>61</v>
      </c>
      <c r="E31" s="400"/>
      <c r="F31" s="400"/>
      <c r="G31" s="471" t="s">
        <v>12</v>
      </c>
      <c r="H31" s="400"/>
      <c r="I31" s="240"/>
      <c r="J31" s="467"/>
      <c r="K31" s="467"/>
      <c r="L31" s="409" t="s">
        <v>2220</v>
      </c>
      <c r="M31" s="406"/>
    </row>
    <row r="32" spans="1:13" ht="16.5" customHeight="1">
      <c r="A32" s="398">
        <v>23</v>
      </c>
      <c r="B32" s="237" t="s">
        <v>23</v>
      </c>
      <c r="C32" s="452" t="s">
        <v>63</v>
      </c>
      <c r="D32" s="399" t="s">
        <v>2750</v>
      </c>
      <c r="E32" s="237" t="s">
        <v>65</v>
      </c>
      <c r="F32" s="237" t="s">
        <v>65</v>
      </c>
      <c r="G32" s="401" t="s">
        <v>11</v>
      </c>
      <c r="H32" s="400"/>
      <c r="I32" s="240"/>
      <c r="J32" s="467"/>
      <c r="K32" s="402"/>
      <c r="L32" s="409" t="s">
        <v>1575</v>
      </c>
      <c r="M32" s="469"/>
    </row>
    <row r="33" spans="1:13" ht="16.5" customHeight="1">
      <c r="A33" s="398">
        <v>24</v>
      </c>
      <c r="B33" s="237" t="s">
        <v>23</v>
      </c>
      <c r="C33" s="452" t="s">
        <v>63</v>
      </c>
      <c r="D33" s="399" t="s">
        <v>2751</v>
      </c>
      <c r="E33" s="237" t="s">
        <v>66</v>
      </c>
      <c r="F33" s="237" t="s">
        <v>66</v>
      </c>
      <c r="G33" s="401" t="s">
        <v>11</v>
      </c>
      <c r="H33" s="400"/>
      <c r="I33" s="240"/>
      <c r="J33" s="467"/>
      <c r="K33" s="467"/>
      <c r="L33" s="495" t="s">
        <v>2065</v>
      </c>
      <c r="M33" s="406"/>
    </row>
    <row r="34" spans="1:13" ht="16.5" customHeight="1">
      <c r="A34" s="398">
        <v>25</v>
      </c>
      <c r="B34" s="237" t="s">
        <v>23</v>
      </c>
      <c r="C34" s="452" t="s">
        <v>63</v>
      </c>
      <c r="D34" s="399" t="s">
        <v>67</v>
      </c>
      <c r="E34" s="237" t="s">
        <v>68</v>
      </c>
      <c r="F34" s="237" t="s">
        <v>68</v>
      </c>
      <c r="G34" s="401" t="s">
        <v>11</v>
      </c>
      <c r="H34" s="400"/>
      <c r="I34" s="240"/>
      <c r="J34" s="467"/>
      <c r="K34" s="467"/>
      <c r="L34" s="470" t="s">
        <v>2675</v>
      </c>
      <c r="M34" s="406"/>
    </row>
    <row r="35" spans="1:13" ht="16.5" customHeight="1">
      <c r="A35" s="398">
        <v>26</v>
      </c>
      <c r="B35" s="237" t="s">
        <v>23</v>
      </c>
      <c r="C35" s="452" t="s">
        <v>63</v>
      </c>
      <c r="D35" s="399" t="s">
        <v>2676</v>
      </c>
      <c r="E35" s="237" t="s">
        <v>69</v>
      </c>
      <c r="F35" s="237" t="s">
        <v>69</v>
      </c>
      <c r="G35" s="401" t="s">
        <v>2708</v>
      </c>
      <c r="H35" s="400"/>
      <c r="I35" s="240"/>
      <c r="J35" s="467"/>
      <c r="K35" s="467"/>
      <c r="L35" s="409" t="s">
        <v>2687</v>
      </c>
      <c r="M35" s="406"/>
    </row>
    <row r="36" spans="1:13" ht="16.5" customHeight="1">
      <c r="A36" s="398">
        <v>27</v>
      </c>
      <c r="B36" s="237" t="s">
        <v>23</v>
      </c>
      <c r="C36" s="452" t="s">
        <v>63</v>
      </c>
      <c r="D36" s="399" t="s">
        <v>70</v>
      </c>
      <c r="E36" s="237" t="s">
        <v>71</v>
      </c>
      <c r="F36" s="237" t="s">
        <v>71</v>
      </c>
      <c r="G36" s="401" t="s">
        <v>11</v>
      </c>
      <c r="H36" s="400"/>
      <c r="I36" s="240"/>
      <c r="J36" s="467"/>
      <c r="K36" s="467"/>
      <c r="L36" s="470" t="s">
        <v>1658</v>
      </c>
      <c r="M36" s="406"/>
    </row>
    <row r="37" spans="1:13" ht="16.5" customHeight="1">
      <c r="A37" s="398">
        <v>28</v>
      </c>
      <c r="B37" s="237" t="s">
        <v>23</v>
      </c>
      <c r="C37" s="452" t="s">
        <v>63</v>
      </c>
      <c r="D37" s="399" t="s">
        <v>72</v>
      </c>
      <c r="E37" s="400"/>
      <c r="F37" s="400"/>
      <c r="G37" s="401" t="s">
        <v>11</v>
      </c>
      <c r="H37" s="400"/>
      <c r="I37" s="240"/>
      <c r="J37" s="467"/>
      <c r="K37" s="467"/>
      <c r="L37" s="470" t="s">
        <v>1659</v>
      </c>
      <c r="M37" s="406"/>
    </row>
    <row r="38" spans="1:13" ht="16.5" customHeight="1">
      <c r="A38" s="398">
        <v>29</v>
      </c>
      <c r="B38" s="237" t="s">
        <v>23</v>
      </c>
      <c r="C38" s="452" t="s">
        <v>63</v>
      </c>
      <c r="D38" s="399" t="s">
        <v>73</v>
      </c>
      <c r="E38" s="400"/>
      <c r="F38" s="400"/>
      <c r="G38" s="401" t="s">
        <v>11</v>
      </c>
      <c r="H38" s="400"/>
      <c r="I38" s="240"/>
      <c r="J38" s="467"/>
      <c r="K38" s="467"/>
      <c r="L38" s="470" t="s">
        <v>1660</v>
      </c>
      <c r="M38" s="406"/>
    </row>
    <row r="39" spans="1:13" ht="16.5" customHeight="1">
      <c r="A39" s="398">
        <v>30</v>
      </c>
      <c r="B39" s="237" t="s">
        <v>23</v>
      </c>
      <c r="C39" s="452" t="s">
        <v>63</v>
      </c>
      <c r="D39" s="399" t="s">
        <v>74</v>
      </c>
      <c r="E39" s="237" t="s">
        <v>75</v>
      </c>
      <c r="F39" s="237" t="s">
        <v>75</v>
      </c>
      <c r="G39" s="401" t="s">
        <v>11</v>
      </c>
      <c r="H39" s="400"/>
      <c r="I39" s="240"/>
      <c r="J39" s="467"/>
      <c r="K39" s="467"/>
      <c r="L39" s="470" t="s">
        <v>1661</v>
      </c>
      <c r="M39" s="406"/>
    </row>
    <row r="40" spans="1:13" ht="16.5" customHeight="1">
      <c r="A40" s="398">
        <v>31</v>
      </c>
      <c r="B40" s="237" t="s">
        <v>23</v>
      </c>
      <c r="C40" s="452" t="s">
        <v>63</v>
      </c>
      <c r="D40" s="399" t="s">
        <v>76</v>
      </c>
      <c r="E40" s="237" t="s">
        <v>77</v>
      </c>
      <c r="F40" s="237" t="s">
        <v>77</v>
      </c>
      <c r="G40" s="401" t="s">
        <v>11</v>
      </c>
      <c r="H40" s="400"/>
      <c r="I40" s="240"/>
      <c r="J40" s="467"/>
      <c r="K40" s="467"/>
      <c r="L40" s="409" t="s">
        <v>1662</v>
      </c>
      <c r="M40" s="406"/>
    </row>
    <row r="41" spans="1:13" ht="16.5" customHeight="1">
      <c r="A41" s="398">
        <v>32</v>
      </c>
      <c r="B41" s="237" t="s">
        <v>23</v>
      </c>
      <c r="C41" s="452" t="s">
        <v>63</v>
      </c>
      <c r="D41" s="399" t="s">
        <v>78</v>
      </c>
      <c r="E41" s="237" t="s">
        <v>79</v>
      </c>
      <c r="F41" s="237" t="s">
        <v>79</v>
      </c>
      <c r="G41" s="401" t="s">
        <v>11</v>
      </c>
      <c r="H41" s="400"/>
      <c r="I41" s="240"/>
      <c r="J41" s="467"/>
      <c r="K41" s="467"/>
      <c r="L41" s="409" t="s">
        <v>1663</v>
      </c>
      <c r="M41" s="406"/>
    </row>
    <row r="42" spans="1:13" ht="16.5" customHeight="1">
      <c r="A42" s="398">
        <v>33</v>
      </c>
      <c r="B42" s="237" t="s">
        <v>23</v>
      </c>
      <c r="C42" s="452" t="s">
        <v>63</v>
      </c>
      <c r="D42" s="399" t="s">
        <v>80</v>
      </c>
      <c r="E42" s="237" t="s">
        <v>81</v>
      </c>
      <c r="F42" s="237" t="s">
        <v>81</v>
      </c>
      <c r="G42" s="401" t="s">
        <v>11</v>
      </c>
      <c r="H42" s="400"/>
      <c r="I42" s="240"/>
      <c r="J42" s="467"/>
      <c r="K42" s="467"/>
      <c r="L42" s="409" t="s">
        <v>1664</v>
      </c>
      <c r="M42" s="406"/>
    </row>
    <row r="43" spans="1:13" ht="16.5" customHeight="1">
      <c r="A43" s="398">
        <v>34</v>
      </c>
      <c r="B43" s="237" t="s">
        <v>23</v>
      </c>
      <c r="C43" s="452" t="s">
        <v>63</v>
      </c>
      <c r="D43" s="399" t="s">
        <v>82</v>
      </c>
      <c r="E43" s="237" t="s">
        <v>83</v>
      </c>
      <c r="F43" s="237" t="s">
        <v>83</v>
      </c>
      <c r="G43" s="401" t="s">
        <v>11</v>
      </c>
      <c r="H43" s="400"/>
      <c r="I43" s="240"/>
      <c r="J43" s="467"/>
      <c r="K43" s="467"/>
      <c r="L43" s="470" t="s">
        <v>1677</v>
      </c>
      <c r="M43" s="406"/>
    </row>
    <row r="44" spans="1:13" ht="16.5" customHeight="1">
      <c r="A44" s="398">
        <v>35</v>
      </c>
      <c r="B44" s="237" t="s">
        <v>23</v>
      </c>
      <c r="C44" s="452" t="s">
        <v>63</v>
      </c>
      <c r="D44" s="399" t="s">
        <v>84</v>
      </c>
      <c r="E44" s="237" t="s">
        <v>85</v>
      </c>
      <c r="F44" s="237" t="s">
        <v>85</v>
      </c>
      <c r="G44" s="401" t="s">
        <v>11</v>
      </c>
      <c r="H44" s="400"/>
      <c r="I44" s="240"/>
      <c r="J44" s="467"/>
      <c r="K44" s="467"/>
      <c r="L44" s="409" t="s">
        <v>1665</v>
      </c>
      <c r="M44" s="406"/>
    </row>
    <row r="45" spans="1:13" ht="16.5" customHeight="1">
      <c r="A45" s="398">
        <v>36</v>
      </c>
      <c r="B45" s="237" t="s">
        <v>23</v>
      </c>
      <c r="C45" s="452" t="s">
        <v>63</v>
      </c>
      <c r="D45" s="399" t="s">
        <v>86</v>
      </c>
      <c r="E45" s="237" t="s">
        <v>87</v>
      </c>
      <c r="F45" s="237" t="s">
        <v>87</v>
      </c>
      <c r="G45" s="401" t="s">
        <v>11</v>
      </c>
      <c r="H45" s="400"/>
      <c r="I45" s="240"/>
      <c r="J45" s="467"/>
      <c r="K45" s="467"/>
      <c r="L45" s="409" t="s">
        <v>1678</v>
      </c>
      <c r="M45" s="406"/>
    </row>
    <row r="46" spans="1:13" ht="16.5" customHeight="1">
      <c r="A46" s="398">
        <v>37</v>
      </c>
      <c r="B46" s="237" t="s">
        <v>23</v>
      </c>
      <c r="C46" s="452" t="s">
        <v>63</v>
      </c>
      <c r="D46" s="399" t="s">
        <v>88</v>
      </c>
      <c r="E46" s="237" t="s">
        <v>89</v>
      </c>
      <c r="F46" s="237" t="s">
        <v>89</v>
      </c>
      <c r="G46" s="401" t="s">
        <v>11</v>
      </c>
      <c r="H46" s="400"/>
      <c r="I46" s="240"/>
      <c r="J46" s="467"/>
      <c r="K46" s="467"/>
      <c r="L46" s="409" t="s">
        <v>1666</v>
      </c>
      <c r="M46" s="406"/>
    </row>
    <row r="47" spans="1:13" ht="16.5" customHeight="1">
      <c r="A47" s="398">
        <v>38</v>
      </c>
      <c r="B47" s="237" t="s">
        <v>23</v>
      </c>
      <c r="C47" s="452" t="s">
        <v>63</v>
      </c>
      <c r="D47" s="399" t="s">
        <v>90</v>
      </c>
      <c r="E47" s="237" t="s">
        <v>89</v>
      </c>
      <c r="F47" s="237" t="s">
        <v>89</v>
      </c>
      <c r="G47" s="401" t="s">
        <v>11</v>
      </c>
      <c r="H47" s="400"/>
      <c r="I47" s="240"/>
      <c r="J47" s="467"/>
      <c r="K47" s="467"/>
      <c r="L47" s="470" t="s">
        <v>1667</v>
      </c>
      <c r="M47" s="406"/>
    </row>
    <row r="48" spans="1:13" ht="16.5" customHeight="1">
      <c r="A48" s="398">
        <v>39</v>
      </c>
      <c r="B48" s="237" t="s">
        <v>23</v>
      </c>
      <c r="C48" s="452" t="s">
        <v>63</v>
      </c>
      <c r="D48" s="399" t="s">
        <v>91</v>
      </c>
      <c r="E48" s="237" t="s">
        <v>87</v>
      </c>
      <c r="F48" s="237" t="s">
        <v>87</v>
      </c>
      <c r="G48" s="401" t="s">
        <v>11</v>
      </c>
      <c r="H48" s="400"/>
      <c r="I48" s="240"/>
      <c r="J48" s="467"/>
      <c r="K48" s="467"/>
      <c r="L48" s="470" t="s">
        <v>1668</v>
      </c>
      <c r="M48" s="406"/>
    </row>
    <row r="49" spans="1:13" ht="16.5" customHeight="1">
      <c r="A49" s="398">
        <v>40</v>
      </c>
      <c r="B49" s="237" t="s">
        <v>23</v>
      </c>
      <c r="C49" s="452" t="s">
        <v>63</v>
      </c>
      <c r="D49" s="399" t="s">
        <v>92</v>
      </c>
      <c r="E49" s="237" t="s">
        <v>87</v>
      </c>
      <c r="F49" s="237" t="s">
        <v>87</v>
      </c>
      <c r="G49" s="401" t="s">
        <v>11</v>
      </c>
      <c r="H49" s="400"/>
      <c r="I49" s="240"/>
      <c r="J49" s="467"/>
      <c r="K49" s="467"/>
      <c r="L49" s="470" t="s">
        <v>1668</v>
      </c>
      <c r="M49" s="406"/>
    </row>
    <row r="50" spans="1:13" ht="16.5" customHeight="1">
      <c r="A50" s="398">
        <v>41</v>
      </c>
      <c r="B50" s="237" t="s">
        <v>23</v>
      </c>
      <c r="C50" s="452" t="s">
        <v>63</v>
      </c>
      <c r="D50" s="399" t="s">
        <v>93</v>
      </c>
      <c r="E50" s="237" t="s">
        <v>87</v>
      </c>
      <c r="F50" s="237" t="s">
        <v>87</v>
      </c>
      <c r="G50" s="401" t="s">
        <v>11</v>
      </c>
      <c r="H50" s="400"/>
      <c r="I50" s="240"/>
      <c r="J50" s="467"/>
      <c r="K50" s="467"/>
      <c r="L50" s="470" t="s">
        <v>1667</v>
      </c>
      <c r="M50" s="406"/>
    </row>
    <row r="51" spans="1:13" ht="16.5" customHeight="1">
      <c r="A51" s="398">
        <v>42</v>
      </c>
      <c r="B51" s="237" t="s">
        <v>23</v>
      </c>
      <c r="C51" s="452" t="s">
        <v>63</v>
      </c>
      <c r="D51" s="399" t="s">
        <v>94</v>
      </c>
      <c r="E51" s="237" t="s">
        <v>87</v>
      </c>
      <c r="F51" s="237" t="s">
        <v>87</v>
      </c>
      <c r="G51" s="401" t="s">
        <v>11</v>
      </c>
      <c r="H51" s="400"/>
      <c r="I51" s="240"/>
      <c r="J51" s="467"/>
      <c r="K51" s="467"/>
      <c r="L51" s="409" t="s">
        <v>1669</v>
      </c>
      <c r="M51" s="406"/>
    </row>
    <row r="52" spans="1:13" ht="16.5" customHeight="1">
      <c r="A52" s="398">
        <v>43</v>
      </c>
      <c r="B52" s="237" t="s">
        <v>23</v>
      </c>
      <c r="C52" s="452" t="s">
        <v>63</v>
      </c>
      <c r="D52" s="399" t="s">
        <v>95</v>
      </c>
      <c r="E52" s="237" t="s">
        <v>96</v>
      </c>
      <c r="F52" s="237" t="s">
        <v>96</v>
      </c>
      <c r="G52" s="401" t="s">
        <v>11</v>
      </c>
      <c r="H52" s="400"/>
      <c r="I52" s="240"/>
      <c r="J52" s="467"/>
      <c r="K52" s="467"/>
      <c r="L52" s="470" t="s">
        <v>1679</v>
      </c>
      <c r="M52" s="406"/>
    </row>
    <row r="53" spans="1:13" ht="16.5" customHeight="1">
      <c r="A53" s="398">
        <v>44</v>
      </c>
      <c r="B53" s="237" t="s">
        <v>23</v>
      </c>
      <c r="C53" s="452" t="s">
        <v>63</v>
      </c>
      <c r="D53" s="399" t="s">
        <v>97</v>
      </c>
      <c r="E53" s="237" t="s">
        <v>98</v>
      </c>
      <c r="F53" s="237" t="s">
        <v>98</v>
      </c>
      <c r="G53" s="401" t="s">
        <v>11</v>
      </c>
      <c r="H53" s="400"/>
      <c r="I53" s="240"/>
      <c r="J53" s="467"/>
      <c r="K53" s="467"/>
      <c r="L53" s="470" t="s">
        <v>1679</v>
      </c>
      <c r="M53" s="406"/>
    </row>
    <row r="54" spans="1:13" ht="16.5" customHeight="1">
      <c r="A54" s="398">
        <v>45</v>
      </c>
      <c r="B54" s="237" t="s">
        <v>23</v>
      </c>
      <c r="C54" s="452" t="s">
        <v>63</v>
      </c>
      <c r="D54" s="399" t="s">
        <v>2747</v>
      </c>
      <c r="E54" s="237" t="s">
        <v>100</v>
      </c>
      <c r="F54" s="237" t="s">
        <v>100</v>
      </c>
      <c r="G54" s="401" t="s">
        <v>11</v>
      </c>
      <c r="H54" s="400"/>
      <c r="I54" s="240"/>
      <c r="J54" s="467"/>
      <c r="K54" s="467"/>
      <c r="L54" s="470" t="s">
        <v>101</v>
      </c>
      <c r="M54" s="406"/>
    </row>
    <row r="55" spans="1:13" ht="16.5" customHeight="1">
      <c r="A55" s="398">
        <v>46</v>
      </c>
      <c r="B55" s="237" t="s">
        <v>23</v>
      </c>
      <c r="C55" s="452" t="s">
        <v>63</v>
      </c>
      <c r="D55" s="399" t="s">
        <v>102</v>
      </c>
      <c r="E55" s="237" t="s">
        <v>62</v>
      </c>
      <c r="F55" s="237" t="s">
        <v>62</v>
      </c>
      <c r="G55" s="401" t="s">
        <v>11</v>
      </c>
      <c r="H55" s="400"/>
      <c r="I55" s="240"/>
      <c r="J55" s="467"/>
      <c r="K55" s="467"/>
      <c r="L55" s="470" t="s">
        <v>101</v>
      </c>
      <c r="M55" s="406"/>
    </row>
    <row r="56" spans="1:13" ht="16.5" customHeight="1">
      <c r="A56" s="398">
        <v>47</v>
      </c>
      <c r="B56" s="237" t="s">
        <v>23</v>
      </c>
      <c r="C56" s="452" t="s">
        <v>63</v>
      </c>
      <c r="D56" s="399" t="s">
        <v>103</v>
      </c>
      <c r="E56" s="237" t="s">
        <v>104</v>
      </c>
      <c r="F56" s="237" t="s">
        <v>104</v>
      </c>
      <c r="G56" s="401" t="s">
        <v>11</v>
      </c>
      <c r="H56" s="400"/>
      <c r="I56" s="240"/>
      <c r="J56" s="467"/>
      <c r="K56" s="467"/>
      <c r="L56" s="470" t="s">
        <v>101</v>
      </c>
      <c r="M56" s="406"/>
    </row>
    <row r="57" spans="1:13" ht="16.5" customHeight="1">
      <c r="A57" s="398">
        <v>48</v>
      </c>
      <c r="B57" s="237" t="s">
        <v>23</v>
      </c>
      <c r="C57" s="452" t="s">
        <v>63</v>
      </c>
      <c r="D57" s="399" t="s">
        <v>105</v>
      </c>
      <c r="E57" s="237" t="s">
        <v>89</v>
      </c>
      <c r="F57" s="237" t="s">
        <v>89</v>
      </c>
      <c r="G57" s="401" t="s">
        <v>11</v>
      </c>
      <c r="H57" s="400"/>
      <c r="I57" s="240"/>
      <c r="J57" s="467"/>
      <c r="K57" s="467"/>
      <c r="L57" s="470" t="s">
        <v>101</v>
      </c>
      <c r="M57" s="406"/>
    </row>
    <row r="58" spans="1:13" ht="16.5" customHeight="1">
      <c r="A58" s="398">
        <v>49</v>
      </c>
      <c r="B58" s="237" t="s">
        <v>23</v>
      </c>
      <c r="C58" s="452" t="s">
        <v>63</v>
      </c>
      <c r="D58" s="399" t="s">
        <v>106</v>
      </c>
      <c r="E58" s="237" t="s">
        <v>62</v>
      </c>
      <c r="F58" s="237" t="s">
        <v>62</v>
      </c>
      <c r="G58" s="401" t="s">
        <v>11</v>
      </c>
      <c r="H58" s="400"/>
      <c r="I58" s="240"/>
      <c r="J58" s="467"/>
      <c r="K58" s="467"/>
      <c r="L58" s="470" t="s">
        <v>101</v>
      </c>
      <c r="M58" s="406"/>
    </row>
    <row r="59" spans="1:13" ht="16.5" customHeight="1">
      <c r="A59" s="398">
        <v>50</v>
      </c>
      <c r="B59" s="237" t="s">
        <v>23</v>
      </c>
      <c r="C59" s="452" t="s">
        <v>63</v>
      </c>
      <c r="D59" s="399" t="s">
        <v>107</v>
      </c>
      <c r="E59" s="237" t="s">
        <v>71</v>
      </c>
      <c r="F59" s="237" t="s">
        <v>71</v>
      </c>
      <c r="G59" s="401" t="s">
        <v>11</v>
      </c>
      <c r="H59" s="400"/>
      <c r="I59" s="240"/>
      <c r="J59" s="467"/>
      <c r="K59" s="467"/>
      <c r="L59" s="470" t="s">
        <v>101</v>
      </c>
      <c r="M59" s="406"/>
    </row>
    <row r="60" spans="1:13" ht="16.5" customHeight="1">
      <c r="A60" s="398">
        <v>51</v>
      </c>
      <c r="B60" s="237" t="s">
        <v>23</v>
      </c>
      <c r="C60" s="452" t="s">
        <v>63</v>
      </c>
      <c r="D60" s="399" t="s">
        <v>108</v>
      </c>
      <c r="E60" s="237" t="s">
        <v>89</v>
      </c>
      <c r="F60" s="237" t="s">
        <v>89</v>
      </c>
      <c r="G60" s="401" t="s">
        <v>11</v>
      </c>
      <c r="H60" s="400"/>
      <c r="I60" s="240"/>
      <c r="J60" s="467"/>
      <c r="K60" s="467"/>
      <c r="L60" s="470" t="s">
        <v>101</v>
      </c>
      <c r="M60" s="406"/>
    </row>
    <row r="61" spans="1:13" ht="16.5" customHeight="1">
      <c r="A61" s="398">
        <v>52</v>
      </c>
      <c r="B61" s="237" t="s">
        <v>23</v>
      </c>
      <c r="C61" s="452" t="s">
        <v>63</v>
      </c>
      <c r="D61" s="399" t="s">
        <v>109</v>
      </c>
      <c r="E61" s="237" t="s">
        <v>110</v>
      </c>
      <c r="F61" s="237" t="s">
        <v>110</v>
      </c>
      <c r="G61" s="401" t="s">
        <v>11</v>
      </c>
      <c r="H61" s="400"/>
      <c r="I61" s="240"/>
      <c r="J61" s="467"/>
      <c r="K61" s="467"/>
      <c r="L61" s="409" t="s">
        <v>101</v>
      </c>
      <c r="M61" s="406"/>
    </row>
    <row r="62" spans="1:13" ht="16.5" customHeight="1">
      <c r="A62" s="398">
        <v>53</v>
      </c>
      <c r="B62" s="237" t="s">
        <v>23</v>
      </c>
      <c r="C62" s="452" t="s">
        <v>63</v>
      </c>
      <c r="D62" s="399" t="s">
        <v>111</v>
      </c>
      <c r="E62" s="400"/>
      <c r="F62" s="400"/>
      <c r="G62" s="401" t="s">
        <v>11</v>
      </c>
      <c r="H62" s="400"/>
      <c r="I62" s="240"/>
      <c r="J62" s="467"/>
      <c r="K62" s="467"/>
      <c r="L62" s="409" t="s">
        <v>112</v>
      </c>
      <c r="M62" s="406"/>
    </row>
    <row r="63" spans="1:13" ht="16.5" customHeight="1">
      <c r="A63" s="398">
        <v>54</v>
      </c>
      <c r="B63" s="237" t="s">
        <v>23</v>
      </c>
      <c r="C63" s="238" t="s">
        <v>113</v>
      </c>
      <c r="D63" s="399" t="s">
        <v>1124</v>
      </c>
      <c r="E63" s="400"/>
      <c r="F63" s="400"/>
      <c r="G63" s="401" t="s">
        <v>11</v>
      </c>
      <c r="H63" s="400"/>
      <c r="I63" s="240"/>
      <c r="J63" s="409" t="s">
        <v>114</v>
      </c>
      <c r="K63" s="467"/>
      <c r="L63" s="409" t="s">
        <v>115</v>
      </c>
      <c r="M63" s="406"/>
    </row>
    <row r="64" spans="1:13" ht="16.5" customHeight="1">
      <c r="A64" s="398">
        <v>55</v>
      </c>
      <c r="B64" s="237" t="s">
        <v>23</v>
      </c>
      <c r="C64" s="238" t="s">
        <v>113</v>
      </c>
      <c r="D64" s="399" t="s">
        <v>1125</v>
      </c>
      <c r="E64" s="400"/>
      <c r="F64" s="400"/>
      <c r="G64" s="401" t="s">
        <v>11</v>
      </c>
      <c r="H64" s="400"/>
      <c r="I64" s="240"/>
      <c r="J64" s="409" t="s">
        <v>116</v>
      </c>
      <c r="K64" s="467"/>
      <c r="L64" s="409" t="s">
        <v>115</v>
      </c>
      <c r="M64" s="406"/>
    </row>
    <row r="65" spans="1:13" ht="16.5" customHeight="1">
      <c r="A65" s="398">
        <v>56</v>
      </c>
      <c r="B65" s="237" t="s">
        <v>23</v>
      </c>
      <c r="C65" s="238" t="s">
        <v>117</v>
      </c>
      <c r="D65" s="399" t="s">
        <v>118</v>
      </c>
      <c r="E65" s="237" t="s">
        <v>119</v>
      </c>
      <c r="F65" s="237" t="s">
        <v>120</v>
      </c>
      <c r="G65" s="401" t="s">
        <v>11</v>
      </c>
      <c r="H65" s="400"/>
      <c r="I65" s="240"/>
      <c r="J65" s="409" t="s">
        <v>121</v>
      </c>
      <c r="K65" s="467"/>
      <c r="L65" s="467"/>
      <c r="M65" s="406"/>
    </row>
    <row r="66" spans="1:13" ht="16.5" customHeight="1">
      <c r="A66" s="398">
        <v>57</v>
      </c>
      <c r="B66" s="237" t="s">
        <v>23</v>
      </c>
      <c r="C66" s="238" t="s">
        <v>117</v>
      </c>
      <c r="D66" s="399" t="s">
        <v>122</v>
      </c>
      <c r="E66" s="237" t="s">
        <v>120</v>
      </c>
      <c r="F66" s="237" t="s">
        <v>119</v>
      </c>
      <c r="G66" s="401" t="s">
        <v>11</v>
      </c>
      <c r="H66" s="400"/>
      <c r="I66" s="240"/>
      <c r="J66" s="409" t="s">
        <v>123</v>
      </c>
      <c r="K66" s="467"/>
      <c r="L66" s="467"/>
      <c r="M66" s="406"/>
    </row>
    <row r="67" spans="1:13" ht="16.5" customHeight="1">
      <c r="A67" s="398">
        <v>58</v>
      </c>
      <c r="B67" s="237" t="s">
        <v>23</v>
      </c>
      <c r="C67" s="238" t="s">
        <v>117</v>
      </c>
      <c r="D67" s="399" t="s">
        <v>124</v>
      </c>
      <c r="E67" s="237" t="s">
        <v>120</v>
      </c>
      <c r="F67" s="237" t="s">
        <v>120</v>
      </c>
      <c r="G67" s="401" t="s">
        <v>11</v>
      </c>
      <c r="H67" s="400"/>
      <c r="I67" s="240"/>
      <c r="J67" s="409" t="s">
        <v>125</v>
      </c>
      <c r="K67" s="467"/>
      <c r="L67" s="467"/>
      <c r="M67" s="406"/>
    </row>
    <row r="68" spans="1:13" ht="16.5" customHeight="1">
      <c r="A68" s="398">
        <v>59</v>
      </c>
      <c r="B68" s="237" t="s">
        <v>23</v>
      </c>
      <c r="C68" s="238" t="s">
        <v>117</v>
      </c>
      <c r="D68" s="399" t="s">
        <v>126</v>
      </c>
      <c r="E68" s="237" t="s">
        <v>119</v>
      </c>
      <c r="F68" s="237" t="s">
        <v>119</v>
      </c>
      <c r="G68" s="401" t="s">
        <v>11</v>
      </c>
      <c r="H68" s="400"/>
      <c r="I68" s="240"/>
      <c r="J68" s="409" t="s">
        <v>127</v>
      </c>
      <c r="K68" s="467"/>
      <c r="L68" s="467"/>
      <c r="M68" s="406"/>
    </row>
    <row r="69" spans="1:13" ht="16.5" customHeight="1">
      <c r="A69" s="398">
        <v>60</v>
      </c>
      <c r="B69" s="237" t="s">
        <v>23</v>
      </c>
      <c r="C69" s="452" t="s">
        <v>63</v>
      </c>
      <c r="D69" s="399" t="s">
        <v>2752</v>
      </c>
      <c r="E69" s="237" t="s">
        <v>128</v>
      </c>
      <c r="F69" s="237" t="s">
        <v>128</v>
      </c>
      <c r="G69" s="401" t="s">
        <v>11</v>
      </c>
      <c r="H69" s="400"/>
      <c r="I69" s="237" t="s">
        <v>129</v>
      </c>
      <c r="J69" s="467"/>
      <c r="K69" s="402"/>
      <c r="L69" s="409" t="s">
        <v>2755</v>
      </c>
      <c r="M69" s="406"/>
    </row>
    <row r="70" spans="1:13" ht="16.5" customHeight="1">
      <c r="A70" s="398">
        <v>61</v>
      </c>
      <c r="B70" s="237" t="s">
        <v>23</v>
      </c>
      <c r="C70" s="452" t="s">
        <v>63</v>
      </c>
      <c r="D70" s="399" t="s">
        <v>130</v>
      </c>
      <c r="E70" s="237" t="s">
        <v>131</v>
      </c>
      <c r="F70" s="237" t="s">
        <v>131</v>
      </c>
      <c r="G70" s="401" t="s">
        <v>11</v>
      </c>
      <c r="H70" s="400"/>
      <c r="I70" s="237" t="s">
        <v>132</v>
      </c>
      <c r="J70" s="467"/>
      <c r="K70" s="467"/>
      <c r="L70" s="470" t="s">
        <v>2756</v>
      </c>
      <c r="M70" s="406"/>
    </row>
    <row r="71" spans="1:13" ht="16.5" customHeight="1">
      <c r="A71" s="398">
        <v>62</v>
      </c>
      <c r="B71" s="237" t="s">
        <v>23</v>
      </c>
      <c r="C71" s="452" t="s">
        <v>63</v>
      </c>
      <c r="D71" s="399" t="s">
        <v>133</v>
      </c>
      <c r="E71" s="400"/>
      <c r="F71" s="400"/>
      <c r="G71" s="401" t="s">
        <v>11</v>
      </c>
      <c r="H71" s="400"/>
      <c r="I71" s="237" t="s">
        <v>134</v>
      </c>
      <c r="J71" s="467"/>
      <c r="K71" s="467"/>
      <c r="L71" s="470" t="s">
        <v>2757</v>
      </c>
      <c r="M71" s="406"/>
    </row>
    <row r="72" spans="1:13" ht="16.5" customHeight="1">
      <c r="A72" s="398">
        <v>63</v>
      </c>
      <c r="B72" s="237" t="s">
        <v>23</v>
      </c>
      <c r="C72" s="452" t="s">
        <v>63</v>
      </c>
      <c r="D72" s="399" t="s">
        <v>136</v>
      </c>
      <c r="E72" s="237" t="s">
        <v>137</v>
      </c>
      <c r="F72" s="237" t="s">
        <v>137</v>
      </c>
      <c r="G72" s="401" t="s">
        <v>11</v>
      </c>
      <c r="H72" s="400"/>
      <c r="I72" s="472"/>
      <c r="J72" s="470" t="s">
        <v>2758</v>
      </c>
      <c r="K72" s="467"/>
      <c r="L72" s="791" t="s">
        <v>1676</v>
      </c>
      <c r="M72" s="406"/>
    </row>
    <row r="73" spans="1:13" ht="16.5" customHeight="1">
      <c r="A73" s="398">
        <v>64</v>
      </c>
      <c r="B73" s="237" t="s">
        <v>23</v>
      </c>
      <c r="C73" s="452" t="s">
        <v>63</v>
      </c>
      <c r="D73" s="399" t="s">
        <v>138</v>
      </c>
      <c r="E73" s="237" t="s">
        <v>139</v>
      </c>
      <c r="F73" s="237" t="s">
        <v>139</v>
      </c>
      <c r="G73" s="401" t="s">
        <v>11</v>
      </c>
      <c r="H73" s="400"/>
      <c r="I73" s="472"/>
      <c r="J73" s="467"/>
      <c r="K73" s="467"/>
      <c r="L73" s="792"/>
      <c r="M73" s="406"/>
    </row>
    <row r="74" spans="1:13" ht="16.5" customHeight="1">
      <c r="A74" s="398">
        <v>65</v>
      </c>
      <c r="B74" s="237" t="s">
        <v>23</v>
      </c>
      <c r="C74" s="452" t="s">
        <v>63</v>
      </c>
      <c r="D74" s="399" t="s">
        <v>140</v>
      </c>
      <c r="E74" s="237" t="s">
        <v>141</v>
      </c>
      <c r="F74" s="237" t="s">
        <v>141</v>
      </c>
      <c r="G74" s="401" t="s">
        <v>11</v>
      </c>
      <c r="H74" s="400"/>
      <c r="I74" s="472"/>
      <c r="J74" s="467"/>
      <c r="K74" s="467"/>
      <c r="L74" s="792"/>
      <c r="M74" s="406"/>
    </row>
    <row r="75" spans="1:13" ht="16.5" customHeight="1">
      <c r="A75" s="398">
        <v>66</v>
      </c>
      <c r="B75" s="237" t="s">
        <v>23</v>
      </c>
      <c r="C75" s="452" t="s">
        <v>63</v>
      </c>
      <c r="D75" s="399" t="s">
        <v>142</v>
      </c>
      <c r="E75" s="237" t="s">
        <v>143</v>
      </c>
      <c r="F75" s="237" t="s">
        <v>143</v>
      </c>
      <c r="G75" s="401" t="s">
        <v>11</v>
      </c>
      <c r="H75" s="400"/>
      <c r="I75" s="472"/>
      <c r="J75" s="467"/>
      <c r="K75" s="467"/>
      <c r="L75" s="792"/>
      <c r="M75" s="406"/>
    </row>
    <row r="76" spans="1:13" ht="16.5" customHeight="1">
      <c r="A76" s="398">
        <v>67</v>
      </c>
      <c r="B76" s="237" t="s">
        <v>23</v>
      </c>
      <c r="C76" s="452" t="s">
        <v>63</v>
      </c>
      <c r="D76" s="399" t="s">
        <v>144</v>
      </c>
      <c r="E76" s="237" t="s">
        <v>145</v>
      </c>
      <c r="F76" s="237" t="s">
        <v>145</v>
      </c>
      <c r="G76" s="401" t="s">
        <v>11</v>
      </c>
      <c r="H76" s="400"/>
      <c r="I76" s="472"/>
      <c r="J76" s="467"/>
      <c r="K76" s="467"/>
      <c r="L76" s="792"/>
      <c r="M76" s="406"/>
    </row>
    <row r="77" spans="1:13" ht="16.5" customHeight="1">
      <c r="A77" s="398">
        <v>68</v>
      </c>
      <c r="B77" s="237" t="s">
        <v>23</v>
      </c>
      <c r="C77" s="452" t="s">
        <v>63</v>
      </c>
      <c r="D77" s="399" t="s">
        <v>146</v>
      </c>
      <c r="E77" s="237" t="s">
        <v>147</v>
      </c>
      <c r="F77" s="237" t="s">
        <v>147</v>
      </c>
      <c r="G77" s="401" t="s">
        <v>11</v>
      </c>
      <c r="H77" s="400"/>
      <c r="I77" s="472"/>
      <c r="J77" s="467"/>
      <c r="K77" s="467"/>
      <c r="L77" s="792"/>
      <c r="M77" s="406"/>
    </row>
    <row r="78" spans="1:13" ht="16.5" customHeight="1">
      <c r="A78" s="398">
        <v>69</v>
      </c>
      <c r="B78" s="237" t="s">
        <v>23</v>
      </c>
      <c r="C78" s="452" t="s">
        <v>63</v>
      </c>
      <c r="D78" s="399" t="s">
        <v>148</v>
      </c>
      <c r="E78" s="237" t="s">
        <v>149</v>
      </c>
      <c r="F78" s="237" t="s">
        <v>149</v>
      </c>
      <c r="G78" s="401" t="s">
        <v>11</v>
      </c>
      <c r="H78" s="400"/>
      <c r="I78" s="472"/>
      <c r="J78" s="467"/>
      <c r="K78" s="467"/>
      <c r="L78" s="792"/>
      <c r="M78" s="406"/>
    </row>
    <row r="79" spans="1:13" ht="16.5" customHeight="1">
      <c r="A79" s="398">
        <v>70</v>
      </c>
      <c r="B79" s="237" t="s">
        <v>23</v>
      </c>
      <c r="C79" s="452" t="s">
        <v>63</v>
      </c>
      <c r="D79" s="399" t="s">
        <v>150</v>
      </c>
      <c r="E79" s="237" t="s">
        <v>151</v>
      </c>
      <c r="F79" s="237" t="s">
        <v>151</v>
      </c>
      <c r="G79" s="401" t="s">
        <v>11</v>
      </c>
      <c r="H79" s="400"/>
      <c r="I79" s="472"/>
      <c r="J79" s="467"/>
      <c r="K79" s="467"/>
      <c r="L79" s="792"/>
      <c r="M79" s="406"/>
    </row>
    <row r="80" spans="1:13" ht="16.5" customHeight="1">
      <c r="A80" s="398">
        <v>71</v>
      </c>
      <c r="B80" s="237" t="s">
        <v>23</v>
      </c>
      <c r="C80" s="452" t="s">
        <v>63</v>
      </c>
      <c r="D80" s="399" t="s">
        <v>152</v>
      </c>
      <c r="E80" s="237" t="s">
        <v>153</v>
      </c>
      <c r="F80" s="237" t="s">
        <v>153</v>
      </c>
      <c r="G80" s="401" t="s">
        <v>11</v>
      </c>
      <c r="H80" s="400"/>
      <c r="I80" s="472"/>
      <c r="J80" s="470" t="s">
        <v>2759</v>
      </c>
      <c r="K80" s="467"/>
      <c r="L80" s="793"/>
      <c r="M80" s="406"/>
    </row>
    <row r="81" spans="1:14" ht="16.5" customHeight="1">
      <c r="A81" s="398">
        <v>72</v>
      </c>
      <c r="B81" s="237" t="s">
        <v>23</v>
      </c>
      <c r="C81" s="452" t="s">
        <v>63</v>
      </c>
      <c r="D81" s="399" t="s">
        <v>154</v>
      </c>
      <c r="E81" s="237" t="s">
        <v>155</v>
      </c>
      <c r="F81" s="237" t="s">
        <v>155</v>
      </c>
      <c r="G81" s="401" t="s">
        <v>11</v>
      </c>
      <c r="H81" s="400"/>
      <c r="I81" s="472"/>
      <c r="J81" s="470" t="s">
        <v>2760</v>
      </c>
      <c r="K81" s="467"/>
      <c r="L81" s="788" t="s">
        <v>2746</v>
      </c>
      <c r="M81" s="406"/>
    </row>
    <row r="82" spans="1:14" ht="16.5" customHeight="1">
      <c r="A82" s="398">
        <v>73</v>
      </c>
      <c r="B82" s="237" t="s">
        <v>23</v>
      </c>
      <c r="C82" s="452" t="s">
        <v>63</v>
      </c>
      <c r="D82" s="399" t="s">
        <v>156</v>
      </c>
      <c r="E82" s="237" t="s">
        <v>139</v>
      </c>
      <c r="F82" s="237" t="s">
        <v>139</v>
      </c>
      <c r="G82" s="401" t="s">
        <v>11</v>
      </c>
      <c r="H82" s="400"/>
      <c r="I82" s="472"/>
      <c r="J82" s="467"/>
      <c r="K82" s="467"/>
      <c r="L82" s="789"/>
      <c r="M82" s="406"/>
    </row>
    <row r="83" spans="1:14" ht="16.5" customHeight="1">
      <c r="A83" s="398">
        <v>74</v>
      </c>
      <c r="B83" s="237" t="s">
        <v>23</v>
      </c>
      <c r="C83" s="452" t="s">
        <v>63</v>
      </c>
      <c r="D83" s="399" t="s">
        <v>157</v>
      </c>
      <c r="E83" s="237" t="s">
        <v>158</v>
      </c>
      <c r="F83" s="237" t="s">
        <v>158</v>
      </c>
      <c r="G83" s="401" t="s">
        <v>11</v>
      </c>
      <c r="H83" s="400"/>
      <c r="I83" s="472"/>
      <c r="J83" s="467"/>
      <c r="K83" s="467"/>
      <c r="L83" s="789"/>
      <c r="M83" s="406"/>
    </row>
    <row r="84" spans="1:14" ht="16.5" customHeight="1">
      <c r="A84" s="398">
        <v>75</v>
      </c>
      <c r="B84" s="237" t="s">
        <v>23</v>
      </c>
      <c r="C84" s="452" t="s">
        <v>63</v>
      </c>
      <c r="D84" s="399" t="s">
        <v>159</v>
      </c>
      <c r="E84" s="237" t="s">
        <v>160</v>
      </c>
      <c r="F84" s="237" t="s">
        <v>160</v>
      </c>
      <c r="G84" s="401" t="s">
        <v>11</v>
      </c>
      <c r="H84" s="400"/>
      <c r="I84" s="472"/>
      <c r="J84" s="467"/>
      <c r="K84" s="467"/>
      <c r="L84" s="789"/>
      <c r="M84" s="406"/>
    </row>
    <row r="85" spans="1:14" ht="16.5" customHeight="1">
      <c r="A85" s="398">
        <v>76</v>
      </c>
      <c r="B85" s="237" t="s">
        <v>23</v>
      </c>
      <c r="C85" s="452" t="s">
        <v>63</v>
      </c>
      <c r="D85" s="399" t="s">
        <v>161</v>
      </c>
      <c r="E85" s="237" t="s">
        <v>162</v>
      </c>
      <c r="F85" s="237" t="s">
        <v>162</v>
      </c>
      <c r="G85" s="401" t="s">
        <v>11</v>
      </c>
      <c r="H85" s="400"/>
      <c r="I85" s="472"/>
      <c r="J85" s="467"/>
      <c r="K85" s="467"/>
      <c r="L85" s="789"/>
      <c r="M85" s="406"/>
    </row>
    <row r="86" spans="1:14" ht="16.5" customHeight="1">
      <c r="A86" s="398">
        <v>77</v>
      </c>
      <c r="B86" s="237" t="s">
        <v>23</v>
      </c>
      <c r="C86" s="452" t="s">
        <v>63</v>
      </c>
      <c r="D86" s="399" t="s">
        <v>163</v>
      </c>
      <c r="E86" s="237" t="s">
        <v>164</v>
      </c>
      <c r="F86" s="237" t="s">
        <v>164</v>
      </c>
      <c r="G86" s="401" t="s">
        <v>11</v>
      </c>
      <c r="H86" s="400"/>
      <c r="I86" s="472"/>
      <c r="J86" s="467"/>
      <c r="K86" s="467"/>
      <c r="L86" s="789"/>
      <c r="M86" s="406"/>
    </row>
    <row r="87" spans="1:14" ht="16.5" customHeight="1">
      <c r="A87" s="398">
        <v>78</v>
      </c>
      <c r="B87" s="237" t="s">
        <v>23</v>
      </c>
      <c r="C87" s="452" t="s">
        <v>63</v>
      </c>
      <c r="D87" s="399" t="s">
        <v>165</v>
      </c>
      <c r="E87" s="237" t="s">
        <v>149</v>
      </c>
      <c r="F87" s="237" t="s">
        <v>149</v>
      </c>
      <c r="G87" s="401" t="s">
        <v>11</v>
      </c>
      <c r="H87" s="400"/>
      <c r="I87" s="472"/>
      <c r="J87" s="467"/>
      <c r="K87" s="467"/>
      <c r="L87" s="789"/>
      <c r="M87" s="406"/>
    </row>
    <row r="88" spans="1:14" ht="16.5" customHeight="1">
      <c r="A88" s="398">
        <v>79</v>
      </c>
      <c r="B88" s="237" t="s">
        <v>23</v>
      </c>
      <c r="C88" s="452" t="s">
        <v>63</v>
      </c>
      <c r="D88" s="399" t="s">
        <v>166</v>
      </c>
      <c r="E88" s="237" t="s">
        <v>167</v>
      </c>
      <c r="F88" s="237" t="s">
        <v>167</v>
      </c>
      <c r="G88" s="401" t="s">
        <v>11</v>
      </c>
      <c r="H88" s="400"/>
      <c r="I88" s="472"/>
      <c r="J88" s="470" t="s">
        <v>2761</v>
      </c>
      <c r="K88" s="467"/>
      <c r="L88" s="790"/>
      <c r="M88" s="406"/>
    </row>
    <row r="89" spans="1:14" ht="16.5" customHeight="1">
      <c r="A89" s="398">
        <v>80</v>
      </c>
      <c r="B89" s="237" t="s">
        <v>23</v>
      </c>
      <c r="C89" s="226" t="s">
        <v>168</v>
      </c>
      <c r="D89" s="399" t="s">
        <v>1260</v>
      </c>
      <c r="E89" s="586" t="s">
        <v>2688</v>
      </c>
      <c r="F89" s="586" t="s">
        <v>2688</v>
      </c>
      <c r="G89" s="401" t="s">
        <v>11</v>
      </c>
      <c r="H89" s="176"/>
      <c r="I89" s="176"/>
      <c r="J89" s="178"/>
      <c r="K89" s="178"/>
      <c r="L89" s="245" t="s">
        <v>2686</v>
      </c>
      <c r="M89" s="175"/>
    </row>
    <row r="90" spans="1:14" s="110" customFormat="1" ht="16.5" customHeight="1">
      <c r="A90" s="398">
        <v>81</v>
      </c>
      <c r="B90" s="237" t="s">
        <v>23</v>
      </c>
      <c r="C90" s="226" t="s">
        <v>168</v>
      </c>
      <c r="D90" s="399" t="s">
        <v>1261</v>
      </c>
      <c r="E90" s="586" t="s">
        <v>2689</v>
      </c>
      <c r="F90" s="586" t="s">
        <v>2689</v>
      </c>
      <c r="G90" s="401" t="s">
        <v>11</v>
      </c>
      <c r="H90" s="176"/>
      <c r="I90" s="176"/>
      <c r="J90" s="178"/>
      <c r="K90" s="178"/>
      <c r="L90" s="583" t="s">
        <v>2684</v>
      </c>
      <c r="M90" s="175"/>
      <c r="N90" s="109"/>
    </row>
    <row r="91" spans="1:14" s="110" customFormat="1" ht="16.5" customHeight="1">
      <c r="A91" s="398">
        <v>82</v>
      </c>
      <c r="B91" s="237" t="s">
        <v>23</v>
      </c>
      <c r="C91" s="226" t="s">
        <v>168</v>
      </c>
      <c r="D91" s="399" t="s">
        <v>1262</v>
      </c>
      <c r="E91" s="586" t="s">
        <v>2690</v>
      </c>
      <c r="F91" s="586" t="s">
        <v>2690</v>
      </c>
      <c r="G91" s="401" t="s">
        <v>11</v>
      </c>
      <c r="H91" s="176"/>
      <c r="I91" s="176"/>
      <c r="J91" s="178"/>
      <c r="K91" s="473"/>
      <c r="L91" s="514" t="s">
        <v>1712</v>
      </c>
      <c r="M91" s="175"/>
      <c r="N91" s="109"/>
    </row>
    <row r="92" spans="1:14" s="110" customFormat="1" ht="16.5" customHeight="1">
      <c r="A92" s="398">
        <v>83</v>
      </c>
      <c r="B92" s="237" t="s">
        <v>23</v>
      </c>
      <c r="C92" s="226" t="s">
        <v>168</v>
      </c>
      <c r="D92" s="399" t="s">
        <v>1694</v>
      </c>
      <c r="E92" s="586" t="s">
        <v>2690</v>
      </c>
      <c r="F92" s="586" t="s">
        <v>2690</v>
      </c>
      <c r="G92" s="401" t="s">
        <v>11</v>
      </c>
      <c r="H92" s="176"/>
      <c r="I92" s="176"/>
      <c r="J92" s="178"/>
      <c r="K92" s="178"/>
      <c r="L92" s="245" t="s">
        <v>1723</v>
      </c>
      <c r="M92" s="175"/>
      <c r="N92" s="109"/>
    </row>
    <row r="93" spans="1:14" s="110" customFormat="1" ht="16.5" customHeight="1">
      <c r="A93" s="398">
        <v>84</v>
      </c>
      <c r="B93" s="237" t="s">
        <v>23</v>
      </c>
      <c r="C93" s="226" t="s">
        <v>168</v>
      </c>
      <c r="D93" s="399" t="s">
        <v>2251</v>
      </c>
      <c r="E93" s="586" t="s">
        <v>2690</v>
      </c>
      <c r="F93" s="586" t="s">
        <v>2690</v>
      </c>
      <c r="G93" s="401" t="s">
        <v>11</v>
      </c>
      <c r="H93" s="176"/>
      <c r="I93" s="176"/>
      <c r="J93" s="178"/>
      <c r="K93" s="178"/>
      <c r="L93" s="245" t="s">
        <v>1713</v>
      </c>
      <c r="M93" s="175"/>
      <c r="N93" s="109"/>
    </row>
    <row r="94" spans="1:14" s="110" customFormat="1" ht="16.5" customHeight="1">
      <c r="A94" s="398">
        <v>85</v>
      </c>
      <c r="B94" s="237" t="s">
        <v>23</v>
      </c>
      <c r="C94" s="474" t="s">
        <v>168</v>
      </c>
      <c r="D94" s="399" t="s">
        <v>2252</v>
      </c>
      <c r="E94" s="586" t="s">
        <v>2690</v>
      </c>
      <c r="F94" s="586" t="s">
        <v>2690</v>
      </c>
      <c r="G94" s="401" t="s">
        <v>11</v>
      </c>
      <c r="H94" s="242"/>
      <c r="I94" s="242"/>
      <c r="J94" s="243"/>
      <c r="K94" s="243"/>
      <c r="L94" s="244" t="s">
        <v>2217</v>
      </c>
      <c r="M94" s="475"/>
      <c r="N94" s="109"/>
    </row>
    <row r="95" spans="1:14" s="140" customFormat="1" ht="16.5" customHeight="1">
      <c r="A95" s="398">
        <v>86</v>
      </c>
      <c r="B95" s="237" t="s">
        <v>23</v>
      </c>
      <c r="C95" s="226" t="s">
        <v>168</v>
      </c>
      <c r="D95" s="399" t="s">
        <v>1725</v>
      </c>
      <c r="E95" s="586" t="s">
        <v>169</v>
      </c>
      <c r="F95" s="586" t="s">
        <v>169</v>
      </c>
      <c r="G95" s="401" t="s">
        <v>11</v>
      </c>
      <c r="H95" s="176"/>
      <c r="I95" s="176"/>
      <c r="J95" s="179" t="s">
        <v>1720</v>
      </c>
      <c r="K95" s="179"/>
      <c r="L95" s="794" t="s">
        <v>1901</v>
      </c>
      <c r="M95" s="175"/>
    </row>
    <row r="96" spans="1:14" s="110" customFormat="1" ht="16.5" customHeight="1">
      <c r="A96" s="398">
        <v>87</v>
      </c>
      <c r="B96" s="237" t="s">
        <v>23</v>
      </c>
      <c r="C96" s="226" t="s">
        <v>168</v>
      </c>
      <c r="D96" s="399" t="s">
        <v>1726</v>
      </c>
      <c r="E96" s="586" t="s">
        <v>169</v>
      </c>
      <c r="F96" s="586" t="s">
        <v>169</v>
      </c>
      <c r="G96" s="401" t="s">
        <v>11</v>
      </c>
      <c r="H96" s="176"/>
      <c r="I96" s="176"/>
      <c r="J96" s="177"/>
      <c r="K96" s="177"/>
      <c r="L96" s="795"/>
      <c r="M96" s="175"/>
      <c r="N96" s="109"/>
    </row>
    <row r="97" spans="1:14" s="110" customFormat="1" ht="16.5" customHeight="1">
      <c r="A97" s="398">
        <v>88</v>
      </c>
      <c r="B97" s="237" t="s">
        <v>23</v>
      </c>
      <c r="C97" s="226" t="s">
        <v>168</v>
      </c>
      <c r="D97" s="399" t="s">
        <v>2253</v>
      </c>
      <c r="E97" s="586" t="s">
        <v>169</v>
      </c>
      <c r="F97" s="586" t="s">
        <v>169</v>
      </c>
      <c r="G97" s="401" t="s">
        <v>11</v>
      </c>
      <c r="H97" s="176"/>
      <c r="I97" s="176"/>
      <c r="J97" s="177"/>
      <c r="K97" s="177"/>
      <c r="L97" s="795"/>
      <c r="M97" s="175"/>
      <c r="N97" s="109"/>
    </row>
    <row r="98" spans="1:14" s="110" customFormat="1" ht="16.5" customHeight="1">
      <c r="A98" s="398">
        <v>89</v>
      </c>
      <c r="B98" s="237" t="s">
        <v>23</v>
      </c>
      <c r="C98" s="226" t="s">
        <v>168</v>
      </c>
      <c r="D98" s="399" t="s">
        <v>2254</v>
      </c>
      <c r="E98" s="586" t="s">
        <v>169</v>
      </c>
      <c r="F98" s="586" t="s">
        <v>169</v>
      </c>
      <c r="G98" s="401" t="s">
        <v>11</v>
      </c>
      <c r="H98" s="176"/>
      <c r="I98" s="176"/>
      <c r="J98" s="177"/>
      <c r="K98" s="177"/>
      <c r="L98" s="795"/>
      <c r="M98" s="175"/>
      <c r="N98" s="109"/>
    </row>
    <row r="99" spans="1:14" s="110" customFormat="1" ht="16.5" customHeight="1">
      <c r="A99" s="398">
        <v>90</v>
      </c>
      <c r="B99" s="237" t="s">
        <v>23</v>
      </c>
      <c r="C99" s="226" t="s">
        <v>168</v>
      </c>
      <c r="D99" s="399" t="s">
        <v>2255</v>
      </c>
      <c r="E99" s="586" t="s">
        <v>169</v>
      </c>
      <c r="F99" s="586" t="s">
        <v>169</v>
      </c>
      <c r="G99" s="401" t="s">
        <v>11</v>
      </c>
      <c r="H99" s="176"/>
      <c r="I99" s="176"/>
      <c r="J99" s="177"/>
      <c r="K99" s="177"/>
      <c r="L99" s="795"/>
      <c r="M99" s="175"/>
      <c r="N99" s="109"/>
    </row>
    <row r="100" spans="1:14" s="110" customFormat="1" ht="16.5" customHeight="1">
      <c r="A100" s="398">
        <v>91</v>
      </c>
      <c r="B100" s="237" t="s">
        <v>23</v>
      </c>
      <c r="C100" s="226" t="s">
        <v>168</v>
      </c>
      <c r="D100" s="399" t="s">
        <v>2256</v>
      </c>
      <c r="E100" s="586" t="s">
        <v>2690</v>
      </c>
      <c r="F100" s="586" t="s">
        <v>2690</v>
      </c>
      <c r="G100" s="401" t="s">
        <v>11</v>
      </c>
      <c r="H100" s="176"/>
      <c r="I100" s="176"/>
      <c r="J100" s="177"/>
      <c r="K100" s="177"/>
      <c r="L100" s="796"/>
      <c r="M100" s="175"/>
      <c r="N100" s="109"/>
    </row>
    <row r="101" spans="1:14" s="110" customFormat="1" ht="16.5" customHeight="1">
      <c r="A101" s="398">
        <v>92</v>
      </c>
      <c r="B101" s="237" t="s">
        <v>23</v>
      </c>
      <c r="C101" s="226" t="s">
        <v>168</v>
      </c>
      <c r="D101" s="399" t="s">
        <v>1264</v>
      </c>
      <c r="E101" s="586" t="s">
        <v>2688</v>
      </c>
      <c r="F101" s="586" t="s">
        <v>2688</v>
      </c>
      <c r="G101" s="401" t="s">
        <v>11</v>
      </c>
      <c r="H101" s="176"/>
      <c r="I101" s="176"/>
      <c r="J101" s="177"/>
      <c r="K101" s="177"/>
      <c r="L101" s="246" t="s">
        <v>2625</v>
      </c>
      <c r="M101" s="175"/>
      <c r="N101" s="109"/>
    </row>
    <row r="102" spans="1:14" s="110" customFormat="1" ht="16.5" customHeight="1">
      <c r="A102" s="398">
        <v>93</v>
      </c>
      <c r="B102" s="237" t="s">
        <v>23</v>
      </c>
      <c r="C102" s="226" t="s">
        <v>168</v>
      </c>
      <c r="D102" s="226" t="s">
        <v>1266</v>
      </c>
      <c r="E102" s="586" t="s">
        <v>2689</v>
      </c>
      <c r="F102" s="586" t="s">
        <v>2689</v>
      </c>
      <c r="G102" s="401" t="s">
        <v>11</v>
      </c>
      <c r="H102" s="176"/>
      <c r="I102" s="176"/>
      <c r="J102" s="177"/>
      <c r="K102" s="177"/>
      <c r="L102" s="583" t="s">
        <v>2628</v>
      </c>
      <c r="M102" s="175"/>
      <c r="N102" s="109"/>
    </row>
    <row r="103" spans="1:14" s="110" customFormat="1" ht="16.5" customHeight="1">
      <c r="A103" s="398">
        <v>94</v>
      </c>
      <c r="B103" s="237" t="s">
        <v>23</v>
      </c>
      <c r="C103" s="226" t="s">
        <v>168</v>
      </c>
      <c r="D103" s="226" t="s">
        <v>1267</v>
      </c>
      <c r="E103" s="176" t="s">
        <v>1696</v>
      </c>
      <c r="F103" s="176" t="s">
        <v>1696</v>
      </c>
      <c r="G103" s="401" t="s">
        <v>11</v>
      </c>
      <c r="H103" s="176"/>
      <c r="I103" s="176"/>
      <c r="J103" s="177"/>
      <c r="K103" s="476"/>
      <c r="L103" s="514" t="s">
        <v>1902</v>
      </c>
      <c r="M103" s="175"/>
      <c r="N103" s="109"/>
    </row>
    <row r="104" spans="1:14" s="110" customFormat="1" ht="16.5" customHeight="1">
      <c r="A104" s="398">
        <v>95</v>
      </c>
      <c r="B104" s="237" t="s">
        <v>23</v>
      </c>
      <c r="C104" s="226" t="s">
        <v>168</v>
      </c>
      <c r="D104" s="226" t="s">
        <v>1697</v>
      </c>
      <c r="E104" s="176" t="s">
        <v>1696</v>
      </c>
      <c r="F104" s="176" t="s">
        <v>1696</v>
      </c>
      <c r="G104" s="401" t="s">
        <v>11</v>
      </c>
      <c r="H104" s="176"/>
      <c r="I104" s="176"/>
      <c r="J104" s="177"/>
      <c r="K104" s="177"/>
      <c r="L104" s="245" t="s">
        <v>1714</v>
      </c>
      <c r="M104" s="175"/>
      <c r="N104" s="109"/>
    </row>
    <row r="105" spans="1:14" s="110" customFormat="1" ht="16.5" customHeight="1">
      <c r="A105" s="398">
        <v>96</v>
      </c>
      <c r="B105" s="237" t="s">
        <v>23</v>
      </c>
      <c r="C105" s="226" t="s">
        <v>168</v>
      </c>
      <c r="D105" s="226" t="s">
        <v>1698</v>
      </c>
      <c r="E105" s="176" t="s">
        <v>1696</v>
      </c>
      <c r="F105" s="176" t="s">
        <v>1696</v>
      </c>
      <c r="G105" s="401" t="s">
        <v>11</v>
      </c>
      <c r="H105" s="176"/>
      <c r="I105" s="176"/>
      <c r="J105" s="177"/>
      <c r="K105" s="177"/>
      <c r="L105" s="245" t="s">
        <v>1715</v>
      </c>
      <c r="M105" s="175"/>
      <c r="N105" s="109"/>
    </row>
    <row r="106" spans="1:14" s="110" customFormat="1" ht="16.5" customHeight="1">
      <c r="A106" s="398">
        <v>97</v>
      </c>
      <c r="B106" s="237" t="s">
        <v>23</v>
      </c>
      <c r="C106" s="226" t="s">
        <v>168</v>
      </c>
      <c r="D106" s="474" t="s">
        <v>1191</v>
      </c>
      <c r="E106" s="176" t="s">
        <v>1696</v>
      </c>
      <c r="F106" s="176" t="s">
        <v>1696</v>
      </c>
      <c r="G106" s="401" t="s">
        <v>11</v>
      </c>
      <c r="H106" s="242"/>
      <c r="I106" s="242"/>
      <c r="J106" s="243"/>
      <c r="K106" s="243"/>
      <c r="L106" s="244" t="s">
        <v>1858</v>
      </c>
      <c r="M106" s="475"/>
      <c r="N106" s="109"/>
    </row>
    <row r="107" spans="1:14" s="140" customFormat="1" ht="16.5" customHeight="1">
      <c r="A107" s="398">
        <v>98</v>
      </c>
      <c r="B107" s="237" t="s">
        <v>23</v>
      </c>
      <c r="C107" s="226" t="s">
        <v>168</v>
      </c>
      <c r="D107" s="226" t="s">
        <v>1730</v>
      </c>
      <c r="E107" s="176" t="s">
        <v>169</v>
      </c>
      <c r="F107" s="176" t="s">
        <v>169</v>
      </c>
      <c r="G107" s="401" t="s">
        <v>11</v>
      </c>
      <c r="H107" s="176"/>
      <c r="I107" s="176"/>
      <c r="J107" s="179" t="s">
        <v>1721</v>
      </c>
      <c r="K107" s="177"/>
      <c r="L107" s="794" t="s">
        <v>2218</v>
      </c>
      <c r="M107" s="175"/>
    </row>
    <row r="108" spans="1:14" s="110" customFormat="1" ht="16.5" customHeight="1">
      <c r="A108" s="398">
        <v>99</v>
      </c>
      <c r="B108" s="237" t="s">
        <v>23</v>
      </c>
      <c r="C108" s="226" t="s">
        <v>168</v>
      </c>
      <c r="D108" s="226" t="s">
        <v>1731</v>
      </c>
      <c r="E108" s="176" t="s">
        <v>169</v>
      </c>
      <c r="F108" s="176" t="s">
        <v>169</v>
      </c>
      <c r="G108" s="401" t="s">
        <v>11</v>
      </c>
      <c r="H108" s="176"/>
      <c r="I108" s="176"/>
      <c r="J108" s="177"/>
      <c r="K108" s="177"/>
      <c r="L108" s="795"/>
      <c r="M108" s="175"/>
      <c r="N108" s="109"/>
    </row>
    <row r="109" spans="1:14" s="110" customFormat="1" ht="16.5" customHeight="1">
      <c r="A109" s="398">
        <v>100</v>
      </c>
      <c r="B109" s="237" t="s">
        <v>23</v>
      </c>
      <c r="C109" s="226" t="s">
        <v>168</v>
      </c>
      <c r="D109" s="226" t="s">
        <v>1732</v>
      </c>
      <c r="E109" s="176" t="s">
        <v>169</v>
      </c>
      <c r="F109" s="176" t="s">
        <v>169</v>
      </c>
      <c r="G109" s="401" t="s">
        <v>11</v>
      </c>
      <c r="H109" s="176"/>
      <c r="I109" s="176"/>
      <c r="J109" s="177"/>
      <c r="K109" s="177"/>
      <c r="L109" s="795"/>
      <c r="M109" s="175"/>
      <c r="N109" s="109"/>
    </row>
    <row r="110" spans="1:14" s="110" customFormat="1" ht="16.5" customHeight="1">
      <c r="A110" s="398">
        <v>101</v>
      </c>
      <c r="B110" s="237" t="s">
        <v>23</v>
      </c>
      <c r="C110" s="226" t="s">
        <v>168</v>
      </c>
      <c r="D110" s="226" t="s">
        <v>1733</v>
      </c>
      <c r="E110" s="176" t="s">
        <v>169</v>
      </c>
      <c r="F110" s="176" t="s">
        <v>169</v>
      </c>
      <c r="G110" s="401" t="s">
        <v>11</v>
      </c>
      <c r="H110" s="176"/>
      <c r="I110" s="176"/>
      <c r="J110" s="179"/>
      <c r="K110" s="179"/>
      <c r="L110" s="795"/>
      <c r="M110" s="175"/>
      <c r="N110" s="109"/>
    </row>
    <row r="111" spans="1:14" s="110" customFormat="1" ht="16.5" customHeight="1">
      <c r="A111" s="398">
        <v>102</v>
      </c>
      <c r="B111" s="237" t="s">
        <v>23</v>
      </c>
      <c r="C111" s="226" t="s">
        <v>168</v>
      </c>
      <c r="D111" s="226" t="s">
        <v>1734</v>
      </c>
      <c r="E111" s="176" t="s">
        <v>169</v>
      </c>
      <c r="F111" s="176" t="s">
        <v>169</v>
      </c>
      <c r="G111" s="401" t="s">
        <v>11</v>
      </c>
      <c r="H111" s="176"/>
      <c r="I111" s="176"/>
      <c r="J111" s="179"/>
      <c r="K111" s="179"/>
      <c r="L111" s="795"/>
      <c r="M111" s="175"/>
      <c r="N111" s="109"/>
    </row>
    <row r="112" spans="1:14" s="110" customFormat="1" ht="16.5" customHeight="1">
      <c r="A112" s="398">
        <v>103</v>
      </c>
      <c r="B112" s="237" t="s">
        <v>23</v>
      </c>
      <c r="C112" s="226" t="s">
        <v>168</v>
      </c>
      <c r="D112" s="226" t="s">
        <v>1735</v>
      </c>
      <c r="E112" s="176" t="s">
        <v>1696</v>
      </c>
      <c r="F112" s="176" t="s">
        <v>1696</v>
      </c>
      <c r="G112" s="401" t="s">
        <v>11</v>
      </c>
      <c r="H112" s="176"/>
      <c r="I112" s="176"/>
      <c r="J112" s="179"/>
      <c r="K112" s="179"/>
      <c r="L112" s="796"/>
      <c r="M112" s="175"/>
      <c r="N112" s="109"/>
    </row>
    <row r="113" spans="1:258" s="110" customFormat="1" ht="16.5" customHeight="1">
      <c r="A113" s="398">
        <v>104</v>
      </c>
      <c r="B113" s="237" t="s">
        <v>23</v>
      </c>
      <c r="C113" s="399" t="s">
        <v>170</v>
      </c>
      <c r="D113" s="399" t="s">
        <v>171</v>
      </c>
      <c r="E113" s="400"/>
      <c r="F113" s="400"/>
      <c r="G113" s="401" t="s">
        <v>11</v>
      </c>
      <c r="H113" s="477"/>
      <c r="I113" s="478"/>
      <c r="J113" s="479"/>
      <c r="K113" s="480"/>
      <c r="L113" s="481" t="s">
        <v>1859</v>
      </c>
      <c r="M113" s="482"/>
      <c r="N113" s="109"/>
    </row>
    <row r="114" spans="1:258" ht="16.5" customHeight="1">
      <c r="A114" s="398">
        <v>105</v>
      </c>
      <c r="B114" s="236" t="s">
        <v>23</v>
      </c>
      <c r="C114" s="377" t="s">
        <v>52</v>
      </c>
      <c r="D114" s="377" t="s">
        <v>2387</v>
      </c>
      <c r="E114" s="377"/>
      <c r="F114" s="207"/>
      <c r="G114" s="401" t="s">
        <v>11</v>
      </c>
      <c r="H114" s="208"/>
      <c r="I114" s="220"/>
      <c r="J114" s="220" t="s">
        <v>1581</v>
      </c>
      <c r="K114" s="220"/>
      <c r="L114" s="566" t="s">
        <v>2738</v>
      </c>
      <c r="M114" s="784" t="s">
        <v>1464</v>
      </c>
    </row>
    <row r="115" spans="1:258" ht="15.75" customHeight="1">
      <c r="A115" s="398">
        <v>106</v>
      </c>
      <c r="B115" s="236" t="s">
        <v>23</v>
      </c>
      <c r="C115" s="377" t="s">
        <v>52</v>
      </c>
      <c r="D115" s="377" t="s">
        <v>173</v>
      </c>
      <c r="E115" s="377"/>
      <c r="F115" s="207"/>
      <c r="G115" s="198" t="s">
        <v>11</v>
      </c>
      <c r="H115" s="208"/>
      <c r="I115" s="220"/>
      <c r="J115" s="220"/>
      <c r="K115" s="220"/>
      <c r="L115" s="211" t="s">
        <v>1463</v>
      </c>
      <c r="M115" s="784"/>
      <c r="IW115" s="71"/>
      <c r="IX115" s="71"/>
    </row>
    <row r="116" spans="1:258" ht="15.75" customHeight="1">
      <c r="A116" s="398">
        <v>107</v>
      </c>
      <c r="B116" s="236" t="s">
        <v>23</v>
      </c>
      <c r="C116" s="377" t="s">
        <v>52</v>
      </c>
      <c r="D116" s="377" t="s">
        <v>174</v>
      </c>
      <c r="E116" s="377"/>
      <c r="F116" s="207"/>
      <c r="G116" s="198" t="s">
        <v>11</v>
      </c>
      <c r="H116" s="208"/>
      <c r="I116" s="220"/>
      <c r="J116" s="220"/>
      <c r="K116" s="220"/>
      <c r="L116" s="211" t="s">
        <v>1210</v>
      </c>
      <c r="M116" s="784"/>
      <c r="IW116" s="71"/>
      <c r="IX116" s="71"/>
    </row>
    <row r="117" spans="1:258" ht="15.75" customHeight="1">
      <c r="A117" s="398">
        <v>108</v>
      </c>
      <c r="B117" s="236" t="s">
        <v>23</v>
      </c>
      <c r="C117" s="377" t="s">
        <v>52</v>
      </c>
      <c r="D117" s="377" t="s">
        <v>175</v>
      </c>
      <c r="E117" s="377"/>
      <c r="F117" s="207"/>
      <c r="G117" s="198" t="s">
        <v>11</v>
      </c>
      <c r="H117" s="208"/>
      <c r="I117" s="220"/>
      <c r="J117" s="220"/>
      <c r="K117" s="220"/>
      <c r="L117" s="211" t="s">
        <v>176</v>
      </c>
      <c r="M117" s="784"/>
      <c r="IW117" s="71"/>
      <c r="IX117" s="71"/>
    </row>
    <row r="118" spans="1:258" ht="15.75" customHeight="1">
      <c r="A118" s="398">
        <v>109</v>
      </c>
      <c r="B118" s="236" t="s">
        <v>23</v>
      </c>
      <c r="C118" s="377" t="s">
        <v>52</v>
      </c>
      <c r="D118" s="377" t="s">
        <v>1071</v>
      </c>
      <c r="E118" s="377"/>
      <c r="F118" s="207"/>
      <c r="G118" s="198" t="s">
        <v>11</v>
      </c>
      <c r="H118" s="208"/>
      <c r="I118" s="220"/>
      <c r="J118" s="220"/>
      <c r="K118" s="220"/>
      <c r="L118" s="211" t="s">
        <v>1072</v>
      </c>
      <c r="M118" s="784"/>
      <c r="IW118" s="71"/>
      <c r="IX118" s="71"/>
    </row>
    <row r="119" spans="1:258" ht="15.75" customHeight="1">
      <c r="A119" s="398">
        <v>110</v>
      </c>
      <c r="B119" s="236" t="s">
        <v>23</v>
      </c>
      <c r="C119" s="377" t="s">
        <v>52</v>
      </c>
      <c r="D119" s="377" t="s">
        <v>1073</v>
      </c>
      <c r="E119" s="377"/>
      <c r="F119" s="207"/>
      <c r="G119" s="198" t="s">
        <v>11</v>
      </c>
      <c r="H119" s="208"/>
      <c r="I119" s="220"/>
      <c r="J119" s="220"/>
      <c r="K119" s="220"/>
      <c r="L119" s="211" t="s">
        <v>1074</v>
      </c>
      <c r="M119" s="784"/>
      <c r="IW119" s="71"/>
      <c r="IX119" s="71"/>
    </row>
    <row r="120" spans="1:258" ht="15.75" customHeight="1">
      <c r="A120" s="398">
        <v>111</v>
      </c>
      <c r="B120" s="236" t="s">
        <v>23</v>
      </c>
      <c r="C120" s="377" t="s">
        <v>52</v>
      </c>
      <c r="D120" s="377" t="s">
        <v>1075</v>
      </c>
      <c r="E120" s="377"/>
      <c r="F120" s="207"/>
      <c r="G120" s="198" t="s">
        <v>11</v>
      </c>
      <c r="H120" s="208"/>
      <c r="I120" s="220"/>
      <c r="J120" s="220"/>
      <c r="K120" s="220"/>
      <c r="L120" s="211" t="s">
        <v>1076</v>
      </c>
      <c r="M120" s="784"/>
      <c r="IW120" s="71"/>
      <c r="IX120" s="71"/>
    </row>
    <row r="121" spans="1:258" ht="15.75" customHeight="1">
      <c r="A121" s="398">
        <v>112</v>
      </c>
      <c r="B121" s="236" t="s">
        <v>23</v>
      </c>
      <c r="C121" s="377" t="s">
        <v>52</v>
      </c>
      <c r="D121" s="377" t="s">
        <v>1077</v>
      </c>
      <c r="E121" s="377"/>
      <c r="F121" s="207"/>
      <c r="G121" s="198" t="s">
        <v>11</v>
      </c>
      <c r="H121" s="208"/>
      <c r="I121" s="220"/>
      <c r="J121" s="220"/>
      <c r="K121" s="220"/>
      <c r="L121" s="211" t="s">
        <v>1078</v>
      </c>
      <c r="M121" s="784"/>
      <c r="IW121" s="71"/>
      <c r="IX121" s="71"/>
    </row>
    <row r="122" spans="1:258" ht="15.75" customHeight="1">
      <c r="A122" s="398">
        <v>113</v>
      </c>
      <c r="B122" s="236" t="s">
        <v>23</v>
      </c>
      <c r="C122" s="377" t="s">
        <v>52</v>
      </c>
      <c r="D122" s="377" t="s">
        <v>177</v>
      </c>
      <c r="E122" s="377"/>
      <c r="F122" s="207"/>
      <c r="G122" s="198" t="s">
        <v>11</v>
      </c>
      <c r="H122" s="208"/>
      <c r="I122" s="220"/>
      <c r="J122" s="220"/>
      <c r="K122" s="220"/>
      <c r="L122" s="211" t="s">
        <v>178</v>
      </c>
      <c r="M122" s="784"/>
      <c r="IW122" s="71"/>
      <c r="IX122" s="71"/>
    </row>
    <row r="123" spans="1:258" ht="15.75" customHeight="1">
      <c r="A123" s="398">
        <v>114</v>
      </c>
      <c r="B123" s="236" t="s">
        <v>23</v>
      </c>
      <c r="C123" s="377" t="s">
        <v>52</v>
      </c>
      <c r="D123" s="377" t="s">
        <v>179</v>
      </c>
      <c r="E123" s="377"/>
      <c r="F123" s="207"/>
      <c r="G123" s="198" t="s">
        <v>11</v>
      </c>
      <c r="H123" s="208"/>
      <c r="I123" s="220"/>
      <c r="J123" s="220"/>
      <c r="K123" s="220"/>
      <c r="L123" s="211" t="s">
        <v>180</v>
      </c>
      <c r="M123" s="784"/>
      <c r="IW123" s="71"/>
      <c r="IX123" s="71"/>
    </row>
    <row r="124" spans="1:258" ht="15.75" customHeight="1">
      <c r="A124" s="398">
        <v>115</v>
      </c>
      <c r="B124" s="236" t="s">
        <v>23</v>
      </c>
      <c r="C124" s="377" t="s">
        <v>52</v>
      </c>
      <c r="D124" s="377" t="s">
        <v>1079</v>
      </c>
      <c r="E124" s="377"/>
      <c r="F124" s="207"/>
      <c r="G124" s="198" t="s">
        <v>11</v>
      </c>
      <c r="H124" s="208"/>
      <c r="I124" s="220"/>
      <c r="J124" s="220"/>
      <c r="K124" s="220"/>
      <c r="L124" s="211" t="s">
        <v>1080</v>
      </c>
      <c r="M124" s="784"/>
      <c r="IW124" s="71"/>
      <c r="IX124" s="71"/>
    </row>
    <row r="125" spans="1:258" ht="15.75" customHeight="1">
      <c r="A125" s="398">
        <v>116</v>
      </c>
      <c r="B125" s="236" t="s">
        <v>23</v>
      </c>
      <c r="C125" s="377" t="s">
        <v>52</v>
      </c>
      <c r="D125" s="377" t="s">
        <v>1081</v>
      </c>
      <c r="E125" s="377"/>
      <c r="F125" s="207"/>
      <c r="G125" s="198" t="s">
        <v>11</v>
      </c>
      <c r="H125" s="208"/>
      <c r="I125" s="220"/>
      <c r="J125" s="220"/>
      <c r="K125" s="220"/>
      <c r="L125" s="211" t="s">
        <v>1082</v>
      </c>
      <c r="M125" s="784"/>
      <c r="IW125" s="71"/>
      <c r="IX125" s="71"/>
    </row>
    <row r="126" spans="1:258" ht="15.75" customHeight="1">
      <c r="A126" s="398">
        <v>117</v>
      </c>
      <c r="B126" s="236" t="s">
        <v>23</v>
      </c>
      <c r="C126" s="377" t="s">
        <v>52</v>
      </c>
      <c r="D126" s="377" t="s">
        <v>1083</v>
      </c>
      <c r="E126" s="377"/>
      <c r="F126" s="207"/>
      <c r="G126" s="198" t="s">
        <v>11</v>
      </c>
      <c r="H126" s="208"/>
      <c r="I126" s="220"/>
      <c r="J126" s="220"/>
      <c r="K126" s="220"/>
      <c r="L126" s="211" t="s">
        <v>1084</v>
      </c>
      <c r="M126" s="784"/>
      <c r="IW126" s="71"/>
      <c r="IX126" s="71"/>
    </row>
    <row r="127" spans="1:258" ht="15.75" customHeight="1">
      <c r="A127" s="398">
        <v>118</v>
      </c>
      <c r="B127" s="236" t="s">
        <v>23</v>
      </c>
      <c r="C127" s="377" t="s">
        <v>52</v>
      </c>
      <c r="D127" s="377" t="s">
        <v>1085</v>
      </c>
      <c r="E127" s="377"/>
      <c r="F127" s="207"/>
      <c r="G127" s="198" t="s">
        <v>11</v>
      </c>
      <c r="H127" s="208"/>
      <c r="I127" s="220"/>
      <c r="J127" s="220"/>
      <c r="K127" s="220"/>
      <c r="L127" s="211" t="s">
        <v>1086</v>
      </c>
      <c r="M127" s="784"/>
      <c r="IW127" s="71"/>
      <c r="IX127" s="71"/>
    </row>
    <row r="128" spans="1:258" ht="15.75" customHeight="1">
      <c r="A128" s="398">
        <v>119</v>
      </c>
      <c r="B128" s="236" t="s">
        <v>23</v>
      </c>
      <c r="C128" s="377" t="s">
        <v>52</v>
      </c>
      <c r="D128" s="377" t="s">
        <v>1087</v>
      </c>
      <c r="E128" s="377"/>
      <c r="F128" s="207"/>
      <c r="G128" s="198" t="s">
        <v>11</v>
      </c>
      <c r="H128" s="208"/>
      <c r="I128" s="220"/>
      <c r="J128" s="220"/>
      <c r="K128" s="220"/>
      <c r="L128" s="211" t="s">
        <v>1088</v>
      </c>
      <c r="M128" s="784"/>
      <c r="IW128" s="71"/>
      <c r="IX128" s="71"/>
    </row>
    <row r="129" spans="1:258" ht="15.75" customHeight="1">
      <c r="A129" s="398">
        <v>120</v>
      </c>
      <c r="B129" s="236" t="s">
        <v>23</v>
      </c>
      <c r="C129" s="377" t="s">
        <v>52</v>
      </c>
      <c r="D129" s="205" t="s">
        <v>1089</v>
      </c>
      <c r="E129" s="205"/>
      <c r="F129" s="207"/>
      <c r="G129" s="198" t="s">
        <v>11</v>
      </c>
      <c r="H129" s="208"/>
      <c r="I129" s="220"/>
      <c r="J129" s="220"/>
      <c r="K129" s="220"/>
      <c r="L129" s="211" t="s">
        <v>181</v>
      </c>
      <c r="M129" s="784"/>
      <c r="IW129" s="71"/>
      <c r="IX129" s="71"/>
    </row>
    <row r="130" spans="1:258" ht="15.75" customHeight="1">
      <c r="A130" s="398">
        <v>121</v>
      </c>
      <c r="B130" s="236" t="s">
        <v>23</v>
      </c>
      <c r="C130" s="377" t="s">
        <v>52</v>
      </c>
      <c r="D130" s="377" t="s">
        <v>182</v>
      </c>
      <c r="E130" s="377"/>
      <c r="F130" s="207"/>
      <c r="G130" s="198" t="s">
        <v>11</v>
      </c>
      <c r="H130" s="208"/>
      <c r="I130" s="220"/>
      <c r="J130" s="220"/>
      <c r="K130" s="220"/>
      <c r="L130" s="211" t="s">
        <v>183</v>
      </c>
      <c r="M130" s="784"/>
      <c r="IW130" s="71"/>
      <c r="IX130" s="71"/>
    </row>
    <row r="131" spans="1:258" ht="15.75" customHeight="1">
      <c r="A131" s="398">
        <v>122</v>
      </c>
      <c r="B131" s="236" t="s">
        <v>23</v>
      </c>
      <c r="C131" s="377" t="s">
        <v>52</v>
      </c>
      <c r="D131" s="377" t="s">
        <v>184</v>
      </c>
      <c r="E131" s="377"/>
      <c r="F131" s="207"/>
      <c r="G131" s="198" t="s">
        <v>11</v>
      </c>
      <c r="H131" s="208"/>
      <c r="I131" s="220"/>
      <c r="J131" s="220"/>
      <c r="K131" s="220"/>
      <c r="L131" s="211" t="s">
        <v>185</v>
      </c>
      <c r="M131" s="784"/>
      <c r="IW131" s="71"/>
      <c r="IX131" s="71"/>
    </row>
    <row r="132" spans="1:258" ht="15.75" customHeight="1">
      <c r="A132" s="398">
        <v>123</v>
      </c>
      <c r="B132" s="236" t="s">
        <v>23</v>
      </c>
      <c r="C132" s="377" t="s">
        <v>52</v>
      </c>
      <c r="D132" s="377" t="s">
        <v>1090</v>
      </c>
      <c r="E132" s="377"/>
      <c r="F132" s="207"/>
      <c r="G132" s="198" t="s">
        <v>11</v>
      </c>
      <c r="H132" s="208"/>
      <c r="I132" s="220"/>
      <c r="J132" s="220"/>
      <c r="K132" s="220"/>
      <c r="L132" s="211" t="s">
        <v>1091</v>
      </c>
      <c r="M132" s="784"/>
      <c r="IW132" s="71"/>
      <c r="IX132" s="71"/>
    </row>
    <row r="133" spans="1:258" ht="15.75" customHeight="1">
      <c r="A133" s="398">
        <v>124</v>
      </c>
      <c r="B133" s="236" t="s">
        <v>23</v>
      </c>
      <c r="C133" s="377" t="s">
        <v>52</v>
      </c>
      <c r="D133" s="377" t="s">
        <v>2893</v>
      </c>
      <c r="E133" s="377"/>
      <c r="F133" s="207"/>
      <c r="G133" s="198" t="s">
        <v>11</v>
      </c>
      <c r="H133" s="208"/>
      <c r="I133" s="220"/>
      <c r="J133" s="220"/>
      <c r="K133" s="220"/>
      <c r="L133" s="211" t="s">
        <v>1093</v>
      </c>
      <c r="M133" s="784"/>
      <c r="IW133" s="71"/>
      <c r="IX133" s="71"/>
    </row>
    <row r="134" spans="1:258" ht="16.5" customHeight="1">
      <c r="A134" s="398">
        <v>125</v>
      </c>
      <c r="B134" s="237" t="s">
        <v>23</v>
      </c>
      <c r="C134" s="452" t="s">
        <v>31</v>
      </c>
      <c r="D134" s="452" t="s">
        <v>186</v>
      </c>
      <c r="E134" s="400"/>
      <c r="F134" s="400"/>
      <c r="G134" s="198" t="s">
        <v>11</v>
      </c>
      <c r="H134" s="400"/>
      <c r="I134" s="240"/>
      <c r="J134" s="409" t="s">
        <v>1582</v>
      </c>
      <c r="K134" s="402"/>
      <c r="L134" s="409" t="s">
        <v>187</v>
      </c>
      <c r="M134" s="406"/>
    </row>
    <row r="135" spans="1:258" ht="16.5" customHeight="1" thickBot="1">
      <c r="A135" s="398">
        <v>126</v>
      </c>
      <c r="B135" s="454" t="s">
        <v>23</v>
      </c>
      <c r="C135" s="455" t="s">
        <v>188</v>
      </c>
      <c r="D135" s="455" t="s">
        <v>189</v>
      </c>
      <c r="E135" s="457"/>
      <c r="F135" s="457"/>
      <c r="G135" s="383" t="s">
        <v>11</v>
      </c>
      <c r="H135" s="457"/>
      <c r="I135" s="483"/>
      <c r="J135" s="484"/>
      <c r="K135" s="484"/>
      <c r="L135" s="462"/>
      <c r="M135" s="485"/>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41"/>
  <sheetViews>
    <sheetView showGridLines="0" topLeftCell="A100" zoomScaleNormal="100" workbookViewId="0">
      <selection activeCell="I118" sqref="I118"/>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16" t="s">
        <v>1098</v>
      </c>
      <c r="D1" s="817"/>
      <c r="E1" s="817"/>
      <c r="F1" s="30"/>
      <c r="G1" s="90" t="s">
        <v>5</v>
      </c>
      <c r="H1" s="42"/>
      <c r="I1" s="42"/>
      <c r="J1" s="70"/>
      <c r="K1" s="42"/>
    </row>
    <row r="2" spans="1:11" ht="17.25" customHeight="1">
      <c r="A2" s="42"/>
      <c r="B2" s="77"/>
      <c r="C2" s="818"/>
      <c r="D2" s="818"/>
      <c r="E2" s="819"/>
      <c r="F2" s="25" t="s">
        <v>6</v>
      </c>
      <c r="G2" s="22">
        <f>COUNTIF(F10:F341,"Not POR")</f>
        <v>1</v>
      </c>
      <c r="H2" s="73"/>
      <c r="I2" s="42"/>
      <c r="J2" s="74"/>
      <c r="K2" s="42"/>
    </row>
    <row r="3" spans="1:11" ht="21" customHeight="1">
      <c r="A3" s="42"/>
      <c r="B3" s="77"/>
      <c r="C3" s="818"/>
      <c r="D3" s="818"/>
      <c r="E3" s="819"/>
      <c r="F3" s="31" t="s">
        <v>8</v>
      </c>
      <c r="G3" s="22">
        <f>COUNTIF(F10:F341,"CHN validation")</f>
        <v>0</v>
      </c>
      <c r="H3" s="73"/>
      <c r="I3" s="42"/>
      <c r="J3" s="74"/>
      <c r="K3" s="42"/>
    </row>
    <row r="4" spans="1:11" ht="18.75" customHeight="1">
      <c r="A4" s="42"/>
      <c r="B4" s="77"/>
      <c r="C4" s="818"/>
      <c r="D4" s="818"/>
      <c r="E4" s="819"/>
      <c r="F4" s="32" t="s">
        <v>9</v>
      </c>
      <c r="G4" s="22">
        <f>COUNTIF(F12:F341,"New Item")</f>
        <v>0</v>
      </c>
      <c r="H4" s="73"/>
      <c r="I4" s="42"/>
      <c r="J4" s="74"/>
      <c r="K4" s="42"/>
    </row>
    <row r="5" spans="1:11" ht="19.5" customHeight="1">
      <c r="A5" s="42"/>
      <c r="B5" s="77"/>
      <c r="C5" s="818"/>
      <c r="D5" s="818"/>
      <c r="E5" s="819"/>
      <c r="F5" s="33" t="s">
        <v>7</v>
      </c>
      <c r="G5" s="22">
        <f>COUNTIF(F12:F341,"Pending update")</f>
        <v>0</v>
      </c>
      <c r="H5" s="34"/>
      <c r="I5" s="42"/>
      <c r="J5" s="73"/>
      <c r="K5" s="42"/>
    </row>
    <row r="6" spans="1:11" ht="18.75" customHeight="1">
      <c r="A6" s="42"/>
      <c r="B6" s="77"/>
      <c r="C6" s="818"/>
      <c r="D6" s="818"/>
      <c r="E6" s="819"/>
      <c r="F6" s="35" t="s">
        <v>10</v>
      </c>
      <c r="G6" s="22">
        <f>COUNTIF(F15:F341,"Modified")</f>
        <v>0</v>
      </c>
      <c r="H6" s="73"/>
      <c r="I6" s="42"/>
      <c r="J6" s="74"/>
      <c r="K6" s="42"/>
    </row>
    <row r="7" spans="1:11" ht="16.5" customHeight="1">
      <c r="A7" s="42"/>
      <c r="B7" s="77"/>
      <c r="C7" s="818"/>
      <c r="D7" s="818"/>
      <c r="E7" s="819"/>
      <c r="F7" s="36" t="s">
        <v>11</v>
      </c>
      <c r="G7" s="22">
        <f>COUNTIF(F10:F341,"Ready")</f>
        <v>331</v>
      </c>
      <c r="H7" s="73"/>
      <c r="I7" s="42"/>
      <c r="J7" s="74"/>
      <c r="K7" s="42"/>
    </row>
    <row r="8" spans="1:11" ht="18" customHeight="1" thickBot="1">
      <c r="A8" s="86"/>
      <c r="B8" s="393"/>
      <c r="C8" s="818"/>
      <c r="D8" s="818"/>
      <c r="E8" s="819"/>
      <c r="F8" s="233" t="s">
        <v>12</v>
      </c>
      <c r="G8" s="234">
        <f>COUNTIF(F10:F341,"Not ready")</f>
        <v>0</v>
      </c>
      <c r="H8" s="96"/>
      <c r="I8" s="86"/>
      <c r="J8" s="394"/>
      <c r="K8" s="86"/>
    </row>
    <row r="9" spans="1:11" ht="63">
      <c r="A9" s="395" t="s">
        <v>13</v>
      </c>
      <c r="B9" s="396" t="s">
        <v>14</v>
      </c>
      <c r="C9" s="396" t="s">
        <v>15</v>
      </c>
      <c r="D9" s="396" t="s">
        <v>16</v>
      </c>
      <c r="E9" s="396" t="s">
        <v>190</v>
      </c>
      <c r="F9" s="396" t="s">
        <v>17</v>
      </c>
      <c r="G9" s="396" t="s">
        <v>1207</v>
      </c>
      <c r="H9" s="396" t="s">
        <v>18</v>
      </c>
      <c r="I9" s="396" t="s">
        <v>19</v>
      </c>
      <c r="J9" s="396" t="s">
        <v>21</v>
      </c>
      <c r="K9" s="397" t="s">
        <v>191</v>
      </c>
    </row>
    <row r="10" spans="1:11" ht="16.5" customHeight="1">
      <c r="A10" s="398">
        <v>1</v>
      </c>
      <c r="B10" s="237" t="s">
        <v>23</v>
      </c>
      <c r="C10" s="238" t="s">
        <v>26</v>
      </c>
      <c r="D10" s="399" t="s">
        <v>2974</v>
      </c>
      <c r="E10" s="696" t="s">
        <v>2979</v>
      </c>
      <c r="F10" s="401" t="s">
        <v>11</v>
      </c>
      <c r="G10" s="195"/>
      <c r="H10" s="239"/>
      <c r="I10" s="240"/>
      <c r="J10" s="402"/>
      <c r="K10" s="403"/>
    </row>
    <row r="11" spans="1:11" ht="16.5" customHeight="1">
      <c r="A11" s="398">
        <v>2</v>
      </c>
      <c r="B11" s="237" t="s">
        <v>23</v>
      </c>
      <c r="C11" s="238" t="s">
        <v>26</v>
      </c>
      <c r="D11" s="399" t="s">
        <v>29</v>
      </c>
      <c r="E11" s="400"/>
      <c r="F11" s="401" t="s">
        <v>11</v>
      </c>
      <c r="G11" s="195"/>
      <c r="H11" s="239"/>
      <c r="I11" s="240"/>
      <c r="J11" s="402"/>
      <c r="K11" s="403"/>
    </row>
    <row r="12" spans="1:11" ht="16.5" customHeight="1">
      <c r="A12" s="398">
        <v>3</v>
      </c>
      <c r="B12" s="237" t="s">
        <v>23</v>
      </c>
      <c r="C12" s="238" t="s">
        <v>24</v>
      </c>
      <c r="D12" s="238" t="s">
        <v>25</v>
      </c>
      <c r="E12" s="400"/>
      <c r="F12" s="401" t="s">
        <v>11</v>
      </c>
      <c r="G12" s="195"/>
      <c r="H12" s="239"/>
      <c r="I12" s="240"/>
      <c r="J12" s="402"/>
      <c r="K12" s="403"/>
    </row>
    <row r="13" spans="1:11" ht="16.5" customHeight="1">
      <c r="A13" s="398">
        <v>4</v>
      </c>
      <c r="B13" s="237" t="s">
        <v>23</v>
      </c>
      <c r="C13" s="238" t="s">
        <v>31</v>
      </c>
      <c r="D13" s="238" t="s">
        <v>32</v>
      </c>
      <c r="E13" s="400"/>
      <c r="F13" s="401" t="s">
        <v>11</v>
      </c>
      <c r="G13" s="400"/>
      <c r="H13" s="404"/>
      <c r="I13" s="405" t="s">
        <v>192</v>
      </c>
      <c r="J13" s="404"/>
      <c r="K13" s="406"/>
    </row>
    <row r="14" spans="1:11" ht="16.5" customHeight="1">
      <c r="A14" s="398">
        <v>5</v>
      </c>
      <c r="B14" s="237" t="s">
        <v>23</v>
      </c>
      <c r="C14" s="238" t="s">
        <v>31</v>
      </c>
      <c r="D14" s="407" t="s">
        <v>193</v>
      </c>
      <c r="E14" s="237"/>
      <c r="F14" s="401" t="s">
        <v>11</v>
      </c>
      <c r="G14" s="400"/>
      <c r="H14" s="404"/>
      <c r="I14" s="405" t="s">
        <v>1195</v>
      </c>
      <c r="J14" s="404"/>
      <c r="K14" s="408"/>
    </row>
    <row r="15" spans="1:11" ht="16.5" customHeight="1">
      <c r="A15" s="398">
        <v>6</v>
      </c>
      <c r="B15" s="237" t="s">
        <v>23</v>
      </c>
      <c r="C15" s="238" t="s">
        <v>26</v>
      </c>
      <c r="D15" s="238" t="s">
        <v>34</v>
      </c>
      <c r="E15" s="400"/>
      <c r="F15" s="197" t="s">
        <v>11</v>
      </c>
      <c r="G15" s="195"/>
      <c r="H15" s="239"/>
      <c r="I15" s="404"/>
      <c r="J15" s="409" t="s">
        <v>1393</v>
      </c>
      <c r="K15" s="403"/>
    </row>
    <row r="16" spans="1:11" ht="16.5" customHeight="1">
      <c r="A16" s="398">
        <v>7</v>
      </c>
      <c r="B16" s="237" t="s">
        <v>23</v>
      </c>
      <c r="C16" s="238" t="s">
        <v>24</v>
      </c>
      <c r="D16" s="238" t="s">
        <v>1239</v>
      </c>
      <c r="E16" s="199"/>
      <c r="F16" s="197" t="s">
        <v>11</v>
      </c>
      <c r="G16" s="193"/>
      <c r="H16" s="237" t="s">
        <v>196</v>
      </c>
      <c r="I16" s="240"/>
      <c r="J16" s="409" t="s">
        <v>1467</v>
      </c>
      <c r="K16" s="410"/>
    </row>
    <row r="17" spans="1:11" ht="16.5" customHeight="1">
      <c r="A17" s="398">
        <v>8</v>
      </c>
      <c r="B17" s="237" t="s">
        <v>23</v>
      </c>
      <c r="C17" s="205" t="s">
        <v>24</v>
      </c>
      <c r="D17" s="205" t="s">
        <v>1216</v>
      </c>
      <c r="E17" s="400"/>
      <c r="F17" s="200" t="s">
        <v>11</v>
      </c>
      <c r="G17" s="195"/>
      <c r="H17" s="239"/>
      <c r="I17" s="404"/>
      <c r="J17" s="409" t="s">
        <v>1215</v>
      </c>
      <c r="K17" s="403"/>
    </row>
    <row r="18" spans="1:11" ht="16.5" customHeight="1">
      <c r="A18" s="398">
        <v>9</v>
      </c>
      <c r="B18" s="237" t="s">
        <v>23</v>
      </c>
      <c r="C18" s="205" t="s">
        <v>188</v>
      </c>
      <c r="D18" s="206" t="s">
        <v>1217</v>
      </c>
      <c r="E18" s="400"/>
      <c r="F18" s="401" t="s">
        <v>11</v>
      </c>
      <c r="G18" s="195"/>
      <c r="H18" s="239"/>
      <c r="I18" s="404"/>
      <c r="J18" s="409" t="s">
        <v>1237</v>
      </c>
      <c r="K18" s="403"/>
    </row>
    <row r="19" spans="1:11" ht="16.5" customHeight="1">
      <c r="A19" s="398">
        <v>10</v>
      </c>
      <c r="B19" s="237" t="s">
        <v>23</v>
      </c>
      <c r="C19" s="238" t="s">
        <v>24</v>
      </c>
      <c r="D19" s="238" t="s">
        <v>194</v>
      </c>
      <c r="E19" s="400"/>
      <c r="F19" s="401" t="s">
        <v>11</v>
      </c>
      <c r="G19" s="411" t="s">
        <v>195</v>
      </c>
      <c r="H19" s="239"/>
      <c r="I19" s="240"/>
      <c r="J19" s="409" t="s">
        <v>1235</v>
      </c>
      <c r="K19" s="403"/>
    </row>
    <row r="20" spans="1:11" ht="16.5" customHeight="1">
      <c r="A20" s="398">
        <v>11</v>
      </c>
      <c r="B20" s="237" t="s">
        <v>23</v>
      </c>
      <c r="C20" s="238" t="s">
        <v>24</v>
      </c>
      <c r="D20" s="238" t="s">
        <v>1238</v>
      </c>
      <c r="E20" s="400"/>
      <c r="F20" s="401" t="s">
        <v>11</v>
      </c>
      <c r="G20" s="195"/>
      <c r="H20" s="239"/>
      <c r="I20" s="240"/>
      <c r="J20" s="409" t="s">
        <v>1218</v>
      </c>
      <c r="K20" s="403"/>
    </row>
    <row r="21" spans="1:11" ht="16.5" customHeight="1">
      <c r="A21" s="398">
        <v>12</v>
      </c>
      <c r="B21" s="237" t="s">
        <v>23</v>
      </c>
      <c r="C21" s="238" t="s">
        <v>24</v>
      </c>
      <c r="D21" s="238" t="s">
        <v>1219</v>
      </c>
      <c r="E21" s="400"/>
      <c r="F21" s="401" t="s">
        <v>11</v>
      </c>
      <c r="G21" s="195"/>
      <c r="H21" s="239"/>
      <c r="I21" s="240"/>
      <c r="J21" s="404"/>
      <c r="K21" s="412" t="s">
        <v>1204</v>
      </c>
    </row>
    <row r="22" spans="1:11" ht="16.5" customHeight="1">
      <c r="A22" s="398">
        <v>13</v>
      </c>
      <c r="B22" s="237" t="s">
        <v>23</v>
      </c>
      <c r="C22" s="238" t="s">
        <v>24</v>
      </c>
      <c r="D22" s="238" t="s">
        <v>198</v>
      </c>
      <c r="E22" s="400"/>
      <c r="F22" s="401" t="s">
        <v>11</v>
      </c>
      <c r="G22" s="195"/>
      <c r="H22" s="239"/>
      <c r="I22" s="240"/>
      <c r="J22" s="409" t="s">
        <v>1193</v>
      </c>
      <c r="K22" s="413" t="s">
        <v>1968</v>
      </c>
    </row>
    <row r="23" spans="1:11" ht="16.5" customHeight="1">
      <c r="A23" s="398">
        <v>14</v>
      </c>
      <c r="B23" s="237" t="s">
        <v>23</v>
      </c>
      <c r="C23" s="238" t="s">
        <v>24</v>
      </c>
      <c r="D23" s="238" t="s">
        <v>199</v>
      </c>
      <c r="E23" s="400"/>
      <c r="F23" s="401" t="s">
        <v>11</v>
      </c>
      <c r="G23" s="195"/>
      <c r="H23" s="414" t="s">
        <v>200</v>
      </c>
      <c r="I23" s="240"/>
      <c r="J23" s="415" t="s">
        <v>1194</v>
      </c>
      <c r="K23" s="403" t="s">
        <v>1196</v>
      </c>
    </row>
    <row r="24" spans="1:11" ht="16.5" customHeight="1">
      <c r="A24" s="398">
        <v>15</v>
      </c>
      <c r="B24" s="237" t="s">
        <v>23</v>
      </c>
      <c r="C24" s="238" t="s">
        <v>24</v>
      </c>
      <c r="D24" s="238" t="s">
        <v>201</v>
      </c>
      <c r="E24" s="400"/>
      <c r="F24" s="401" t="s">
        <v>11</v>
      </c>
      <c r="G24" s="400"/>
      <c r="H24" s="414" t="s">
        <v>202</v>
      </c>
      <c r="I24" s="239"/>
      <c r="J24" s="415" t="s">
        <v>203</v>
      </c>
      <c r="K24" s="416" t="s">
        <v>2401</v>
      </c>
    </row>
    <row r="25" spans="1:11" ht="16.5" customHeight="1">
      <c r="A25" s="398">
        <v>16</v>
      </c>
      <c r="B25" s="237" t="s">
        <v>23</v>
      </c>
      <c r="C25" s="238" t="s">
        <v>188</v>
      </c>
      <c r="D25" s="238" t="s">
        <v>1876</v>
      </c>
      <c r="E25" s="400"/>
      <c r="F25" s="417" t="s">
        <v>6</v>
      </c>
      <c r="G25" s="195"/>
      <c r="H25" s="239"/>
      <c r="I25" s="240"/>
      <c r="J25" s="409" t="s">
        <v>1242</v>
      </c>
      <c r="K25" s="403"/>
    </row>
    <row r="26" spans="1:11" ht="16.5" customHeight="1">
      <c r="A26" s="398">
        <v>17</v>
      </c>
      <c r="B26" s="237" t="s">
        <v>23</v>
      </c>
      <c r="C26" s="238" t="s">
        <v>188</v>
      </c>
      <c r="D26" s="238" t="s">
        <v>204</v>
      </c>
      <c r="E26" s="400"/>
      <c r="F26" s="401" t="s">
        <v>11</v>
      </c>
      <c r="G26" s="195"/>
      <c r="H26" s="239"/>
      <c r="I26" s="240"/>
      <c r="J26" s="409" t="s">
        <v>1198</v>
      </c>
      <c r="K26" s="403"/>
    </row>
    <row r="27" spans="1:11" ht="16.5" customHeight="1">
      <c r="A27" s="398">
        <v>18</v>
      </c>
      <c r="B27" s="237" t="s">
        <v>23</v>
      </c>
      <c r="C27" s="238" t="s">
        <v>188</v>
      </c>
      <c r="D27" s="238" t="s">
        <v>205</v>
      </c>
      <c r="E27" s="400"/>
      <c r="F27" s="401" t="s">
        <v>11</v>
      </c>
      <c r="G27" s="510" t="s">
        <v>2176</v>
      </c>
      <c r="H27" s="400"/>
      <c r="I27" s="404"/>
      <c r="J27" s="409" t="s">
        <v>2175</v>
      </c>
      <c r="K27" s="403"/>
    </row>
    <row r="28" spans="1:11" ht="16.5" customHeight="1">
      <c r="A28" s="398">
        <v>19</v>
      </c>
      <c r="B28" s="237" t="s">
        <v>23</v>
      </c>
      <c r="C28" s="238" t="s">
        <v>188</v>
      </c>
      <c r="D28" s="238" t="s">
        <v>206</v>
      </c>
      <c r="E28" s="400"/>
      <c r="F28" s="401" t="s">
        <v>11</v>
      </c>
      <c r="G28" s="511" t="s">
        <v>2177</v>
      </c>
      <c r="H28" s="400"/>
      <c r="I28" s="404"/>
      <c r="J28" s="409" t="s">
        <v>1243</v>
      </c>
      <c r="K28" s="403"/>
    </row>
    <row r="29" spans="1:11" ht="16.5" customHeight="1">
      <c r="A29" s="398">
        <v>20</v>
      </c>
      <c r="B29" s="237" t="s">
        <v>23</v>
      </c>
      <c r="C29" s="238" t="s">
        <v>207</v>
      </c>
      <c r="D29" s="238" t="s">
        <v>208</v>
      </c>
      <c r="E29" s="519" t="s">
        <v>2238</v>
      </c>
      <c r="F29" s="401" t="s">
        <v>11</v>
      </c>
      <c r="G29" s="195"/>
      <c r="H29" s="239"/>
      <c r="I29" s="240"/>
      <c r="J29" s="409" t="s">
        <v>2239</v>
      </c>
      <c r="K29" s="419"/>
    </row>
    <row r="30" spans="1:11" ht="16.5" customHeight="1">
      <c r="A30" s="398">
        <v>21</v>
      </c>
      <c r="B30" s="237" t="s">
        <v>23</v>
      </c>
      <c r="C30" s="238" t="s">
        <v>207</v>
      </c>
      <c r="D30" s="238" t="s">
        <v>210</v>
      </c>
      <c r="E30" s="237" t="s">
        <v>211</v>
      </c>
      <c r="F30" s="401" t="s">
        <v>11</v>
      </c>
      <c r="G30" s="195"/>
      <c r="H30" s="239"/>
      <c r="I30" s="240"/>
      <c r="J30" s="409" t="s">
        <v>1197</v>
      </c>
      <c r="K30" s="403"/>
    </row>
    <row r="31" spans="1:11" ht="16.5" customHeight="1">
      <c r="A31" s="398">
        <v>22</v>
      </c>
      <c r="B31" s="237" t="s">
        <v>23</v>
      </c>
      <c r="C31" s="238" t="s">
        <v>207</v>
      </c>
      <c r="D31" s="407" t="s">
        <v>1392</v>
      </c>
      <c r="E31" s="400"/>
      <c r="F31" s="401" t="s">
        <v>11</v>
      </c>
      <c r="G31" s="195"/>
      <c r="H31" s="239"/>
      <c r="I31" s="240"/>
      <c r="J31" s="420" t="s">
        <v>1963</v>
      </c>
      <c r="K31" s="421"/>
    </row>
    <row r="32" spans="1:11" ht="16.5" customHeight="1">
      <c r="A32" s="398">
        <v>23</v>
      </c>
      <c r="B32" s="237" t="s">
        <v>23</v>
      </c>
      <c r="C32" s="238" t="s">
        <v>207</v>
      </c>
      <c r="D32" s="238" t="s">
        <v>214</v>
      </c>
      <c r="E32" s="237" t="s">
        <v>215</v>
      </c>
      <c r="F32" s="401" t="s">
        <v>11</v>
      </c>
      <c r="G32" s="195"/>
      <c r="H32" s="239"/>
      <c r="I32" s="240"/>
      <c r="J32" s="822" t="s">
        <v>2240</v>
      </c>
      <c r="K32" s="825"/>
    </row>
    <row r="33" spans="1:11" ht="16.5" customHeight="1">
      <c r="A33" s="398">
        <v>24</v>
      </c>
      <c r="B33" s="237" t="s">
        <v>23</v>
      </c>
      <c r="C33" s="238" t="s">
        <v>207</v>
      </c>
      <c r="D33" s="238" t="s">
        <v>216</v>
      </c>
      <c r="E33" s="237" t="s">
        <v>62</v>
      </c>
      <c r="F33" s="401" t="s">
        <v>11</v>
      </c>
      <c r="G33" s="195"/>
      <c r="H33" s="239"/>
      <c r="I33" s="240"/>
      <c r="J33" s="823"/>
      <c r="K33" s="825"/>
    </row>
    <row r="34" spans="1:11" ht="16.5" customHeight="1">
      <c r="A34" s="398">
        <v>25</v>
      </c>
      <c r="B34" s="237" t="s">
        <v>23</v>
      </c>
      <c r="C34" s="238" t="s">
        <v>207</v>
      </c>
      <c r="D34" s="238" t="s">
        <v>217</v>
      </c>
      <c r="E34" s="237" t="s">
        <v>62</v>
      </c>
      <c r="F34" s="401" t="s">
        <v>11</v>
      </c>
      <c r="G34" s="195"/>
      <c r="H34" s="239"/>
      <c r="I34" s="240"/>
      <c r="J34" s="823"/>
      <c r="K34" s="825"/>
    </row>
    <row r="35" spans="1:11" ht="16.5" customHeight="1">
      <c r="A35" s="398">
        <v>26</v>
      </c>
      <c r="B35" s="237" t="s">
        <v>23</v>
      </c>
      <c r="C35" s="238" t="s">
        <v>207</v>
      </c>
      <c r="D35" s="238" t="s">
        <v>218</v>
      </c>
      <c r="E35" s="237" t="s">
        <v>62</v>
      </c>
      <c r="F35" s="401" t="s">
        <v>11</v>
      </c>
      <c r="G35" s="195"/>
      <c r="H35" s="239"/>
      <c r="I35" s="240"/>
      <c r="J35" s="823"/>
      <c r="K35" s="825"/>
    </row>
    <row r="36" spans="1:11" ht="16.5" customHeight="1">
      <c r="A36" s="398">
        <v>27</v>
      </c>
      <c r="B36" s="237" t="s">
        <v>23</v>
      </c>
      <c r="C36" s="238" t="s">
        <v>207</v>
      </c>
      <c r="D36" s="238" t="s">
        <v>219</v>
      </c>
      <c r="E36" s="237" t="s">
        <v>62</v>
      </c>
      <c r="F36" s="401" t="s">
        <v>11</v>
      </c>
      <c r="G36" s="195"/>
      <c r="H36" s="239"/>
      <c r="I36" s="240"/>
      <c r="J36" s="823"/>
      <c r="K36" s="825"/>
    </row>
    <row r="37" spans="1:11" ht="16.5" customHeight="1">
      <c r="A37" s="398">
        <v>28</v>
      </c>
      <c r="B37" s="237" t="s">
        <v>23</v>
      </c>
      <c r="C37" s="238" t="s">
        <v>207</v>
      </c>
      <c r="D37" s="238" t="s">
        <v>220</v>
      </c>
      <c r="E37" s="237" t="s">
        <v>62</v>
      </c>
      <c r="F37" s="401" t="s">
        <v>11</v>
      </c>
      <c r="G37" s="195"/>
      <c r="H37" s="239"/>
      <c r="I37" s="240"/>
      <c r="J37" s="823"/>
      <c r="K37" s="825"/>
    </row>
    <row r="38" spans="1:11" ht="16.5" customHeight="1">
      <c r="A38" s="398">
        <v>29</v>
      </c>
      <c r="B38" s="237"/>
      <c r="C38" s="238" t="s">
        <v>207</v>
      </c>
      <c r="D38" s="238" t="s">
        <v>2033</v>
      </c>
      <c r="E38" s="237"/>
      <c r="F38" s="401" t="s">
        <v>11</v>
      </c>
      <c r="G38" s="195"/>
      <c r="H38" s="239"/>
      <c r="I38" s="240"/>
      <c r="J38" s="241"/>
      <c r="K38" s="374" t="s">
        <v>2023</v>
      </c>
    </row>
    <row r="39" spans="1:11" ht="16.5" customHeight="1">
      <c r="A39" s="398">
        <v>30</v>
      </c>
      <c r="B39" s="237" t="s">
        <v>23</v>
      </c>
      <c r="C39" s="238" t="s">
        <v>24</v>
      </c>
      <c r="D39" s="238" t="s">
        <v>221</v>
      </c>
      <c r="E39" s="400"/>
      <c r="F39" s="401" t="s">
        <v>11</v>
      </c>
      <c r="G39" s="195"/>
      <c r="H39" s="237" t="s">
        <v>1199</v>
      </c>
      <c r="I39" s="240"/>
      <c r="J39" s="402"/>
      <c r="K39" s="403"/>
    </row>
    <row r="40" spans="1:11" ht="16.5" customHeight="1">
      <c r="A40" s="398">
        <v>31</v>
      </c>
      <c r="B40" s="237" t="s">
        <v>23</v>
      </c>
      <c r="C40" s="238" t="s">
        <v>24</v>
      </c>
      <c r="D40" s="238" t="s">
        <v>222</v>
      </c>
      <c r="E40" s="400"/>
      <c r="F40" s="401" t="s">
        <v>11</v>
      </c>
      <c r="G40" s="195"/>
      <c r="H40" s="237" t="s">
        <v>1200</v>
      </c>
      <c r="I40" s="240"/>
      <c r="J40" s="402"/>
      <c r="K40" s="403"/>
    </row>
    <row r="41" spans="1:11" ht="16.5" customHeight="1">
      <c r="A41" s="398">
        <v>32</v>
      </c>
      <c r="B41" s="237" t="s">
        <v>23</v>
      </c>
      <c r="C41" s="238" t="s">
        <v>24</v>
      </c>
      <c r="D41" s="238" t="s">
        <v>223</v>
      </c>
      <c r="E41" s="400"/>
      <c r="F41" s="401" t="s">
        <v>11</v>
      </c>
      <c r="G41" s="195" t="s">
        <v>224</v>
      </c>
      <c r="H41" s="237"/>
      <c r="I41" s="240"/>
      <c r="J41" s="402" t="s">
        <v>1685</v>
      </c>
      <c r="K41" s="422"/>
    </row>
    <row r="42" spans="1:11" ht="16.5" customHeight="1">
      <c r="A42" s="398">
        <v>33</v>
      </c>
      <c r="B42" s="237" t="s">
        <v>23</v>
      </c>
      <c r="C42" s="238" t="s">
        <v>24</v>
      </c>
      <c r="D42" s="238" t="s">
        <v>225</v>
      </c>
      <c r="E42" s="400"/>
      <c r="F42" s="401" t="s">
        <v>11</v>
      </c>
      <c r="G42" s="423"/>
      <c r="H42" s="400"/>
      <c r="I42" s="240"/>
      <c r="J42" s="409" t="s">
        <v>1387</v>
      </c>
      <c r="K42" s="827"/>
    </row>
    <row r="43" spans="1:11" ht="16.5" customHeight="1">
      <c r="A43" s="398">
        <v>34</v>
      </c>
      <c r="B43" s="237" t="s">
        <v>23</v>
      </c>
      <c r="C43" s="238" t="s">
        <v>24</v>
      </c>
      <c r="D43" s="238" t="s">
        <v>226</v>
      </c>
      <c r="E43" s="400"/>
      <c r="F43" s="401" t="s">
        <v>11</v>
      </c>
      <c r="G43" s="411" t="s">
        <v>227</v>
      </c>
      <c r="H43" s="820" t="s">
        <v>228</v>
      </c>
      <c r="I43" s="240"/>
      <c r="J43" s="409" t="s">
        <v>1386</v>
      </c>
      <c r="K43" s="828"/>
    </row>
    <row r="44" spans="1:11" ht="16.5" customHeight="1">
      <c r="A44" s="398">
        <v>35</v>
      </c>
      <c r="B44" s="237" t="s">
        <v>23</v>
      </c>
      <c r="C44" s="238" t="s">
        <v>24</v>
      </c>
      <c r="D44" s="238" t="s">
        <v>229</v>
      </c>
      <c r="E44" s="400"/>
      <c r="F44" s="401" t="s">
        <v>11</v>
      </c>
      <c r="G44" s="425" t="s">
        <v>227</v>
      </c>
      <c r="H44" s="821"/>
      <c r="I44" s="240"/>
      <c r="J44" s="409" t="s">
        <v>230</v>
      </c>
      <c r="K44" s="828"/>
    </row>
    <row r="45" spans="1:11" ht="16.5" customHeight="1">
      <c r="A45" s="398">
        <v>36</v>
      </c>
      <c r="B45" s="237" t="s">
        <v>23</v>
      </c>
      <c r="C45" s="238" t="s">
        <v>24</v>
      </c>
      <c r="D45" s="238" t="s">
        <v>231</v>
      </c>
      <c r="E45" s="400"/>
      <c r="F45" s="401" t="s">
        <v>11</v>
      </c>
      <c r="G45" s="411" t="s">
        <v>232</v>
      </c>
      <c r="H45" s="820" t="s">
        <v>233</v>
      </c>
      <c r="I45" s="240"/>
      <c r="J45" s="409" t="s">
        <v>234</v>
      </c>
      <c r="K45" s="403"/>
    </row>
    <row r="46" spans="1:11" ht="16.5" customHeight="1">
      <c r="A46" s="398">
        <v>37</v>
      </c>
      <c r="B46" s="237" t="s">
        <v>23</v>
      </c>
      <c r="C46" s="238" t="s">
        <v>24</v>
      </c>
      <c r="D46" s="238" t="s">
        <v>235</v>
      </c>
      <c r="E46" s="400"/>
      <c r="F46" s="401" t="s">
        <v>11</v>
      </c>
      <c r="G46" s="427" t="s">
        <v>232</v>
      </c>
      <c r="H46" s="821"/>
      <c r="I46" s="240"/>
      <c r="J46" s="409" t="s">
        <v>236</v>
      </c>
      <c r="K46" s="403"/>
    </row>
    <row r="47" spans="1:11" ht="16.5" customHeight="1">
      <c r="A47" s="398">
        <v>38</v>
      </c>
      <c r="B47" s="237" t="s">
        <v>23</v>
      </c>
      <c r="C47" s="238" t="s">
        <v>24</v>
      </c>
      <c r="D47" s="238" t="s">
        <v>237</v>
      </c>
      <c r="E47" s="400"/>
      <c r="F47" s="401" t="s">
        <v>11</v>
      </c>
      <c r="G47" s="411" t="s">
        <v>238</v>
      </c>
      <c r="H47" s="820" t="s">
        <v>239</v>
      </c>
      <c r="I47" s="240"/>
      <c r="J47" s="409" t="s">
        <v>240</v>
      </c>
      <c r="K47" s="403"/>
    </row>
    <row r="48" spans="1:11" ht="16.5" customHeight="1">
      <c r="A48" s="398">
        <v>39</v>
      </c>
      <c r="B48" s="237" t="s">
        <v>23</v>
      </c>
      <c r="C48" s="238" t="s">
        <v>24</v>
      </c>
      <c r="D48" s="238" t="s">
        <v>241</v>
      </c>
      <c r="E48" s="400"/>
      <c r="F48" s="401" t="s">
        <v>11</v>
      </c>
      <c r="G48" s="427" t="s">
        <v>242</v>
      </c>
      <c r="H48" s="821"/>
      <c r="I48" s="240"/>
      <c r="J48" s="409" t="s">
        <v>243</v>
      </c>
      <c r="K48" s="403"/>
    </row>
    <row r="49" spans="1:11" ht="16.5" customHeight="1">
      <c r="A49" s="398">
        <v>40</v>
      </c>
      <c r="B49" s="237" t="s">
        <v>23</v>
      </c>
      <c r="C49" s="238" t="s">
        <v>24</v>
      </c>
      <c r="D49" s="238" t="s">
        <v>244</v>
      </c>
      <c r="E49" s="400"/>
      <c r="F49" s="401" t="s">
        <v>11</v>
      </c>
      <c r="G49" s="411" t="s">
        <v>245</v>
      </c>
      <c r="H49" s="820" t="s">
        <v>246</v>
      </c>
      <c r="I49" s="240"/>
      <c r="J49" s="409" t="s">
        <v>1390</v>
      </c>
      <c r="K49" s="403"/>
    </row>
    <row r="50" spans="1:11" ht="16.5" customHeight="1">
      <c r="A50" s="398">
        <v>41</v>
      </c>
      <c r="B50" s="237" t="s">
        <v>23</v>
      </c>
      <c r="C50" s="238" t="s">
        <v>24</v>
      </c>
      <c r="D50" s="238" t="s">
        <v>247</v>
      </c>
      <c r="E50" s="400"/>
      <c r="F50" s="401" t="s">
        <v>11</v>
      </c>
      <c r="G50" s="427" t="s">
        <v>248</v>
      </c>
      <c r="H50" s="821"/>
      <c r="I50" s="240"/>
      <c r="J50" s="409" t="s">
        <v>249</v>
      </c>
      <c r="K50" s="403"/>
    </row>
    <row r="51" spans="1:11" ht="16.5" customHeight="1">
      <c r="A51" s="398">
        <v>42</v>
      </c>
      <c r="B51" s="237" t="s">
        <v>23</v>
      </c>
      <c r="C51" s="238" t="s">
        <v>24</v>
      </c>
      <c r="D51" s="238" t="s">
        <v>250</v>
      </c>
      <c r="E51" s="400"/>
      <c r="F51" s="401" t="s">
        <v>11</v>
      </c>
      <c r="G51" s="411" t="s">
        <v>251</v>
      </c>
      <c r="H51" s="820" t="s">
        <v>252</v>
      </c>
      <c r="I51" s="240"/>
      <c r="J51" s="409" t="s">
        <v>253</v>
      </c>
      <c r="K51" s="403"/>
    </row>
    <row r="52" spans="1:11" ht="16.5" customHeight="1">
      <c r="A52" s="398">
        <v>43</v>
      </c>
      <c r="B52" s="237" t="s">
        <v>23</v>
      </c>
      <c r="C52" s="238" t="s">
        <v>24</v>
      </c>
      <c r="D52" s="238" t="s">
        <v>254</v>
      </c>
      <c r="E52" s="400"/>
      <c r="F52" s="401" t="s">
        <v>11</v>
      </c>
      <c r="G52" s="427" t="s">
        <v>252</v>
      </c>
      <c r="H52" s="821"/>
      <c r="I52" s="240"/>
      <c r="J52" s="409" t="s">
        <v>255</v>
      </c>
      <c r="K52" s="403"/>
    </row>
    <row r="53" spans="1:11" ht="16.5" customHeight="1">
      <c r="A53" s="398">
        <v>44</v>
      </c>
      <c r="B53" s="237" t="s">
        <v>23</v>
      </c>
      <c r="C53" s="238" t="s">
        <v>24</v>
      </c>
      <c r="D53" s="238" t="s">
        <v>256</v>
      </c>
      <c r="E53" s="400"/>
      <c r="F53" s="401" t="s">
        <v>11</v>
      </c>
      <c r="G53" s="411" t="s">
        <v>257</v>
      </c>
      <c r="H53" s="820" t="s">
        <v>257</v>
      </c>
      <c r="I53" s="240"/>
      <c r="J53" s="409" t="s">
        <v>258</v>
      </c>
      <c r="K53" s="403"/>
    </row>
    <row r="54" spans="1:11" ht="16.5" customHeight="1">
      <c r="A54" s="398">
        <v>45</v>
      </c>
      <c r="B54" s="237" t="s">
        <v>23</v>
      </c>
      <c r="C54" s="238" t="s">
        <v>24</v>
      </c>
      <c r="D54" s="238" t="s">
        <v>259</v>
      </c>
      <c r="E54" s="400"/>
      <c r="F54" s="401" t="s">
        <v>11</v>
      </c>
      <c r="G54" s="427" t="s">
        <v>257</v>
      </c>
      <c r="H54" s="821"/>
      <c r="I54" s="240"/>
      <c r="J54" s="409" t="s">
        <v>260</v>
      </c>
      <c r="K54" s="403"/>
    </row>
    <row r="55" spans="1:11" ht="16.5" customHeight="1">
      <c r="A55" s="398">
        <v>46</v>
      </c>
      <c r="B55" s="237" t="s">
        <v>23</v>
      </c>
      <c r="C55" s="238" t="s">
        <v>24</v>
      </c>
      <c r="D55" s="238" t="s">
        <v>261</v>
      </c>
      <c r="E55" s="400"/>
      <c r="F55" s="401" t="s">
        <v>11</v>
      </c>
      <c r="G55" s="427" t="s">
        <v>232</v>
      </c>
      <c r="H55" s="400"/>
      <c r="I55" s="240"/>
      <c r="J55" s="409" t="s">
        <v>1594</v>
      </c>
      <c r="K55" s="428" t="s">
        <v>262</v>
      </c>
    </row>
    <row r="56" spans="1:11" ht="16.5" customHeight="1">
      <c r="A56" s="398">
        <v>47</v>
      </c>
      <c r="B56" s="237" t="s">
        <v>23</v>
      </c>
      <c r="C56" s="238" t="s">
        <v>24</v>
      </c>
      <c r="D56" s="238" t="s">
        <v>263</v>
      </c>
      <c r="E56" s="400"/>
      <c r="F56" s="401" t="s">
        <v>11</v>
      </c>
      <c r="G56" s="195"/>
      <c r="H56" s="429" t="s">
        <v>264</v>
      </c>
      <c r="I56" s="240"/>
      <c r="J56" s="409" t="s">
        <v>1595</v>
      </c>
      <c r="K56" s="403"/>
    </row>
    <row r="57" spans="1:11" ht="16.5" customHeight="1">
      <c r="A57" s="398">
        <v>48</v>
      </c>
      <c r="B57" s="237" t="s">
        <v>23</v>
      </c>
      <c r="C57" s="238" t="s">
        <v>24</v>
      </c>
      <c r="D57" s="238" t="s">
        <v>265</v>
      </c>
      <c r="E57" s="400"/>
      <c r="F57" s="401" t="s">
        <v>11</v>
      </c>
      <c r="G57" s="411" t="s">
        <v>266</v>
      </c>
      <c r="H57" s="826" t="s">
        <v>267</v>
      </c>
      <c r="I57" s="240"/>
      <c r="J57" s="409" t="s">
        <v>268</v>
      </c>
      <c r="K57" s="403"/>
    </row>
    <row r="58" spans="1:11" ht="16.5" customHeight="1">
      <c r="A58" s="398">
        <v>49</v>
      </c>
      <c r="B58" s="237" t="s">
        <v>23</v>
      </c>
      <c r="C58" s="238" t="s">
        <v>24</v>
      </c>
      <c r="D58" s="238" t="s">
        <v>269</v>
      </c>
      <c r="E58" s="400"/>
      <c r="F58" s="401" t="s">
        <v>11</v>
      </c>
      <c r="G58" s="427" t="s">
        <v>270</v>
      </c>
      <c r="H58" s="821"/>
      <c r="I58" s="240"/>
      <c r="J58" s="409" t="s">
        <v>271</v>
      </c>
      <c r="K58" s="403"/>
    </row>
    <row r="59" spans="1:11" ht="16.5" customHeight="1">
      <c r="A59" s="398">
        <v>50</v>
      </c>
      <c r="B59" s="237" t="s">
        <v>23</v>
      </c>
      <c r="C59" s="238" t="s">
        <v>24</v>
      </c>
      <c r="D59" s="238" t="s">
        <v>272</v>
      </c>
      <c r="E59" s="400"/>
      <c r="F59" s="401" t="s">
        <v>11</v>
      </c>
      <c r="G59" s="427" t="s">
        <v>273</v>
      </c>
      <c r="H59" s="237" t="s">
        <v>274</v>
      </c>
      <c r="I59" s="405" t="s">
        <v>275</v>
      </c>
      <c r="J59" s="409" t="s">
        <v>276</v>
      </c>
      <c r="K59" s="403"/>
    </row>
    <row r="60" spans="1:11" ht="16.5" customHeight="1">
      <c r="A60" s="398">
        <v>51</v>
      </c>
      <c r="B60" s="237" t="s">
        <v>23</v>
      </c>
      <c r="C60" s="238" t="s">
        <v>24</v>
      </c>
      <c r="D60" s="238" t="s">
        <v>277</v>
      </c>
      <c r="E60" s="400"/>
      <c r="F60" s="401" t="s">
        <v>11</v>
      </c>
      <c r="G60" s="195"/>
      <c r="H60" s="237" t="s">
        <v>278</v>
      </c>
      <c r="I60" s="240"/>
      <c r="J60" s="402"/>
      <c r="K60" s="824"/>
    </row>
    <row r="61" spans="1:11" ht="16.5" customHeight="1">
      <c r="A61" s="398">
        <v>52</v>
      </c>
      <c r="B61" s="237" t="s">
        <v>23</v>
      </c>
      <c r="C61" s="238" t="s">
        <v>24</v>
      </c>
      <c r="D61" s="238" t="s">
        <v>279</v>
      </c>
      <c r="E61" s="400"/>
      <c r="F61" s="401" t="s">
        <v>11</v>
      </c>
      <c r="G61" s="195"/>
      <c r="H61" s="237" t="s">
        <v>280</v>
      </c>
      <c r="I61" s="240"/>
      <c r="J61" s="402"/>
      <c r="K61" s="824"/>
    </row>
    <row r="62" spans="1:11" ht="16.5" customHeight="1">
      <c r="A62" s="398">
        <v>53</v>
      </c>
      <c r="B62" s="424" t="s">
        <v>23</v>
      </c>
      <c r="C62" s="238" t="s">
        <v>24</v>
      </c>
      <c r="D62" s="238" t="s">
        <v>2046</v>
      </c>
      <c r="E62" s="426"/>
      <c r="F62" s="401" t="s">
        <v>11</v>
      </c>
      <c r="G62" s="195"/>
      <c r="H62" s="486" t="s">
        <v>2046</v>
      </c>
      <c r="I62" s="240"/>
      <c r="J62" s="402"/>
      <c r="K62" s="487" t="s">
        <v>2047</v>
      </c>
    </row>
    <row r="63" spans="1:11" ht="16.5" customHeight="1">
      <c r="A63" s="398">
        <v>54</v>
      </c>
      <c r="B63" s="237" t="s">
        <v>23</v>
      </c>
      <c r="C63" s="238" t="s">
        <v>24</v>
      </c>
      <c r="D63" s="238" t="s">
        <v>281</v>
      </c>
      <c r="E63" s="400"/>
      <c r="F63" s="401" t="s">
        <v>11</v>
      </c>
      <c r="G63" s="195"/>
      <c r="H63" s="237" t="s">
        <v>282</v>
      </c>
      <c r="I63" s="240"/>
      <c r="J63" s="405" t="s">
        <v>1655</v>
      </c>
      <c r="K63" s="430"/>
    </row>
    <row r="64" spans="1:11" ht="16.5" customHeight="1">
      <c r="A64" s="398">
        <v>55</v>
      </c>
      <c r="B64" s="237" t="s">
        <v>23</v>
      </c>
      <c r="C64" s="238" t="s">
        <v>24</v>
      </c>
      <c r="D64" s="238" t="s">
        <v>283</v>
      </c>
      <c r="E64" s="400"/>
      <c r="F64" s="401" t="s">
        <v>11</v>
      </c>
      <c r="G64" s="195"/>
      <c r="H64" s="400"/>
      <c r="I64" s="240"/>
      <c r="J64" s="402"/>
      <c r="K64" s="430"/>
    </row>
    <row r="65" spans="1:11" ht="16.5" customHeight="1">
      <c r="A65" s="398">
        <v>56</v>
      </c>
      <c r="B65" s="237" t="s">
        <v>23</v>
      </c>
      <c r="C65" s="238" t="s">
        <v>284</v>
      </c>
      <c r="D65" s="238" t="s">
        <v>1240</v>
      </c>
      <c r="E65" s="400"/>
      <c r="F65" s="401" t="s">
        <v>11</v>
      </c>
      <c r="G65" s="195"/>
      <c r="H65" s="400"/>
      <c r="I65" s="240"/>
      <c r="J65" s="409" t="s">
        <v>1224</v>
      </c>
      <c r="K65" s="431" t="s">
        <v>2419</v>
      </c>
    </row>
    <row r="66" spans="1:11" ht="16.5" customHeight="1">
      <c r="A66" s="398">
        <v>57</v>
      </c>
      <c r="B66" s="526" t="s">
        <v>23</v>
      </c>
      <c r="C66" s="238" t="s">
        <v>285</v>
      </c>
      <c r="D66" s="532" t="s">
        <v>2403</v>
      </c>
      <c r="E66" s="528"/>
      <c r="F66" s="198" t="s">
        <v>2871</v>
      </c>
      <c r="G66" s="529"/>
      <c r="H66" s="528"/>
      <c r="I66" s="530"/>
      <c r="J66" s="536" t="s">
        <v>2866</v>
      </c>
      <c r="K66" s="531"/>
    </row>
    <row r="67" spans="1:11" ht="16.5" customHeight="1">
      <c r="A67" s="398">
        <v>58</v>
      </c>
      <c r="B67" s="526" t="s">
        <v>23</v>
      </c>
      <c r="C67" s="238" t="s">
        <v>285</v>
      </c>
      <c r="D67" s="532" t="s">
        <v>2404</v>
      </c>
      <c r="E67" s="528"/>
      <c r="F67" s="198" t="s">
        <v>2871</v>
      </c>
      <c r="G67" s="529"/>
      <c r="H67" s="528"/>
      <c r="I67" s="530"/>
      <c r="J67" s="536" t="s">
        <v>2867</v>
      </c>
      <c r="K67" s="531"/>
    </row>
    <row r="68" spans="1:11" ht="16.5" customHeight="1">
      <c r="A68" s="398">
        <v>59</v>
      </c>
      <c r="B68" s="526" t="s">
        <v>23</v>
      </c>
      <c r="C68" s="238" t="s">
        <v>285</v>
      </c>
      <c r="D68" s="238" t="s">
        <v>1815</v>
      </c>
      <c r="E68" s="400"/>
      <c r="F68" s="198" t="s">
        <v>2871</v>
      </c>
      <c r="G68" s="195"/>
      <c r="H68" s="195"/>
      <c r="I68" s="240"/>
      <c r="J68" s="405" t="s">
        <v>2559</v>
      </c>
      <c r="K68" s="432"/>
    </row>
    <row r="69" spans="1:11" ht="16.5" customHeight="1">
      <c r="A69" s="398">
        <v>60</v>
      </c>
      <c r="B69" s="237" t="s">
        <v>23</v>
      </c>
      <c r="C69" s="238" t="s">
        <v>285</v>
      </c>
      <c r="D69" s="238" t="s">
        <v>286</v>
      </c>
      <c r="E69" s="400"/>
      <c r="F69" s="198" t="s">
        <v>2871</v>
      </c>
      <c r="G69" s="195"/>
      <c r="H69" s="429" t="s">
        <v>287</v>
      </c>
      <c r="I69" s="240"/>
      <c r="J69" s="405" t="s">
        <v>2658</v>
      </c>
      <c r="K69" s="430"/>
    </row>
    <row r="70" spans="1:11" ht="16.5" customHeight="1">
      <c r="A70" s="398">
        <v>61</v>
      </c>
      <c r="B70" s="237" t="s">
        <v>23</v>
      </c>
      <c r="C70" s="238" t="s">
        <v>285</v>
      </c>
      <c r="D70" s="238" t="s">
        <v>288</v>
      </c>
      <c r="E70" s="539" t="s">
        <v>2842</v>
      </c>
      <c r="F70" s="198" t="s">
        <v>2871</v>
      </c>
      <c r="G70" s="195"/>
      <c r="H70" s="237" t="s">
        <v>289</v>
      </c>
      <c r="I70" s="240"/>
      <c r="J70" s="405" t="s">
        <v>2562</v>
      </c>
      <c r="K70" s="434" t="s">
        <v>2600</v>
      </c>
    </row>
    <row r="71" spans="1:11" ht="16.5" customHeight="1">
      <c r="A71" s="398">
        <v>62</v>
      </c>
      <c r="B71" s="237" t="s">
        <v>23</v>
      </c>
      <c r="C71" s="238" t="s">
        <v>285</v>
      </c>
      <c r="D71" s="238" t="s">
        <v>291</v>
      </c>
      <c r="E71" s="237" t="s">
        <v>89</v>
      </c>
      <c r="F71" s="401" t="s">
        <v>11</v>
      </c>
      <c r="G71" s="195"/>
      <c r="H71" s="237" t="s">
        <v>292</v>
      </c>
      <c r="I71" s="240"/>
      <c r="J71" s="404"/>
      <c r="K71" s="433" t="s">
        <v>293</v>
      </c>
    </row>
    <row r="72" spans="1:11" ht="16.5" customHeight="1">
      <c r="A72" s="398">
        <v>63</v>
      </c>
      <c r="B72" s="237" t="s">
        <v>23</v>
      </c>
      <c r="C72" s="238" t="s">
        <v>285</v>
      </c>
      <c r="D72" s="238" t="s">
        <v>294</v>
      </c>
      <c r="E72" s="237" t="s">
        <v>71</v>
      </c>
      <c r="F72" s="401" t="s">
        <v>11</v>
      </c>
      <c r="G72" s="195"/>
      <c r="H72" s="539" t="s">
        <v>294</v>
      </c>
      <c r="I72" s="240"/>
      <c r="J72" s="405" t="s">
        <v>2657</v>
      </c>
      <c r="K72" s="433" t="s">
        <v>295</v>
      </c>
    </row>
    <row r="73" spans="1:11" ht="16.5" customHeight="1">
      <c r="A73" s="398">
        <v>64</v>
      </c>
      <c r="B73" s="237" t="s">
        <v>23</v>
      </c>
      <c r="C73" s="238" t="s">
        <v>285</v>
      </c>
      <c r="D73" s="238" t="s">
        <v>296</v>
      </c>
      <c r="E73" s="533" t="s">
        <v>71</v>
      </c>
      <c r="F73" s="401" t="s">
        <v>11</v>
      </c>
      <c r="G73" s="195"/>
      <c r="H73" s="539" t="s">
        <v>296</v>
      </c>
      <c r="I73" s="240"/>
      <c r="J73" s="404" t="s">
        <v>2558</v>
      </c>
      <c r="K73" s="430"/>
    </row>
    <row r="74" spans="1:11" ht="16.5" customHeight="1">
      <c r="A74" s="398">
        <v>65</v>
      </c>
      <c r="B74" s="237" t="s">
        <v>23</v>
      </c>
      <c r="C74" s="238" t="s">
        <v>285</v>
      </c>
      <c r="D74" s="238" t="s">
        <v>297</v>
      </c>
      <c r="E74" s="533" t="s">
        <v>71</v>
      </c>
      <c r="F74" s="401" t="s">
        <v>11</v>
      </c>
      <c r="G74" s="195"/>
      <c r="H74" s="539" t="s">
        <v>297</v>
      </c>
      <c r="I74" s="240"/>
      <c r="J74" s="404" t="s">
        <v>2561</v>
      </c>
      <c r="K74" s="430"/>
    </row>
    <row r="75" spans="1:11" ht="16.5" customHeight="1">
      <c r="A75" s="398">
        <v>66</v>
      </c>
      <c r="B75" s="237" t="s">
        <v>23</v>
      </c>
      <c r="C75" s="238" t="s">
        <v>285</v>
      </c>
      <c r="D75" s="238" t="s">
        <v>298</v>
      </c>
      <c r="E75" s="237" t="s">
        <v>299</v>
      </c>
      <c r="F75" s="401" t="s">
        <v>11</v>
      </c>
      <c r="G75" s="195"/>
      <c r="H75" s="579"/>
      <c r="I75" s="240"/>
      <c r="J75" s="439" t="s">
        <v>1874</v>
      </c>
      <c r="K75" s="534"/>
    </row>
    <row r="76" spans="1:11" ht="16.5" customHeight="1">
      <c r="A76" s="398">
        <v>67</v>
      </c>
      <c r="B76" s="237" t="s">
        <v>23</v>
      </c>
      <c r="C76" s="238" t="s">
        <v>285</v>
      </c>
      <c r="D76" s="238" t="s">
        <v>1100</v>
      </c>
      <c r="E76" s="435" t="s">
        <v>301</v>
      </c>
      <c r="F76" s="401" t="s">
        <v>11</v>
      </c>
      <c r="G76" s="193"/>
      <c r="H76" s="579"/>
      <c r="I76" s="240"/>
      <c r="J76" s="439" t="s">
        <v>2659</v>
      </c>
      <c r="K76" s="534"/>
    </row>
    <row r="77" spans="1:11" ht="16.5" customHeight="1">
      <c r="A77" s="398">
        <v>68</v>
      </c>
      <c r="B77" s="237" t="s">
        <v>23</v>
      </c>
      <c r="C77" s="238" t="s">
        <v>285</v>
      </c>
      <c r="D77" s="238" t="s">
        <v>2664</v>
      </c>
      <c r="E77" s="435" t="s">
        <v>302</v>
      </c>
      <c r="F77" s="401" t="s">
        <v>11</v>
      </c>
      <c r="G77" s="193"/>
      <c r="H77" s="579"/>
      <c r="I77" s="240"/>
      <c r="J77" s="439" t="s">
        <v>2718</v>
      </c>
      <c r="K77" s="581" t="s">
        <v>2660</v>
      </c>
    </row>
    <row r="78" spans="1:11" ht="16.5" customHeight="1">
      <c r="A78" s="398">
        <v>69</v>
      </c>
      <c r="B78" s="237" t="s">
        <v>23</v>
      </c>
      <c r="C78" s="238" t="s">
        <v>285</v>
      </c>
      <c r="D78" s="238" t="s">
        <v>2393</v>
      </c>
      <c r="E78" s="537" t="s">
        <v>1976</v>
      </c>
      <c r="F78" s="401" t="s">
        <v>11</v>
      </c>
      <c r="G78" s="195"/>
      <c r="H78" s="539" t="s">
        <v>2654</v>
      </c>
      <c r="I78" s="240"/>
      <c r="J78" s="405" t="s">
        <v>2414</v>
      </c>
      <c r="K78" s="434" t="s">
        <v>2712</v>
      </c>
    </row>
    <row r="79" spans="1:11" ht="16.5" customHeight="1">
      <c r="A79" s="398">
        <v>70</v>
      </c>
      <c r="B79" s="526" t="s">
        <v>23</v>
      </c>
      <c r="C79" s="238" t="s">
        <v>285</v>
      </c>
      <c r="D79" s="238" t="s">
        <v>2394</v>
      </c>
      <c r="E79" s="537" t="s">
        <v>1976</v>
      </c>
      <c r="F79" s="401" t="s">
        <v>11</v>
      </c>
      <c r="G79" s="529"/>
      <c r="H79" s="539" t="s">
        <v>2655</v>
      </c>
      <c r="I79" s="530"/>
      <c r="J79" s="405" t="s">
        <v>2407</v>
      </c>
      <c r="K79" s="434" t="s">
        <v>2713</v>
      </c>
    </row>
    <row r="80" spans="1:11" ht="16.5" customHeight="1">
      <c r="A80" s="398">
        <v>71</v>
      </c>
      <c r="B80" s="526" t="s">
        <v>23</v>
      </c>
      <c r="C80" s="238" t="s">
        <v>285</v>
      </c>
      <c r="D80" s="238" t="s">
        <v>2395</v>
      </c>
      <c r="E80" s="537" t="s">
        <v>1976</v>
      </c>
      <c r="F80" s="401" t="s">
        <v>11</v>
      </c>
      <c r="G80" s="529"/>
      <c r="H80" s="539" t="s">
        <v>2656</v>
      </c>
      <c r="I80" s="530"/>
      <c r="J80" s="405" t="s">
        <v>2408</v>
      </c>
      <c r="K80" s="434" t="s">
        <v>2714</v>
      </c>
    </row>
    <row r="81" spans="1:11" ht="16.5" customHeight="1">
      <c r="A81" s="398">
        <v>72</v>
      </c>
      <c r="B81" s="526" t="s">
        <v>23</v>
      </c>
      <c r="C81" s="238" t="s">
        <v>285</v>
      </c>
      <c r="D81" s="238" t="s">
        <v>2396</v>
      </c>
      <c r="E81" s="537" t="s">
        <v>1976</v>
      </c>
      <c r="F81" s="401" t="s">
        <v>11</v>
      </c>
      <c r="G81" s="529"/>
      <c r="H81" s="539" t="s">
        <v>2396</v>
      </c>
      <c r="I81" s="530"/>
      <c r="J81" s="405" t="s">
        <v>2409</v>
      </c>
      <c r="K81" s="434" t="s">
        <v>2715</v>
      </c>
    </row>
    <row r="82" spans="1:11" ht="16.5" customHeight="1">
      <c r="A82" s="398">
        <v>73</v>
      </c>
      <c r="B82" s="526" t="s">
        <v>23</v>
      </c>
      <c r="C82" s="238" t="s">
        <v>285</v>
      </c>
      <c r="D82" s="238" t="s">
        <v>2397</v>
      </c>
      <c r="E82" s="537" t="s">
        <v>1976</v>
      </c>
      <c r="F82" s="401" t="s">
        <v>11</v>
      </c>
      <c r="G82" s="529"/>
      <c r="H82" s="539" t="s">
        <v>2397</v>
      </c>
      <c r="I82" s="530"/>
      <c r="J82" s="405" t="s">
        <v>2410</v>
      </c>
      <c r="K82" s="434" t="s">
        <v>2716</v>
      </c>
    </row>
    <row r="83" spans="1:11" ht="16.5" customHeight="1">
      <c r="A83" s="398">
        <v>74</v>
      </c>
      <c r="B83" s="526" t="s">
        <v>23</v>
      </c>
      <c r="C83" s="238" t="s">
        <v>285</v>
      </c>
      <c r="D83" s="238" t="s">
        <v>2398</v>
      </c>
      <c r="E83" s="537" t="s">
        <v>2719</v>
      </c>
      <c r="F83" s="401" t="s">
        <v>11</v>
      </c>
      <c r="G83" s="529"/>
      <c r="H83" s="539" t="s">
        <v>2398</v>
      </c>
      <c r="I83" s="530"/>
      <c r="J83" s="405" t="s">
        <v>2411</v>
      </c>
      <c r="K83" s="434" t="s">
        <v>2717</v>
      </c>
    </row>
    <row r="84" spans="1:11" ht="16.5" customHeight="1">
      <c r="A84" s="398">
        <v>75</v>
      </c>
      <c r="B84" s="526" t="s">
        <v>23</v>
      </c>
      <c r="C84" s="238" t="s">
        <v>285</v>
      </c>
      <c r="D84" s="238" t="s">
        <v>2606</v>
      </c>
      <c r="E84" s="538" t="s">
        <v>2619</v>
      </c>
      <c r="F84" s="401" t="s">
        <v>11</v>
      </c>
      <c r="G84" s="529"/>
      <c r="H84" s="539"/>
      <c r="I84" s="530"/>
      <c r="J84" s="405" t="s">
        <v>2412</v>
      </c>
      <c r="K84" s="434" t="s">
        <v>2417</v>
      </c>
    </row>
    <row r="85" spans="1:11" ht="16.5" customHeight="1">
      <c r="A85" s="398">
        <v>76</v>
      </c>
      <c r="B85" s="526" t="s">
        <v>23</v>
      </c>
      <c r="C85" s="238" t="s">
        <v>285</v>
      </c>
      <c r="D85" s="238" t="s">
        <v>2399</v>
      </c>
      <c r="E85" s="538" t="s">
        <v>1693</v>
      </c>
      <c r="F85" s="401" t="s">
        <v>11</v>
      </c>
      <c r="G85" s="529"/>
      <c r="H85" s="539"/>
      <c r="I85" s="530"/>
      <c r="J85" s="405" t="s">
        <v>2413</v>
      </c>
      <c r="K85" s="434" t="s">
        <v>2417</v>
      </c>
    </row>
    <row r="86" spans="1:11" ht="16.5" customHeight="1">
      <c r="A86" s="398">
        <v>77</v>
      </c>
      <c r="B86" s="573" t="s">
        <v>23</v>
      </c>
      <c r="C86" s="238" t="s">
        <v>285</v>
      </c>
      <c r="D86" s="238" t="s">
        <v>2607</v>
      </c>
      <c r="E86" s="587" t="s">
        <v>2720</v>
      </c>
      <c r="F86" s="401" t="s">
        <v>11</v>
      </c>
      <c r="G86" s="574"/>
      <c r="H86" s="580"/>
      <c r="I86" s="575"/>
      <c r="J86" s="405" t="s">
        <v>2601</v>
      </c>
      <c r="K86" s="582" t="s">
        <v>2604</v>
      </c>
    </row>
    <row r="87" spans="1:11" ht="16.5" customHeight="1">
      <c r="A87" s="398">
        <v>78</v>
      </c>
      <c r="B87" s="526" t="s">
        <v>23</v>
      </c>
      <c r="C87" s="238" t="s">
        <v>285</v>
      </c>
      <c r="D87" s="238" t="s">
        <v>303</v>
      </c>
      <c r="E87" s="237" t="s">
        <v>71</v>
      </c>
      <c r="F87" s="401" t="s">
        <v>11</v>
      </c>
      <c r="G87" s="195"/>
      <c r="H87" s="539" t="s">
        <v>303</v>
      </c>
      <c r="I87" s="240"/>
      <c r="J87" s="405" t="s">
        <v>2392</v>
      </c>
      <c r="K87" s="433" t="s">
        <v>2418</v>
      </c>
    </row>
    <row r="88" spans="1:11" ht="16.5" customHeight="1">
      <c r="A88" s="398">
        <v>79</v>
      </c>
      <c r="B88" s="237" t="s">
        <v>23</v>
      </c>
      <c r="C88" s="238" t="s">
        <v>285</v>
      </c>
      <c r="D88" s="238" t="s">
        <v>304</v>
      </c>
      <c r="E88" s="539" t="s">
        <v>71</v>
      </c>
      <c r="F88" s="401" t="s">
        <v>11</v>
      </c>
      <c r="G88" s="195"/>
      <c r="H88" s="539" t="s">
        <v>304</v>
      </c>
      <c r="I88" s="240"/>
      <c r="J88" s="404" t="s">
        <v>2390</v>
      </c>
      <c r="K88" s="433" t="s">
        <v>2418</v>
      </c>
    </row>
    <row r="89" spans="1:11" ht="16.5" customHeight="1">
      <c r="A89" s="398">
        <v>80</v>
      </c>
      <c r="B89" s="237" t="s">
        <v>23</v>
      </c>
      <c r="C89" s="238" t="s">
        <v>285</v>
      </c>
      <c r="D89" s="238" t="s">
        <v>305</v>
      </c>
      <c r="E89" s="539" t="s">
        <v>71</v>
      </c>
      <c r="F89" s="401" t="s">
        <v>11</v>
      </c>
      <c r="G89" s="195"/>
      <c r="H89" s="539" t="s">
        <v>305</v>
      </c>
      <c r="I89" s="240"/>
      <c r="J89" s="404" t="s">
        <v>2391</v>
      </c>
      <c r="K89" s="433" t="s">
        <v>2418</v>
      </c>
    </row>
    <row r="90" spans="1:11" ht="16.5" customHeight="1">
      <c r="A90" s="398">
        <v>81</v>
      </c>
      <c r="B90" s="237" t="s">
        <v>23</v>
      </c>
      <c r="C90" s="238" t="s">
        <v>285</v>
      </c>
      <c r="D90" s="238" t="s">
        <v>306</v>
      </c>
      <c r="E90" s="539" t="s">
        <v>71</v>
      </c>
      <c r="F90" s="401" t="s">
        <v>11</v>
      </c>
      <c r="G90" s="195"/>
      <c r="H90" s="539" t="s">
        <v>306</v>
      </c>
      <c r="I90" s="240"/>
      <c r="J90" s="404" t="s">
        <v>2557</v>
      </c>
      <c r="K90" s="433" t="s">
        <v>2418</v>
      </c>
    </row>
    <row r="91" spans="1:11" ht="16.5" customHeight="1">
      <c r="A91" s="398">
        <v>82</v>
      </c>
      <c r="B91" s="237" t="s">
        <v>23</v>
      </c>
      <c r="C91" s="238" t="s">
        <v>285</v>
      </c>
      <c r="D91" s="238" t="s">
        <v>2661</v>
      </c>
      <c r="E91" s="400"/>
      <c r="F91" s="401" t="s">
        <v>11</v>
      </c>
      <c r="G91" s="195"/>
      <c r="H91" s="195"/>
      <c r="I91" s="240"/>
      <c r="J91" s="405" t="s">
        <v>2560</v>
      </c>
      <c r="K91" s="434" t="s">
        <v>307</v>
      </c>
    </row>
    <row r="92" spans="1:11" ht="16.5" customHeight="1">
      <c r="A92" s="398">
        <v>83</v>
      </c>
      <c r="B92" s="237" t="s">
        <v>23</v>
      </c>
      <c r="C92" s="238" t="s">
        <v>285</v>
      </c>
      <c r="D92" s="238" t="s">
        <v>308</v>
      </c>
      <c r="E92" s="400"/>
      <c r="F92" s="401" t="s">
        <v>11</v>
      </c>
      <c r="G92" s="195"/>
      <c r="H92" s="195"/>
      <c r="I92" s="240"/>
      <c r="J92" s="404"/>
      <c r="K92" s="434" t="s">
        <v>309</v>
      </c>
    </row>
    <row r="93" spans="1:11" ht="16.5" customHeight="1">
      <c r="A93" s="398">
        <v>84</v>
      </c>
      <c r="B93" s="237" t="s">
        <v>23</v>
      </c>
      <c r="C93" s="238" t="s">
        <v>285</v>
      </c>
      <c r="D93" s="238" t="s">
        <v>2662</v>
      </c>
      <c r="E93" s="237" t="s">
        <v>89</v>
      </c>
      <c r="F93" s="401" t="s">
        <v>11</v>
      </c>
      <c r="G93" s="195"/>
      <c r="H93" s="195"/>
      <c r="I93" s="240"/>
      <c r="J93" s="405" t="s">
        <v>2556</v>
      </c>
      <c r="K93" s="434" t="s">
        <v>307</v>
      </c>
    </row>
    <row r="94" spans="1:11" ht="16.5" customHeight="1">
      <c r="A94" s="398">
        <v>85</v>
      </c>
      <c r="B94" s="237" t="s">
        <v>23</v>
      </c>
      <c r="C94" s="238" t="s">
        <v>285</v>
      </c>
      <c r="D94" s="238" t="s">
        <v>310</v>
      </c>
      <c r="E94" s="237" t="s">
        <v>71</v>
      </c>
      <c r="F94" s="401" t="s">
        <v>11</v>
      </c>
      <c r="G94" s="195"/>
      <c r="H94" s="195"/>
      <c r="I94" s="240"/>
      <c r="J94" s="404"/>
      <c r="K94" s="434" t="s">
        <v>309</v>
      </c>
    </row>
    <row r="95" spans="1:11" ht="16.5" customHeight="1">
      <c r="A95" s="398">
        <v>86</v>
      </c>
      <c r="B95" s="237" t="s">
        <v>23</v>
      </c>
      <c r="C95" s="238" t="s">
        <v>285</v>
      </c>
      <c r="D95" s="238" t="s">
        <v>311</v>
      </c>
      <c r="E95" s="237" t="s">
        <v>312</v>
      </c>
      <c r="F95" s="401" t="s">
        <v>11</v>
      </c>
      <c r="G95" s="195"/>
      <c r="H95" s="195"/>
      <c r="I95" s="240"/>
      <c r="J95" s="439" t="s">
        <v>1874</v>
      </c>
      <c r="K95" s="433" t="s">
        <v>300</v>
      </c>
    </row>
    <row r="96" spans="1:11" ht="16.5" customHeight="1">
      <c r="A96" s="398">
        <v>87</v>
      </c>
      <c r="B96" s="237" t="s">
        <v>23</v>
      </c>
      <c r="C96" s="238" t="s">
        <v>285</v>
      </c>
      <c r="D96" s="238" t="s">
        <v>313</v>
      </c>
      <c r="E96" s="237" t="s">
        <v>314</v>
      </c>
      <c r="F96" s="401" t="s">
        <v>11</v>
      </c>
      <c r="G96" s="195"/>
      <c r="H96" s="195"/>
      <c r="I96" s="240"/>
      <c r="J96" s="439" t="s">
        <v>1872</v>
      </c>
      <c r="K96" s="433" t="s">
        <v>300</v>
      </c>
    </row>
    <row r="97" spans="1:256" ht="16.5" customHeight="1">
      <c r="A97" s="398">
        <v>88</v>
      </c>
      <c r="B97" s="237" t="s">
        <v>23</v>
      </c>
      <c r="C97" s="238" t="s">
        <v>285</v>
      </c>
      <c r="D97" s="238" t="s">
        <v>315</v>
      </c>
      <c r="E97" s="237" t="s">
        <v>316</v>
      </c>
      <c r="F97" s="401" t="s">
        <v>11</v>
      </c>
      <c r="G97" s="195"/>
      <c r="H97" s="195"/>
      <c r="I97" s="240"/>
      <c r="J97" s="439" t="s">
        <v>1873</v>
      </c>
      <c r="K97" s="433" t="s">
        <v>300</v>
      </c>
    </row>
    <row r="98" spans="1:256" ht="16.5" customHeight="1">
      <c r="A98" s="398">
        <v>89</v>
      </c>
      <c r="B98" s="237" t="s">
        <v>23</v>
      </c>
      <c r="C98" s="238" t="s">
        <v>285</v>
      </c>
      <c r="D98" s="238" t="s">
        <v>317</v>
      </c>
      <c r="E98" s="539" t="s">
        <v>2843</v>
      </c>
      <c r="F98" s="198" t="s">
        <v>2871</v>
      </c>
      <c r="G98" s="195"/>
      <c r="H98" s="527" t="s">
        <v>318</v>
      </c>
      <c r="I98" s="240"/>
      <c r="J98" s="405" t="s">
        <v>2003</v>
      </c>
      <c r="K98" s="434" t="s">
        <v>290</v>
      </c>
    </row>
    <row r="99" spans="1:256" ht="16.5" customHeight="1">
      <c r="A99" s="398">
        <v>90</v>
      </c>
      <c r="B99" s="237" t="s">
        <v>23</v>
      </c>
      <c r="C99" s="238" t="s">
        <v>285</v>
      </c>
      <c r="D99" s="238" t="s">
        <v>319</v>
      </c>
      <c r="E99" s="237" t="s">
        <v>89</v>
      </c>
      <c r="F99" s="401" t="s">
        <v>11</v>
      </c>
      <c r="G99" s="195"/>
      <c r="H99" s="527" t="s">
        <v>320</v>
      </c>
      <c r="I99" s="239"/>
      <c r="J99" s="240"/>
      <c r="K99" s="433" t="s">
        <v>293</v>
      </c>
    </row>
    <row r="100" spans="1:256" ht="16.5" customHeight="1">
      <c r="A100" s="398">
        <v>91</v>
      </c>
      <c r="B100" s="237" t="s">
        <v>23</v>
      </c>
      <c r="C100" s="238" t="s">
        <v>285</v>
      </c>
      <c r="D100" s="238" t="s">
        <v>321</v>
      </c>
      <c r="E100" s="400"/>
      <c r="F100" s="401" t="s">
        <v>11</v>
      </c>
      <c r="G100" s="195"/>
      <c r="H100" s="195"/>
      <c r="I100" s="240"/>
      <c r="J100" s="405" t="s">
        <v>1309</v>
      </c>
      <c r="K100" s="433" t="s">
        <v>2420</v>
      </c>
    </row>
    <row r="101" spans="1:256" ht="16.5" customHeight="1">
      <c r="A101" s="398">
        <v>92</v>
      </c>
      <c r="B101" s="237" t="s">
        <v>23</v>
      </c>
      <c r="C101" s="238" t="s">
        <v>285</v>
      </c>
      <c r="D101" s="238" t="s">
        <v>322</v>
      </c>
      <c r="E101" s="400"/>
      <c r="F101" s="401" t="s">
        <v>11</v>
      </c>
      <c r="G101" s="195"/>
      <c r="H101" s="527" t="s">
        <v>323</v>
      </c>
      <c r="I101" s="240"/>
      <c r="J101" s="404"/>
      <c r="K101" s="430"/>
    </row>
    <row r="102" spans="1:256" ht="16.5" customHeight="1">
      <c r="A102" s="398">
        <v>93</v>
      </c>
      <c r="B102" s="237" t="s">
        <v>23</v>
      </c>
      <c r="C102" s="238" t="s">
        <v>285</v>
      </c>
      <c r="D102" s="238" t="s">
        <v>324</v>
      </c>
      <c r="E102" s="400"/>
      <c r="F102" s="401" t="s">
        <v>11</v>
      </c>
      <c r="G102" s="195"/>
      <c r="H102" s="527" t="s">
        <v>325</v>
      </c>
      <c r="I102" s="240"/>
      <c r="J102" s="404"/>
      <c r="K102" s="430"/>
    </row>
    <row r="103" spans="1:256" ht="16.5" customHeight="1">
      <c r="A103" s="398">
        <v>94</v>
      </c>
      <c r="B103" s="237" t="s">
        <v>23</v>
      </c>
      <c r="C103" s="238" t="s">
        <v>285</v>
      </c>
      <c r="D103" s="238" t="s">
        <v>326</v>
      </c>
      <c r="E103" s="400"/>
      <c r="F103" s="401" t="s">
        <v>11</v>
      </c>
      <c r="G103" s="195"/>
      <c r="H103" s="527" t="s">
        <v>327</v>
      </c>
      <c r="I103" s="240"/>
      <c r="J103" s="404"/>
      <c r="K103" s="430"/>
    </row>
    <row r="104" spans="1:256" ht="16.5" customHeight="1">
      <c r="A104" s="398">
        <v>95</v>
      </c>
      <c r="B104" s="237" t="s">
        <v>23</v>
      </c>
      <c r="C104" s="238" t="s">
        <v>285</v>
      </c>
      <c r="D104" s="238" t="s">
        <v>2902</v>
      </c>
      <c r="E104" s="539" t="s">
        <v>2843</v>
      </c>
      <c r="F104" s="401" t="s">
        <v>11</v>
      </c>
      <c r="G104" s="195"/>
      <c r="H104" s="400"/>
      <c r="I104" s="240"/>
      <c r="J104" s="404"/>
      <c r="K104" s="430"/>
    </row>
    <row r="105" spans="1:256" ht="16.5" customHeight="1">
      <c r="A105" s="398">
        <v>96</v>
      </c>
      <c r="B105" s="237" t="s">
        <v>23</v>
      </c>
      <c r="C105" s="238" t="s">
        <v>285</v>
      </c>
      <c r="D105" s="238" t="s">
        <v>328</v>
      </c>
      <c r="E105" s="237" t="s">
        <v>329</v>
      </c>
      <c r="F105" s="401" t="s">
        <v>11</v>
      </c>
      <c r="G105" s="195"/>
      <c r="H105" s="400"/>
      <c r="I105" s="240"/>
      <c r="J105" s="404"/>
      <c r="K105" s="430"/>
    </row>
    <row r="106" spans="1:256" ht="16.5" customHeight="1">
      <c r="A106" s="398">
        <v>97</v>
      </c>
      <c r="B106" s="237" t="s">
        <v>23</v>
      </c>
      <c r="C106" s="238" t="s">
        <v>285</v>
      </c>
      <c r="D106" s="238" t="s">
        <v>330</v>
      </c>
      <c r="E106" s="400"/>
      <c r="F106" s="401" t="s">
        <v>11</v>
      </c>
      <c r="G106" s="195"/>
      <c r="H106" s="400"/>
      <c r="I106" s="240"/>
      <c r="J106" s="402"/>
      <c r="K106" s="430"/>
    </row>
    <row r="107" spans="1:256" s="547" customFormat="1" ht="16.5" customHeight="1">
      <c r="A107" s="570">
        <v>283</v>
      </c>
      <c r="B107" s="304" t="s">
        <v>23</v>
      </c>
      <c r="C107" s="255" t="s">
        <v>53</v>
      </c>
      <c r="D107" s="250" t="s">
        <v>55</v>
      </c>
      <c r="E107" s="310"/>
      <c r="F107" s="401" t="s">
        <v>11</v>
      </c>
      <c r="G107" s="307"/>
      <c r="H107" s="310"/>
      <c r="J107" s="562" t="s">
        <v>2722</v>
      </c>
      <c r="K107" s="585"/>
    </row>
    <row r="108" spans="1:256" ht="16.5" customHeight="1">
      <c r="A108" s="398">
        <v>98</v>
      </c>
      <c r="B108" s="237" t="s">
        <v>23</v>
      </c>
      <c r="C108" s="238" t="s">
        <v>24</v>
      </c>
      <c r="D108" s="407" t="s">
        <v>1339</v>
      </c>
      <c r="E108" s="400"/>
      <c r="F108" s="401" t="s">
        <v>11</v>
      </c>
      <c r="G108" s="418"/>
      <c r="H108" s="237" t="s">
        <v>331</v>
      </c>
      <c r="I108" s="404"/>
      <c r="J108" s="409" t="s">
        <v>1338</v>
      </c>
      <c r="K108" s="437" t="s">
        <v>1328</v>
      </c>
    </row>
    <row r="109" spans="1:256" ht="16.5" customHeight="1">
      <c r="A109" s="398">
        <v>99</v>
      </c>
      <c r="B109" s="237" t="s">
        <v>23</v>
      </c>
      <c r="C109" s="238" t="s">
        <v>24</v>
      </c>
      <c r="D109" s="238" t="s">
        <v>1329</v>
      </c>
      <c r="E109" s="400"/>
      <c r="F109" s="401" t="s">
        <v>11</v>
      </c>
      <c r="G109" s="418"/>
      <c r="H109" s="438" t="s">
        <v>332</v>
      </c>
      <c r="I109" s="404"/>
      <c r="J109" s="409" t="s">
        <v>1331</v>
      </c>
      <c r="K109" s="437" t="s">
        <v>1330</v>
      </c>
    </row>
    <row r="110" spans="1:256" ht="16.5" customHeight="1">
      <c r="A110" s="398">
        <v>100</v>
      </c>
      <c r="B110" s="237" t="s">
        <v>23</v>
      </c>
      <c r="C110" s="238" t="s">
        <v>1366</v>
      </c>
      <c r="D110" s="399" t="s">
        <v>1033</v>
      </c>
      <c r="E110" s="400"/>
      <c r="F110" s="401" t="s">
        <v>11</v>
      </c>
      <c r="G110" s="239"/>
      <c r="H110" s="400"/>
      <c r="I110" s="404"/>
      <c r="J110" s="439" t="s">
        <v>1395</v>
      </c>
      <c r="K110" s="409" t="s">
        <v>1446</v>
      </c>
      <c r="IU110" s="71"/>
      <c r="IV110" s="71"/>
    </row>
    <row r="111" spans="1:256" ht="16.5" customHeight="1">
      <c r="A111" s="398">
        <v>101</v>
      </c>
      <c r="B111" s="237" t="s">
        <v>23</v>
      </c>
      <c r="C111" s="238" t="s">
        <v>1366</v>
      </c>
      <c r="D111" s="399" t="s">
        <v>1399</v>
      </c>
      <c r="E111" s="400"/>
      <c r="F111" s="401" t="s">
        <v>11</v>
      </c>
      <c r="G111" s="239"/>
      <c r="H111" s="400"/>
      <c r="I111" s="404"/>
      <c r="J111" s="440" t="s">
        <v>1627</v>
      </c>
      <c r="K111" s="409" t="s">
        <v>1436</v>
      </c>
      <c r="IU111" s="71"/>
      <c r="IV111" s="71"/>
    </row>
    <row r="112" spans="1:256" ht="16.5" customHeight="1">
      <c r="A112" s="398">
        <v>102</v>
      </c>
      <c r="B112" s="237" t="s">
        <v>23</v>
      </c>
      <c r="C112" s="238" t="s">
        <v>1366</v>
      </c>
      <c r="D112" s="399" t="s">
        <v>1034</v>
      </c>
      <c r="E112" s="400"/>
      <c r="F112" s="401" t="s">
        <v>11</v>
      </c>
      <c r="G112" s="239"/>
      <c r="H112" s="400"/>
      <c r="I112" s="404"/>
      <c r="J112" s="439" t="s">
        <v>1356</v>
      </c>
      <c r="K112" s="409" t="s">
        <v>1443</v>
      </c>
      <c r="IU112" s="71"/>
      <c r="IV112" s="71"/>
    </row>
    <row r="113" spans="1:256" ht="16.5" customHeight="1">
      <c r="A113" s="398">
        <v>103</v>
      </c>
      <c r="B113" s="237" t="s">
        <v>23</v>
      </c>
      <c r="C113" s="238" t="s">
        <v>1366</v>
      </c>
      <c r="D113" s="399" t="s">
        <v>1035</v>
      </c>
      <c r="E113" s="400"/>
      <c r="F113" s="401" t="s">
        <v>11</v>
      </c>
      <c r="G113" s="239"/>
      <c r="H113" s="400"/>
      <c r="I113" s="404"/>
      <c r="J113" s="440" t="s">
        <v>1628</v>
      </c>
      <c r="K113" s="409" t="s">
        <v>1630</v>
      </c>
      <c r="IU113" s="71"/>
      <c r="IV113" s="71"/>
    </row>
    <row r="114" spans="1:256" ht="16.5" customHeight="1">
      <c r="A114" s="398">
        <v>104</v>
      </c>
      <c r="B114" s="237" t="s">
        <v>23</v>
      </c>
      <c r="C114" s="238" t="s">
        <v>1366</v>
      </c>
      <c r="D114" s="399" t="s">
        <v>1358</v>
      </c>
      <c r="E114" s="400"/>
      <c r="F114" s="401" t="s">
        <v>11</v>
      </c>
      <c r="G114" s="239"/>
      <c r="H114" s="400"/>
      <c r="I114" s="404"/>
      <c r="J114" s="439" t="s">
        <v>1357</v>
      </c>
      <c r="K114" s="409" t="s">
        <v>1444</v>
      </c>
      <c r="IU114" s="71"/>
      <c r="IV114" s="71"/>
    </row>
    <row r="115" spans="1:256" ht="16.5" customHeight="1">
      <c r="A115" s="398">
        <v>105</v>
      </c>
      <c r="B115" s="237" t="s">
        <v>23</v>
      </c>
      <c r="C115" s="238" t="s">
        <v>1366</v>
      </c>
      <c r="D115" s="399" t="s">
        <v>1037</v>
      </c>
      <c r="E115" s="400"/>
      <c r="F115" s="401" t="s">
        <v>11</v>
      </c>
      <c r="G115" s="239"/>
      <c r="H115" s="400"/>
      <c r="I115" s="404"/>
      <c r="J115" s="439" t="s">
        <v>1359</v>
      </c>
      <c r="K115" s="409" t="s">
        <v>1629</v>
      </c>
      <c r="IU115" s="71"/>
      <c r="IV115" s="71"/>
    </row>
    <row r="116" spans="1:256" ht="16.5" customHeight="1">
      <c r="A116" s="398">
        <v>106</v>
      </c>
      <c r="B116" s="237" t="s">
        <v>23</v>
      </c>
      <c r="C116" s="238" t="s">
        <v>1366</v>
      </c>
      <c r="D116" s="399" t="s">
        <v>1038</v>
      </c>
      <c r="E116" s="400"/>
      <c r="F116" s="401" t="s">
        <v>11</v>
      </c>
      <c r="G116" s="239"/>
      <c r="H116" s="400"/>
      <c r="I116" s="404"/>
      <c r="J116" s="439" t="s">
        <v>1396</v>
      </c>
      <c r="K116" s="409" t="s">
        <v>1445</v>
      </c>
      <c r="IU116" s="71"/>
      <c r="IV116" s="71"/>
    </row>
    <row r="117" spans="1:256" ht="16.5" customHeight="1">
      <c r="A117" s="398">
        <v>107</v>
      </c>
      <c r="B117" s="237" t="s">
        <v>23</v>
      </c>
      <c r="C117" s="399" t="s">
        <v>113</v>
      </c>
      <c r="D117" s="407" t="s">
        <v>333</v>
      </c>
      <c r="E117" s="400"/>
      <c r="F117" s="401" t="s">
        <v>11</v>
      </c>
      <c r="G117" s="418"/>
      <c r="H117" s="400"/>
      <c r="I117" s="439" t="s">
        <v>2128</v>
      </c>
      <c r="J117" s="409" t="s">
        <v>1312</v>
      </c>
      <c r="K117" s="403"/>
    </row>
    <row r="118" spans="1:256" ht="16.5" customHeight="1">
      <c r="A118" s="398">
        <v>108</v>
      </c>
      <c r="B118" s="237" t="s">
        <v>23</v>
      </c>
      <c r="C118" s="399" t="s">
        <v>113</v>
      </c>
      <c r="D118" s="407" t="s">
        <v>335</v>
      </c>
      <c r="E118" s="400"/>
      <c r="F118" s="401" t="s">
        <v>11</v>
      </c>
      <c r="G118" s="418"/>
      <c r="H118" s="400"/>
      <c r="I118" s="439" t="s">
        <v>2129</v>
      </c>
      <c r="J118" s="409" t="s">
        <v>334</v>
      </c>
      <c r="K118" s="403"/>
    </row>
    <row r="119" spans="1:256" ht="16.5" customHeight="1">
      <c r="A119" s="398">
        <v>109</v>
      </c>
      <c r="B119" s="237" t="s">
        <v>23</v>
      </c>
      <c r="C119" s="205" t="s">
        <v>336</v>
      </c>
      <c r="D119" s="205" t="s">
        <v>337</v>
      </c>
      <c r="E119" s="204" t="s">
        <v>338</v>
      </c>
      <c r="F119" s="198" t="s">
        <v>11</v>
      </c>
      <c r="G119" s="228"/>
      <c r="H119" s="208"/>
      <c r="I119" s="211" t="s">
        <v>2745</v>
      </c>
      <c r="J119" s="602" t="s">
        <v>1349</v>
      </c>
      <c r="K119" s="403"/>
    </row>
    <row r="120" spans="1:256" ht="16.5" customHeight="1">
      <c r="A120" s="398">
        <v>110</v>
      </c>
      <c r="B120" s="237" t="s">
        <v>23</v>
      </c>
      <c r="C120" s="205" t="s">
        <v>336</v>
      </c>
      <c r="D120" s="205" t="s">
        <v>340</v>
      </c>
      <c r="E120" s="204" t="s">
        <v>338</v>
      </c>
      <c r="F120" s="198" t="s">
        <v>11</v>
      </c>
      <c r="G120" s="228"/>
      <c r="H120" s="208"/>
      <c r="I120" s="211" t="s">
        <v>341</v>
      </c>
      <c r="J120" s="602" t="s">
        <v>1313</v>
      </c>
      <c r="K120" s="403"/>
    </row>
    <row r="121" spans="1:256" ht="16.5" customHeight="1">
      <c r="A121" s="398">
        <v>111</v>
      </c>
      <c r="B121" s="237" t="s">
        <v>23</v>
      </c>
      <c r="C121" s="205" t="s">
        <v>336</v>
      </c>
      <c r="D121" s="205" t="s">
        <v>342</v>
      </c>
      <c r="E121" s="204" t="s">
        <v>338</v>
      </c>
      <c r="F121" s="198" t="s">
        <v>11</v>
      </c>
      <c r="G121" s="228"/>
      <c r="H121" s="208"/>
      <c r="I121" s="211" t="s">
        <v>343</v>
      </c>
      <c r="J121" s="602" t="s">
        <v>1314</v>
      </c>
      <c r="K121" s="403"/>
    </row>
    <row r="122" spans="1:256" ht="16.5" customHeight="1">
      <c r="A122" s="398">
        <v>112</v>
      </c>
      <c r="B122" s="237" t="s">
        <v>23</v>
      </c>
      <c r="C122" s="205" t="s">
        <v>336</v>
      </c>
      <c r="D122" s="205" t="s">
        <v>344</v>
      </c>
      <c r="E122" s="207"/>
      <c r="F122" s="198" t="s">
        <v>11</v>
      </c>
      <c r="G122" s="228"/>
      <c r="H122" s="208"/>
      <c r="I122" s="211" t="s">
        <v>1201</v>
      </c>
      <c r="J122" s="223"/>
      <c r="K122" s="403"/>
    </row>
    <row r="123" spans="1:256" ht="16.5" customHeight="1">
      <c r="A123" s="398">
        <v>113</v>
      </c>
      <c r="B123" s="237" t="s">
        <v>23</v>
      </c>
      <c r="C123" s="205" t="s">
        <v>336</v>
      </c>
      <c r="D123" s="205" t="s">
        <v>345</v>
      </c>
      <c r="E123" s="207"/>
      <c r="F123" s="198" t="s">
        <v>11</v>
      </c>
      <c r="G123" s="228"/>
      <c r="H123" s="208"/>
      <c r="I123" s="220"/>
      <c r="J123" s="602" t="s">
        <v>1354</v>
      </c>
      <c r="K123" s="403"/>
    </row>
    <row r="124" spans="1:256" ht="16.5" customHeight="1">
      <c r="A124" s="398">
        <v>114</v>
      </c>
      <c r="B124" s="237" t="s">
        <v>23</v>
      </c>
      <c r="C124" s="205" t="s">
        <v>336</v>
      </c>
      <c r="D124" s="205" t="s">
        <v>346</v>
      </c>
      <c r="E124" s="207"/>
      <c r="F124" s="198" t="s">
        <v>11</v>
      </c>
      <c r="G124" s="228"/>
      <c r="H124" s="208"/>
      <c r="I124" s="211" t="s">
        <v>2849</v>
      </c>
      <c r="J124" s="602" t="s">
        <v>1344</v>
      </c>
      <c r="K124" s="403"/>
    </row>
    <row r="125" spans="1:256" ht="16.5" customHeight="1">
      <c r="A125" s="398">
        <v>115</v>
      </c>
      <c r="B125" s="237" t="s">
        <v>23</v>
      </c>
      <c r="C125" s="205" t="s">
        <v>336</v>
      </c>
      <c r="D125" s="205" t="s">
        <v>348</v>
      </c>
      <c r="E125" s="204" t="s">
        <v>349</v>
      </c>
      <c r="F125" s="198" t="s">
        <v>11</v>
      </c>
      <c r="G125" s="228"/>
      <c r="H125" s="208"/>
      <c r="I125" s="211" t="s">
        <v>2846</v>
      </c>
      <c r="J125" s="602"/>
      <c r="K125" s="403"/>
    </row>
    <row r="126" spans="1:256" ht="16.5" customHeight="1">
      <c r="A126" s="398">
        <v>116</v>
      </c>
      <c r="B126" s="237" t="s">
        <v>23</v>
      </c>
      <c r="C126" s="205" t="s">
        <v>336</v>
      </c>
      <c r="D126" s="205" t="s">
        <v>351</v>
      </c>
      <c r="E126" s="204" t="s">
        <v>352</v>
      </c>
      <c r="F126" s="198" t="s">
        <v>11</v>
      </c>
      <c r="G126" s="228"/>
      <c r="H126" s="208"/>
      <c r="I126" s="211" t="s">
        <v>353</v>
      </c>
      <c r="J126" s="602"/>
      <c r="K126" s="403"/>
    </row>
    <row r="127" spans="1:256" ht="16.5" customHeight="1">
      <c r="A127" s="398">
        <v>117</v>
      </c>
      <c r="B127" s="237" t="s">
        <v>23</v>
      </c>
      <c r="C127" s="205" t="s">
        <v>336</v>
      </c>
      <c r="D127" s="205" t="s">
        <v>354</v>
      </c>
      <c r="E127" s="204" t="s">
        <v>355</v>
      </c>
      <c r="F127" s="198" t="s">
        <v>11</v>
      </c>
      <c r="G127" s="228"/>
      <c r="H127" s="208"/>
      <c r="I127" s="211" t="s">
        <v>2846</v>
      </c>
      <c r="J127" s="602"/>
      <c r="K127" s="403"/>
    </row>
    <row r="128" spans="1:256" ht="16.5" customHeight="1">
      <c r="A128" s="398">
        <v>118</v>
      </c>
      <c r="B128" s="237" t="s">
        <v>23</v>
      </c>
      <c r="C128" s="205" t="s">
        <v>336</v>
      </c>
      <c r="D128" s="205" t="s">
        <v>356</v>
      </c>
      <c r="E128" s="204" t="s">
        <v>349</v>
      </c>
      <c r="F128" s="198" t="s">
        <v>11</v>
      </c>
      <c r="G128" s="228"/>
      <c r="H128" s="208"/>
      <c r="I128" s="211" t="s">
        <v>357</v>
      </c>
      <c r="J128" s="602"/>
      <c r="K128" s="403"/>
    </row>
    <row r="129" spans="1:11" ht="16.5" customHeight="1">
      <c r="A129" s="398">
        <v>119</v>
      </c>
      <c r="B129" s="237" t="s">
        <v>23</v>
      </c>
      <c r="C129" s="205" t="s">
        <v>336</v>
      </c>
      <c r="D129" s="205" t="s">
        <v>358</v>
      </c>
      <c r="E129" s="204" t="s">
        <v>359</v>
      </c>
      <c r="F129" s="198" t="s">
        <v>11</v>
      </c>
      <c r="G129" s="228"/>
      <c r="H129" s="208"/>
      <c r="I129" s="211" t="s">
        <v>2847</v>
      </c>
      <c r="J129" s="602"/>
      <c r="K129" s="403"/>
    </row>
    <row r="130" spans="1:11" ht="16.5" customHeight="1">
      <c r="A130" s="398">
        <v>120</v>
      </c>
      <c r="B130" s="237" t="s">
        <v>23</v>
      </c>
      <c r="C130" s="205" t="s">
        <v>336</v>
      </c>
      <c r="D130" s="205" t="s">
        <v>361</v>
      </c>
      <c r="E130" s="204" t="s">
        <v>362</v>
      </c>
      <c r="F130" s="198" t="s">
        <v>11</v>
      </c>
      <c r="G130" s="228"/>
      <c r="H130" s="208"/>
      <c r="I130" s="211" t="s">
        <v>350</v>
      </c>
      <c r="J130" s="602"/>
      <c r="K130" s="403"/>
    </row>
    <row r="131" spans="1:11" ht="16.5" customHeight="1">
      <c r="A131" s="398">
        <v>121</v>
      </c>
      <c r="B131" s="237" t="s">
        <v>23</v>
      </c>
      <c r="C131" s="205" t="s">
        <v>336</v>
      </c>
      <c r="D131" s="205" t="s">
        <v>363</v>
      </c>
      <c r="E131" s="204" t="s">
        <v>364</v>
      </c>
      <c r="F131" s="198" t="s">
        <v>11</v>
      </c>
      <c r="G131" s="228"/>
      <c r="H131" s="208"/>
      <c r="I131" s="229" t="s">
        <v>1310</v>
      </c>
      <c r="J131" s="602"/>
      <c r="K131" s="403"/>
    </row>
    <row r="132" spans="1:11" ht="16.5" customHeight="1">
      <c r="A132" s="398">
        <v>122</v>
      </c>
      <c r="B132" s="237" t="s">
        <v>23</v>
      </c>
      <c r="C132" s="205" t="s">
        <v>336</v>
      </c>
      <c r="D132" s="205" t="s">
        <v>365</v>
      </c>
      <c r="E132" s="204" t="s">
        <v>366</v>
      </c>
      <c r="F132" s="198" t="s">
        <v>11</v>
      </c>
      <c r="G132" s="228"/>
      <c r="H132" s="208"/>
      <c r="I132" s="211" t="s">
        <v>367</v>
      </c>
      <c r="J132" s="602"/>
      <c r="K132" s="403"/>
    </row>
    <row r="133" spans="1:11" ht="16.5" customHeight="1">
      <c r="A133" s="398">
        <v>123</v>
      </c>
      <c r="B133" s="237" t="s">
        <v>23</v>
      </c>
      <c r="C133" s="205" t="s">
        <v>336</v>
      </c>
      <c r="D133" s="205" t="s">
        <v>368</v>
      </c>
      <c r="E133" s="207"/>
      <c r="F133" s="198" t="s">
        <v>11</v>
      </c>
      <c r="G133" s="228"/>
      <c r="H133" s="208"/>
      <c r="I133" s="220"/>
      <c r="J133" s="602" t="s">
        <v>1433</v>
      </c>
      <c r="K133" s="403"/>
    </row>
    <row r="134" spans="1:11" ht="16.5" customHeight="1">
      <c r="A134" s="398">
        <v>124</v>
      </c>
      <c r="B134" s="237" t="s">
        <v>23</v>
      </c>
      <c r="C134" s="205" t="s">
        <v>336</v>
      </c>
      <c r="D134" s="212" t="s">
        <v>369</v>
      </c>
      <c r="E134" s="207"/>
      <c r="F134" s="198" t="s">
        <v>11</v>
      </c>
      <c r="G134" s="228"/>
      <c r="H134" s="208"/>
      <c r="I134" s="209"/>
      <c r="J134" s="602" t="s">
        <v>1430</v>
      </c>
      <c r="K134" s="403"/>
    </row>
    <row r="135" spans="1:11" ht="16.5" customHeight="1">
      <c r="A135" s="398">
        <v>125</v>
      </c>
      <c r="B135" s="237" t="s">
        <v>23</v>
      </c>
      <c r="C135" s="205" t="s">
        <v>336</v>
      </c>
      <c r="D135" s="212" t="s">
        <v>1345</v>
      </c>
      <c r="E135" s="207"/>
      <c r="F135" s="198" t="s">
        <v>11</v>
      </c>
      <c r="G135" s="228"/>
      <c r="H135" s="208"/>
      <c r="I135" s="211" t="s">
        <v>370</v>
      </c>
      <c r="J135" s="602" t="s">
        <v>1394</v>
      </c>
      <c r="K135" s="403"/>
    </row>
    <row r="136" spans="1:11" ht="16.5" customHeight="1">
      <c r="A136" s="398">
        <v>126</v>
      </c>
      <c r="B136" s="237" t="s">
        <v>23</v>
      </c>
      <c r="C136" s="205" t="s">
        <v>336</v>
      </c>
      <c r="D136" s="212" t="s">
        <v>1346</v>
      </c>
      <c r="E136" s="207"/>
      <c r="F136" s="198" t="s">
        <v>2871</v>
      </c>
      <c r="G136" s="228"/>
      <c r="H136" s="208"/>
      <c r="I136" s="211" t="s">
        <v>1419</v>
      </c>
      <c r="J136" s="602" t="s">
        <v>2862</v>
      </c>
      <c r="K136" s="403"/>
    </row>
    <row r="137" spans="1:11" ht="16.5" customHeight="1">
      <c r="A137" s="398">
        <v>127</v>
      </c>
      <c r="B137" s="237" t="s">
        <v>23</v>
      </c>
      <c r="C137" s="205" t="s">
        <v>336</v>
      </c>
      <c r="D137" s="212" t="s">
        <v>1347</v>
      </c>
      <c r="E137" s="207"/>
      <c r="F137" s="198" t="s">
        <v>11</v>
      </c>
      <c r="G137" s="228"/>
      <c r="H137" s="208"/>
      <c r="I137" s="211" t="s">
        <v>2845</v>
      </c>
      <c r="J137" s="602" t="s">
        <v>1348</v>
      </c>
      <c r="K137" s="403"/>
    </row>
    <row r="138" spans="1:11" ht="16.5" customHeight="1">
      <c r="A138" s="398">
        <v>128</v>
      </c>
      <c r="B138" s="237" t="s">
        <v>23</v>
      </c>
      <c r="C138" s="205" t="s">
        <v>336</v>
      </c>
      <c r="D138" s="212" t="s">
        <v>374</v>
      </c>
      <c r="E138" s="207"/>
      <c r="F138" s="198" t="s">
        <v>11</v>
      </c>
      <c r="G138" s="228"/>
      <c r="H138" s="208"/>
      <c r="I138" s="211" t="s">
        <v>375</v>
      </c>
      <c r="J138" s="602"/>
      <c r="K138" s="403"/>
    </row>
    <row r="139" spans="1:11" ht="16.5" customHeight="1">
      <c r="A139" s="398">
        <v>129</v>
      </c>
      <c r="B139" s="237" t="s">
        <v>23</v>
      </c>
      <c r="C139" s="205" t="s">
        <v>336</v>
      </c>
      <c r="D139" s="212" t="s">
        <v>376</v>
      </c>
      <c r="E139" s="207"/>
      <c r="F139" s="198" t="s">
        <v>11</v>
      </c>
      <c r="G139" s="228"/>
      <c r="H139" s="208"/>
      <c r="I139" s="209"/>
      <c r="J139" s="602" t="s">
        <v>1432</v>
      </c>
      <c r="K139" s="403"/>
    </row>
    <row r="140" spans="1:11" ht="16.5" customHeight="1">
      <c r="A140" s="398">
        <v>130</v>
      </c>
      <c r="B140" s="237" t="s">
        <v>23</v>
      </c>
      <c r="C140" s="205" t="s">
        <v>336</v>
      </c>
      <c r="D140" s="212" t="s">
        <v>377</v>
      </c>
      <c r="E140" s="204" t="s">
        <v>378</v>
      </c>
      <c r="F140" s="198" t="s">
        <v>11</v>
      </c>
      <c r="G140" s="228"/>
      <c r="H140" s="208"/>
      <c r="I140" s="211" t="s">
        <v>379</v>
      </c>
      <c r="J140" s="602" t="s">
        <v>1351</v>
      </c>
      <c r="K140" s="403"/>
    </row>
    <row r="141" spans="1:11" ht="16.5" customHeight="1">
      <c r="A141" s="398">
        <v>131</v>
      </c>
      <c r="B141" s="237" t="s">
        <v>23</v>
      </c>
      <c r="C141" s="205" t="s">
        <v>336</v>
      </c>
      <c r="D141" s="212" t="s">
        <v>380</v>
      </c>
      <c r="E141" s="207"/>
      <c r="F141" s="198" t="s">
        <v>11</v>
      </c>
      <c r="G141" s="228"/>
      <c r="H141" s="208"/>
      <c r="I141" s="220"/>
      <c r="J141" s="602" t="s">
        <v>1348</v>
      </c>
      <c r="K141" s="403"/>
    </row>
    <row r="142" spans="1:11" ht="16.5" customHeight="1">
      <c r="A142" s="398">
        <v>132</v>
      </c>
      <c r="B142" s="237" t="s">
        <v>23</v>
      </c>
      <c r="C142" s="205" t="s">
        <v>336</v>
      </c>
      <c r="D142" s="212" t="s">
        <v>381</v>
      </c>
      <c r="E142" s="204" t="s">
        <v>382</v>
      </c>
      <c r="F142" s="198" t="s">
        <v>11</v>
      </c>
      <c r="G142" s="228"/>
      <c r="H142" s="208"/>
      <c r="I142" s="211" t="s">
        <v>1420</v>
      </c>
      <c r="J142" s="602" t="s">
        <v>1203</v>
      </c>
      <c r="K142" s="403"/>
    </row>
    <row r="143" spans="1:11" ht="16.5" customHeight="1">
      <c r="A143" s="398">
        <v>133</v>
      </c>
      <c r="B143" s="237" t="s">
        <v>23</v>
      </c>
      <c r="C143" s="205" t="s">
        <v>336</v>
      </c>
      <c r="D143" s="212" t="s">
        <v>384</v>
      </c>
      <c r="E143" s="204" t="s">
        <v>385</v>
      </c>
      <c r="F143" s="198" t="s">
        <v>11</v>
      </c>
      <c r="G143" s="228"/>
      <c r="H143" s="208"/>
      <c r="I143" s="211" t="s">
        <v>386</v>
      </c>
      <c r="J143" s="602" t="s">
        <v>2081</v>
      </c>
      <c r="K143" s="403"/>
    </row>
    <row r="144" spans="1:11" ht="16.5" customHeight="1">
      <c r="A144" s="398">
        <v>134</v>
      </c>
      <c r="B144" s="237" t="s">
        <v>23</v>
      </c>
      <c r="C144" s="205" t="s">
        <v>336</v>
      </c>
      <c r="D144" s="212" t="s">
        <v>387</v>
      </c>
      <c r="E144" s="204" t="s">
        <v>382</v>
      </c>
      <c r="F144" s="198" t="s">
        <v>11</v>
      </c>
      <c r="G144" s="228"/>
      <c r="H144" s="208"/>
      <c r="I144" s="211" t="s">
        <v>383</v>
      </c>
      <c r="J144" s="602" t="s">
        <v>2082</v>
      </c>
      <c r="K144" s="403"/>
    </row>
    <row r="145" spans="1:12" ht="16.5" customHeight="1">
      <c r="A145" s="398">
        <v>135</v>
      </c>
      <c r="B145" s="237" t="s">
        <v>23</v>
      </c>
      <c r="C145" s="205" t="s">
        <v>336</v>
      </c>
      <c r="D145" s="212" t="s">
        <v>388</v>
      </c>
      <c r="E145" s="230"/>
      <c r="F145" s="198" t="s">
        <v>11</v>
      </c>
      <c r="G145" s="231"/>
      <c r="H145" s="208"/>
      <c r="I145" s="209"/>
      <c r="J145" s="232" t="s">
        <v>1311</v>
      </c>
      <c r="K145" s="403"/>
    </row>
    <row r="146" spans="1:12" ht="16.5" customHeight="1">
      <c r="A146" s="398">
        <v>136</v>
      </c>
      <c r="B146" s="237" t="s">
        <v>23</v>
      </c>
      <c r="C146" s="205" t="s">
        <v>336</v>
      </c>
      <c r="D146" s="212" t="s">
        <v>389</v>
      </c>
      <c r="E146" s="207"/>
      <c r="F146" s="198" t="s">
        <v>11</v>
      </c>
      <c r="G146" s="228"/>
      <c r="H146" s="208"/>
      <c r="I146" s="209"/>
      <c r="J146" s="602" t="s">
        <v>1350</v>
      </c>
      <c r="K146" s="403"/>
    </row>
    <row r="147" spans="1:12" ht="16.5" customHeight="1">
      <c r="A147" s="398">
        <v>137</v>
      </c>
      <c r="B147" s="237" t="s">
        <v>23</v>
      </c>
      <c r="C147" s="205" t="s">
        <v>336</v>
      </c>
      <c r="D147" s="212" t="s">
        <v>390</v>
      </c>
      <c r="E147" s="207"/>
      <c r="F147" s="198" t="s">
        <v>2871</v>
      </c>
      <c r="G147" s="228"/>
      <c r="H147" s="208"/>
      <c r="I147" s="209"/>
      <c r="J147" s="602" t="s">
        <v>1352</v>
      </c>
      <c r="K147" s="403"/>
    </row>
    <row r="148" spans="1:12" ht="16.5" customHeight="1">
      <c r="A148" s="398">
        <v>138</v>
      </c>
      <c r="B148" s="237" t="s">
        <v>23</v>
      </c>
      <c r="C148" s="205" t="s">
        <v>336</v>
      </c>
      <c r="D148" s="212" t="s">
        <v>391</v>
      </c>
      <c r="E148" s="207"/>
      <c r="F148" s="198" t="s">
        <v>2904</v>
      </c>
      <c r="G148" s="228"/>
      <c r="H148" s="208"/>
      <c r="I148" s="211" t="s">
        <v>2848</v>
      </c>
      <c r="J148" s="602" t="s">
        <v>1353</v>
      </c>
      <c r="K148" s="403"/>
    </row>
    <row r="149" spans="1:12" ht="16.5" customHeight="1">
      <c r="A149" s="398">
        <v>139</v>
      </c>
      <c r="B149" s="237" t="s">
        <v>23</v>
      </c>
      <c r="C149" s="205" t="s">
        <v>336</v>
      </c>
      <c r="D149" s="212" t="s">
        <v>392</v>
      </c>
      <c r="E149" s="207"/>
      <c r="F149" s="198" t="s">
        <v>2871</v>
      </c>
      <c r="G149" s="228"/>
      <c r="H149" s="208"/>
      <c r="I149" s="211" t="s">
        <v>1419</v>
      </c>
      <c r="J149" s="602" t="s">
        <v>2863</v>
      </c>
      <c r="K149" s="403"/>
    </row>
    <row r="150" spans="1:12" ht="16.5" customHeight="1">
      <c r="A150" s="398">
        <v>140</v>
      </c>
      <c r="B150" s="237" t="s">
        <v>23</v>
      </c>
      <c r="C150" s="205" t="s">
        <v>336</v>
      </c>
      <c r="D150" s="205" t="s">
        <v>2898</v>
      </c>
      <c r="E150" s="207"/>
      <c r="F150" s="401" t="s">
        <v>11</v>
      </c>
      <c r="G150" s="228"/>
      <c r="H150" s="208"/>
      <c r="I150" s="211" t="s">
        <v>2906</v>
      </c>
      <c r="J150" s="771" t="s">
        <v>3406</v>
      </c>
      <c r="K150" s="403"/>
    </row>
    <row r="151" spans="1:12" ht="16.5" customHeight="1">
      <c r="A151" s="398">
        <v>141</v>
      </c>
      <c r="B151" s="237" t="s">
        <v>23</v>
      </c>
      <c r="C151" s="205" t="s">
        <v>336</v>
      </c>
      <c r="D151" s="205" t="s">
        <v>2744</v>
      </c>
      <c r="E151" s="205"/>
      <c r="F151" s="198" t="s">
        <v>11</v>
      </c>
      <c r="G151" s="228"/>
      <c r="H151" s="208"/>
      <c r="I151" s="604" t="s">
        <v>2876</v>
      </c>
      <c r="J151" s="602"/>
      <c r="K151" s="403"/>
    </row>
    <row r="152" spans="1:12" s="124" customFormat="1" ht="16.5" customHeight="1">
      <c r="A152" s="398">
        <v>142</v>
      </c>
      <c r="B152" s="237" t="s">
        <v>23</v>
      </c>
      <c r="C152" s="441" t="s">
        <v>1893</v>
      </c>
      <c r="D152" s="442" t="s">
        <v>2637</v>
      </c>
      <c r="E152" s="194"/>
      <c r="F152" s="198" t="s">
        <v>11</v>
      </c>
      <c r="G152" s="195"/>
      <c r="H152" s="507" t="s">
        <v>1341</v>
      </c>
      <c r="I152" s="444"/>
      <c r="J152" s="445" t="s">
        <v>2647</v>
      </c>
      <c r="K152" s="446" t="s">
        <v>2948</v>
      </c>
      <c r="L152" s="123"/>
    </row>
    <row r="153" spans="1:12" s="124" customFormat="1" ht="16.5" customHeight="1">
      <c r="A153" s="398">
        <v>143</v>
      </c>
      <c r="B153" s="237" t="s">
        <v>23</v>
      </c>
      <c r="C153" s="441" t="s">
        <v>396</v>
      </c>
      <c r="D153" s="503" t="s">
        <v>2130</v>
      </c>
      <c r="E153" s="194"/>
      <c r="F153" s="401" t="s">
        <v>11</v>
      </c>
      <c r="G153" s="195"/>
      <c r="H153" s="503" t="s">
        <v>2130</v>
      </c>
      <c r="I153" s="444"/>
      <c r="J153" s="493" t="s">
        <v>3407</v>
      </c>
      <c r="K153" s="450" t="s">
        <v>2142</v>
      </c>
      <c r="L153" s="110"/>
    </row>
    <row r="154" spans="1:12" s="124" customFormat="1" ht="16.5" customHeight="1">
      <c r="A154" s="398">
        <v>144</v>
      </c>
      <c r="B154" s="488" t="s">
        <v>23</v>
      </c>
      <c r="C154" s="441" t="s">
        <v>1893</v>
      </c>
      <c r="D154" s="490" t="s">
        <v>2131</v>
      </c>
      <c r="E154" s="194"/>
      <c r="F154" s="401" t="s">
        <v>11</v>
      </c>
      <c r="G154" s="195"/>
      <c r="H154" s="490" t="s">
        <v>2131</v>
      </c>
      <c r="I154" s="491"/>
      <c r="J154" s="489"/>
      <c r="K154" s="492"/>
      <c r="L154" s="123"/>
    </row>
    <row r="155" spans="1:12" s="124" customFormat="1" ht="16.5" customHeight="1">
      <c r="A155" s="398">
        <v>145</v>
      </c>
      <c r="B155" s="237" t="s">
        <v>23</v>
      </c>
      <c r="C155" s="441" t="s">
        <v>396</v>
      </c>
      <c r="D155" s="449" t="s">
        <v>2132</v>
      </c>
      <c r="E155" s="194"/>
      <c r="F155" s="401" t="s">
        <v>11</v>
      </c>
      <c r="G155" s="195"/>
      <c r="H155" s="449" t="s">
        <v>2132</v>
      </c>
      <c r="I155" s="444"/>
      <c r="J155" s="494"/>
      <c r="K155" s="450"/>
      <c r="L155" s="110"/>
    </row>
    <row r="156" spans="1:12" s="124" customFormat="1" ht="16.5" customHeight="1">
      <c r="A156" s="398">
        <v>146</v>
      </c>
      <c r="B156" s="237" t="s">
        <v>23</v>
      </c>
      <c r="C156" s="441" t="s">
        <v>396</v>
      </c>
      <c r="D156" s="449" t="s">
        <v>2133</v>
      </c>
      <c r="E156" s="194"/>
      <c r="F156" s="401" t="s">
        <v>11</v>
      </c>
      <c r="G156" s="195"/>
      <c r="H156" s="449" t="s">
        <v>2133</v>
      </c>
      <c r="I156" s="444"/>
      <c r="J156" s="494"/>
      <c r="K156" s="450"/>
      <c r="L156" s="110"/>
    </row>
    <row r="157" spans="1:12" s="124" customFormat="1" ht="16.5" customHeight="1">
      <c r="A157" s="398">
        <v>147</v>
      </c>
      <c r="B157" s="237" t="s">
        <v>23</v>
      </c>
      <c r="C157" s="441" t="s">
        <v>396</v>
      </c>
      <c r="D157" s="449" t="s">
        <v>2134</v>
      </c>
      <c r="E157" s="194"/>
      <c r="F157" s="401" t="s">
        <v>11</v>
      </c>
      <c r="G157" s="195"/>
      <c r="H157" s="449" t="s">
        <v>2134</v>
      </c>
      <c r="I157" s="444"/>
      <c r="J157" s="494"/>
      <c r="K157" s="450"/>
      <c r="L157" s="110"/>
    </row>
    <row r="158" spans="1:12" s="124" customFormat="1" ht="16.5" customHeight="1">
      <c r="A158" s="398">
        <v>148</v>
      </c>
      <c r="B158" s="237" t="s">
        <v>23</v>
      </c>
      <c r="C158" s="441" t="s">
        <v>396</v>
      </c>
      <c r="D158" s="449" t="s">
        <v>2135</v>
      </c>
      <c r="E158" s="194"/>
      <c r="F158" s="401" t="s">
        <v>11</v>
      </c>
      <c r="G158" s="195"/>
      <c r="H158" s="449" t="s">
        <v>2135</v>
      </c>
      <c r="I158" s="444"/>
      <c r="J158" s="494"/>
      <c r="K158" s="450"/>
      <c r="L158" s="110"/>
    </row>
    <row r="159" spans="1:12" s="124" customFormat="1" ht="16.5" customHeight="1">
      <c r="A159" s="398">
        <v>149</v>
      </c>
      <c r="B159" s="237" t="s">
        <v>23</v>
      </c>
      <c r="C159" s="441" t="s">
        <v>396</v>
      </c>
      <c r="D159" s="449" t="s">
        <v>2136</v>
      </c>
      <c r="E159" s="194"/>
      <c r="F159" s="401" t="s">
        <v>11</v>
      </c>
      <c r="G159" s="195"/>
      <c r="H159" s="449" t="s">
        <v>2136</v>
      </c>
      <c r="I159" s="444"/>
      <c r="J159" s="494"/>
      <c r="K159" s="450"/>
      <c r="L159" s="110"/>
    </row>
    <row r="160" spans="1:12" s="124" customFormat="1" ht="16.5" customHeight="1">
      <c r="A160" s="398">
        <v>150</v>
      </c>
      <c r="B160" s="237" t="s">
        <v>23</v>
      </c>
      <c r="C160" s="441" t="s">
        <v>396</v>
      </c>
      <c r="D160" s="449" t="s">
        <v>2137</v>
      </c>
      <c r="E160" s="194"/>
      <c r="F160" s="401" t="s">
        <v>11</v>
      </c>
      <c r="G160" s="195"/>
      <c r="H160" s="449" t="s">
        <v>2137</v>
      </c>
      <c r="I160" s="444"/>
      <c r="J160" s="494"/>
      <c r="K160" s="450"/>
      <c r="L160" s="110"/>
    </row>
    <row r="161" spans="1:12" s="124" customFormat="1" ht="16.5" customHeight="1">
      <c r="A161" s="398">
        <v>151</v>
      </c>
      <c r="B161" s="237" t="s">
        <v>23</v>
      </c>
      <c r="C161" s="441" t="s">
        <v>396</v>
      </c>
      <c r="D161" s="449" t="s">
        <v>2138</v>
      </c>
      <c r="E161" s="194"/>
      <c r="F161" s="401" t="s">
        <v>11</v>
      </c>
      <c r="G161" s="195"/>
      <c r="H161" s="449" t="s">
        <v>2138</v>
      </c>
      <c r="I161" s="444"/>
      <c r="J161" s="494"/>
      <c r="K161" s="450"/>
      <c r="L161" s="110"/>
    </row>
    <row r="162" spans="1:12" s="124" customFormat="1" ht="16.5" customHeight="1">
      <c r="A162" s="398">
        <v>152</v>
      </c>
      <c r="B162" s="237" t="s">
        <v>23</v>
      </c>
      <c r="C162" s="441" t="s">
        <v>396</v>
      </c>
      <c r="D162" s="449" t="s">
        <v>2139</v>
      </c>
      <c r="E162" s="194"/>
      <c r="F162" s="401" t="s">
        <v>11</v>
      </c>
      <c r="G162" s="195"/>
      <c r="H162" s="449" t="s">
        <v>2139</v>
      </c>
      <c r="I162" s="444"/>
      <c r="J162" s="494"/>
      <c r="K162" s="450"/>
      <c r="L162" s="110"/>
    </row>
    <row r="163" spans="1:12" s="124" customFormat="1" ht="16.5" customHeight="1">
      <c r="A163" s="398">
        <v>153</v>
      </c>
      <c r="B163" s="237" t="s">
        <v>23</v>
      </c>
      <c r="C163" s="441" t="s">
        <v>396</v>
      </c>
      <c r="D163" s="449" t="s">
        <v>2140</v>
      </c>
      <c r="E163" s="194"/>
      <c r="F163" s="401" t="s">
        <v>11</v>
      </c>
      <c r="G163" s="195"/>
      <c r="H163" s="449" t="s">
        <v>2140</v>
      </c>
      <c r="I163" s="444"/>
      <c r="J163" s="494"/>
      <c r="K163" s="450"/>
      <c r="L163" s="110"/>
    </row>
    <row r="164" spans="1:12" s="124" customFormat="1" ht="16.5" customHeight="1">
      <c r="A164" s="398">
        <v>154</v>
      </c>
      <c r="B164" s="237" t="s">
        <v>23</v>
      </c>
      <c r="C164" s="441" t="s">
        <v>396</v>
      </c>
      <c r="D164" s="449" t="s">
        <v>2141</v>
      </c>
      <c r="E164" s="194"/>
      <c r="F164" s="401" t="s">
        <v>11</v>
      </c>
      <c r="G164" s="195"/>
      <c r="H164" s="449" t="s">
        <v>2141</v>
      </c>
      <c r="I164" s="444"/>
      <c r="J164" s="494"/>
      <c r="K164" s="450"/>
      <c r="L164" s="110"/>
    </row>
    <row r="165" spans="1:12" s="124" customFormat="1" ht="16.5" customHeight="1">
      <c r="A165" s="398">
        <v>155</v>
      </c>
      <c r="B165" s="237" t="s">
        <v>23</v>
      </c>
      <c r="C165" s="441" t="s">
        <v>396</v>
      </c>
      <c r="D165" s="507" t="s">
        <v>2149</v>
      </c>
      <c r="E165" s="194"/>
      <c r="F165" s="401" t="s">
        <v>11</v>
      </c>
      <c r="G165" s="195"/>
      <c r="H165" s="507" t="s">
        <v>2149</v>
      </c>
      <c r="I165" s="444"/>
      <c r="J165" s="770" t="s">
        <v>2143</v>
      </c>
      <c r="K165" s="448" t="s">
        <v>1895</v>
      </c>
      <c r="L165" s="123"/>
    </row>
    <row r="166" spans="1:12" s="124" customFormat="1" ht="16.5" customHeight="1">
      <c r="A166" s="398">
        <v>156</v>
      </c>
      <c r="B166" s="501" t="s">
        <v>23</v>
      </c>
      <c r="C166" s="441" t="s">
        <v>396</v>
      </c>
      <c r="D166" s="508" t="s">
        <v>2150</v>
      </c>
      <c r="E166" s="535" t="s">
        <v>2402</v>
      </c>
      <c r="F166" s="401" t="s">
        <v>11</v>
      </c>
      <c r="G166" s="195"/>
      <c r="H166" s="508" t="s">
        <v>2150</v>
      </c>
      <c r="I166" s="491"/>
      <c r="J166" s="770" t="s">
        <v>2184</v>
      </c>
      <c r="K166" s="448" t="s">
        <v>1895</v>
      </c>
      <c r="L166" s="123"/>
    </row>
    <row r="167" spans="1:12" s="124" customFormat="1" ht="16.5" customHeight="1">
      <c r="A167" s="398">
        <v>157</v>
      </c>
      <c r="B167" s="237" t="s">
        <v>23</v>
      </c>
      <c r="C167" s="441" t="s">
        <v>396</v>
      </c>
      <c r="D167" s="509" t="s">
        <v>2146</v>
      </c>
      <c r="E167" s="535"/>
      <c r="F167" s="401" t="s">
        <v>11</v>
      </c>
      <c r="G167" s="195"/>
      <c r="H167" s="509" t="s">
        <v>2146</v>
      </c>
      <c r="I167" s="444"/>
      <c r="J167" s="800" t="s">
        <v>1917</v>
      </c>
      <c r="K167" s="448" t="s">
        <v>2145</v>
      </c>
      <c r="L167" s="123"/>
    </row>
    <row r="168" spans="1:12" s="124" customFormat="1" ht="16.5" customHeight="1">
      <c r="A168" s="398">
        <v>158</v>
      </c>
      <c r="B168" s="502" t="s">
        <v>23</v>
      </c>
      <c r="C168" s="441" t="s">
        <v>396</v>
      </c>
      <c r="D168" s="509" t="s">
        <v>2147</v>
      </c>
      <c r="E168" s="535"/>
      <c r="F168" s="401" t="s">
        <v>11</v>
      </c>
      <c r="G168" s="195"/>
      <c r="H168" s="509" t="s">
        <v>2147</v>
      </c>
      <c r="I168" s="444"/>
      <c r="J168" s="802"/>
      <c r="K168" s="448" t="s">
        <v>2145</v>
      </c>
      <c r="L168" s="123"/>
    </row>
    <row r="169" spans="1:12" s="124" customFormat="1" ht="16.5" customHeight="1">
      <c r="A169" s="398">
        <v>159</v>
      </c>
      <c r="B169" s="237" t="s">
        <v>23</v>
      </c>
      <c r="C169" s="441" t="s">
        <v>396</v>
      </c>
      <c r="D169" s="507" t="s">
        <v>2121</v>
      </c>
      <c r="E169" s="535"/>
      <c r="F169" s="401" t="s">
        <v>11</v>
      </c>
      <c r="G169" s="195"/>
      <c r="H169" s="507" t="s">
        <v>2121</v>
      </c>
      <c r="I169" s="444"/>
      <c r="J169" s="447"/>
      <c r="K169" s="448" t="s">
        <v>2144</v>
      </c>
      <c r="L169" s="123"/>
    </row>
    <row r="170" spans="1:12" s="124" customFormat="1" ht="16.5" customHeight="1">
      <c r="A170" s="398">
        <v>160</v>
      </c>
      <c r="B170" s="237" t="s">
        <v>23</v>
      </c>
      <c r="C170" s="441" t="s">
        <v>396</v>
      </c>
      <c r="D170" s="507" t="s">
        <v>2644</v>
      </c>
      <c r="E170" s="535" t="s">
        <v>2171</v>
      </c>
      <c r="F170" s="401" t="s">
        <v>11</v>
      </c>
      <c r="G170" s="195"/>
      <c r="H170" s="507" t="s">
        <v>2174</v>
      </c>
      <c r="I170" s="444"/>
      <c r="J170" s="578" t="s">
        <v>2643</v>
      </c>
      <c r="K170" s="448" t="s">
        <v>2124</v>
      </c>
      <c r="L170" s="123"/>
    </row>
    <row r="171" spans="1:12" s="124" customFormat="1" ht="16.5" customHeight="1">
      <c r="A171" s="398">
        <v>161</v>
      </c>
      <c r="B171" s="424" t="s">
        <v>23</v>
      </c>
      <c r="C171" s="441" t="s">
        <v>1893</v>
      </c>
      <c r="D171" s="442" t="s">
        <v>2041</v>
      </c>
      <c r="E171" s="194"/>
      <c r="F171" s="401" t="s">
        <v>11</v>
      </c>
      <c r="G171" s="195"/>
      <c r="H171" s="509" t="s">
        <v>2119</v>
      </c>
      <c r="I171" s="444"/>
      <c r="J171" s="512" t="s">
        <v>2185</v>
      </c>
      <c r="K171" s="448"/>
      <c r="L171" s="123"/>
    </row>
    <row r="172" spans="1:12" s="124" customFormat="1" ht="16.5" customHeight="1">
      <c r="A172" s="398">
        <v>162</v>
      </c>
      <c r="B172" s="424" t="s">
        <v>23</v>
      </c>
      <c r="C172" s="441" t="s">
        <v>396</v>
      </c>
      <c r="D172" s="442" t="s">
        <v>2042</v>
      </c>
      <c r="E172" s="194"/>
      <c r="F172" s="401" t="s">
        <v>11</v>
      </c>
      <c r="G172" s="195"/>
      <c r="H172" s="509" t="s">
        <v>2122</v>
      </c>
      <c r="I172" s="444"/>
      <c r="J172" s="770" t="s">
        <v>2148</v>
      </c>
      <c r="K172" s="448"/>
      <c r="L172" s="123"/>
    </row>
    <row r="173" spans="1:12" s="124" customFormat="1" ht="16.5" customHeight="1">
      <c r="A173" s="398">
        <v>163</v>
      </c>
      <c r="B173" s="424" t="s">
        <v>23</v>
      </c>
      <c r="C173" s="441" t="s">
        <v>396</v>
      </c>
      <c r="D173" s="442" t="s">
        <v>2043</v>
      </c>
      <c r="E173" s="194"/>
      <c r="F173" s="401" t="s">
        <v>11</v>
      </c>
      <c r="G173" s="195"/>
      <c r="H173" s="509" t="s">
        <v>2120</v>
      </c>
      <c r="I173" s="444"/>
      <c r="J173" s="770" t="s">
        <v>2058</v>
      </c>
      <c r="K173" s="448"/>
      <c r="L173" s="123"/>
    </row>
    <row r="174" spans="1:12" s="124" customFormat="1" ht="26.25" customHeight="1">
      <c r="A174" s="398">
        <v>164</v>
      </c>
      <c r="B174" s="424" t="s">
        <v>23</v>
      </c>
      <c r="C174" s="441" t="s">
        <v>396</v>
      </c>
      <c r="D174" s="442" t="s">
        <v>2044</v>
      </c>
      <c r="E174" s="194"/>
      <c r="F174" s="401" t="s">
        <v>11</v>
      </c>
      <c r="G174" s="195"/>
      <c r="H174" s="509" t="s">
        <v>2125</v>
      </c>
      <c r="I174" s="444"/>
      <c r="J174" s="770" t="s">
        <v>2173</v>
      </c>
      <c r="K174" s="448"/>
      <c r="L174" s="123"/>
    </row>
    <row r="175" spans="1:12" s="124" customFormat="1" ht="16.5" customHeight="1">
      <c r="A175" s="398">
        <v>165</v>
      </c>
      <c r="B175" s="237" t="s">
        <v>23</v>
      </c>
      <c r="C175" s="441" t="s">
        <v>396</v>
      </c>
      <c r="D175" s="449" t="s">
        <v>2645</v>
      </c>
      <c r="E175" s="194" t="s">
        <v>1799</v>
      </c>
      <c r="F175" s="401" t="s">
        <v>11</v>
      </c>
      <c r="G175" s="195"/>
      <c r="H175" s="507" t="s">
        <v>1342</v>
      </c>
      <c r="I175" s="444"/>
      <c r="J175" s="800" t="s">
        <v>2646</v>
      </c>
      <c r="K175" s="450"/>
      <c r="L175" s="110"/>
    </row>
    <row r="176" spans="1:12" s="124" customFormat="1" ht="16.5" customHeight="1">
      <c r="A176" s="398">
        <v>166</v>
      </c>
      <c r="B176" s="237" t="s">
        <v>23</v>
      </c>
      <c r="C176" s="441" t="s">
        <v>396</v>
      </c>
      <c r="D176" s="449" t="s">
        <v>1801</v>
      </c>
      <c r="E176" s="194" t="s">
        <v>1800</v>
      </c>
      <c r="F176" s="401" t="s">
        <v>11</v>
      </c>
      <c r="G176" s="195"/>
      <c r="H176" s="507" t="s">
        <v>1343</v>
      </c>
      <c r="I176" s="444"/>
      <c r="J176" s="801"/>
      <c r="K176" s="450"/>
      <c r="L176" s="110"/>
    </row>
    <row r="177" spans="1:12" s="124" customFormat="1" ht="16.5" customHeight="1">
      <c r="A177" s="398">
        <v>167</v>
      </c>
      <c r="B177" s="237" t="s">
        <v>23</v>
      </c>
      <c r="C177" s="441" t="s">
        <v>396</v>
      </c>
      <c r="D177" s="449" t="s">
        <v>2151</v>
      </c>
      <c r="E177" s="194"/>
      <c r="F177" s="401" t="s">
        <v>11</v>
      </c>
      <c r="G177" s="195"/>
      <c r="H177" s="449" t="s">
        <v>2151</v>
      </c>
      <c r="I177" s="444"/>
      <c r="J177" s="801"/>
      <c r="K177" s="450"/>
      <c r="L177" s="110"/>
    </row>
    <row r="178" spans="1:12" s="124" customFormat="1" ht="16.5" customHeight="1">
      <c r="A178" s="398">
        <v>168</v>
      </c>
      <c r="B178" s="237" t="s">
        <v>23</v>
      </c>
      <c r="C178" s="441" t="s">
        <v>396</v>
      </c>
      <c r="D178" s="449" t="s">
        <v>2586</v>
      </c>
      <c r="E178" s="194"/>
      <c r="F178" s="401" t="s">
        <v>11</v>
      </c>
      <c r="G178" s="195"/>
      <c r="H178" s="449" t="s">
        <v>2152</v>
      </c>
      <c r="I178" s="444"/>
      <c r="J178" s="801"/>
      <c r="K178" s="450"/>
      <c r="L178" s="110"/>
    </row>
    <row r="179" spans="1:12" s="124" customFormat="1" ht="16.5" customHeight="1">
      <c r="A179" s="398">
        <v>169</v>
      </c>
      <c r="B179" s="237" t="s">
        <v>23</v>
      </c>
      <c r="C179" s="441" t="s">
        <v>396</v>
      </c>
      <c r="D179" s="449" t="s">
        <v>2587</v>
      </c>
      <c r="E179" s="194"/>
      <c r="F179" s="401" t="s">
        <v>11</v>
      </c>
      <c r="G179" s="195"/>
      <c r="H179" s="449" t="s">
        <v>2153</v>
      </c>
      <c r="I179" s="444"/>
      <c r="J179" s="802"/>
      <c r="K179" s="450"/>
      <c r="L179" s="110"/>
    </row>
    <row r="180" spans="1:12" s="124" customFormat="1" ht="16.5" customHeight="1">
      <c r="A180" s="398">
        <v>170</v>
      </c>
      <c r="B180" s="237" t="s">
        <v>23</v>
      </c>
      <c r="C180" s="441" t="s">
        <v>396</v>
      </c>
      <c r="D180" s="449" t="s">
        <v>2154</v>
      </c>
      <c r="E180" s="443"/>
      <c r="F180" s="401" t="s">
        <v>11</v>
      </c>
      <c r="G180" s="195"/>
      <c r="H180" s="449" t="s">
        <v>2154</v>
      </c>
      <c r="I180" s="444"/>
      <c r="J180" s="800" t="s">
        <v>3408</v>
      </c>
      <c r="K180" s="450"/>
      <c r="L180" s="110"/>
    </row>
    <row r="181" spans="1:12" s="124" customFormat="1" ht="16.5" customHeight="1">
      <c r="A181" s="398">
        <v>171</v>
      </c>
      <c r="B181" s="237" t="s">
        <v>23</v>
      </c>
      <c r="C181" s="441" t="s">
        <v>396</v>
      </c>
      <c r="D181" s="449" t="s">
        <v>2155</v>
      </c>
      <c r="E181" s="443"/>
      <c r="F181" s="401" t="s">
        <v>11</v>
      </c>
      <c r="G181" s="195"/>
      <c r="H181" s="449" t="s">
        <v>2155</v>
      </c>
      <c r="I181" s="444"/>
      <c r="J181" s="801"/>
      <c r="K181" s="450"/>
      <c r="L181" s="110"/>
    </row>
    <row r="182" spans="1:12" s="124" customFormat="1" ht="16.5" customHeight="1">
      <c r="A182" s="398">
        <v>172</v>
      </c>
      <c r="B182" s="237" t="s">
        <v>23</v>
      </c>
      <c r="C182" s="441" t="s">
        <v>396</v>
      </c>
      <c r="D182" s="449" t="s">
        <v>2156</v>
      </c>
      <c r="E182" s="443"/>
      <c r="F182" s="401" t="s">
        <v>11</v>
      </c>
      <c r="G182" s="195"/>
      <c r="H182" s="449" t="s">
        <v>2156</v>
      </c>
      <c r="I182" s="444"/>
      <c r="J182" s="801"/>
      <c r="K182" s="450"/>
      <c r="L182" s="110"/>
    </row>
    <row r="183" spans="1:12" s="124" customFormat="1" ht="16.5" customHeight="1">
      <c r="A183" s="398">
        <v>173</v>
      </c>
      <c r="B183" s="237" t="s">
        <v>23</v>
      </c>
      <c r="C183" s="441" t="s">
        <v>396</v>
      </c>
      <c r="D183" s="449" t="s">
        <v>2157</v>
      </c>
      <c r="E183" s="443"/>
      <c r="F183" s="401" t="s">
        <v>11</v>
      </c>
      <c r="G183" s="195"/>
      <c r="H183" s="449" t="s">
        <v>2157</v>
      </c>
      <c r="I183" s="444"/>
      <c r="J183" s="801"/>
      <c r="K183" s="450"/>
      <c r="L183" s="110"/>
    </row>
    <row r="184" spans="1:12" s="124" customFormat="1" ht="16.5" customHeight="1">
      <c r="A184" s="398">
        <v>174</v>
      </c>
      <c r="B184" s="237" t="s">
        <v>23</v>
      </c>
      <c r="C184" s="441" t="s">
        <v>396</v>
      </c>
      <c r="D184" s="449" t="s">
        <v>2158</v>
      </c>
      <c r="E184" s="443"/>
      <c r="F184" s="401" t="s">
        <v>11</v>
      </c>
      <c r="G184" s="195"/>
      <c r="H184" s="449" t="s">
        <v>2158</v>
      </c>
      <c r="I184" s="444"/>
      <c r="J184" s="801"/>
      <c r="K184" s="450"/>
      <c r="L184" s="110"/>
    </row>
    <row r="185" spans="1:12" s="124" customFormat="1" ht="16.5" customHeight="1">
      <c r="A185" s="398">
        <v>175</v>
      </c>
      <c r="B185" s="237" t="s">
        <v>23</v>
      </c>
      <c r="C185" s="441" t="s">
        <v>396</v>
      </c>
      <c r="D185" s="449" t="s">
        <v>2159</v>
      </c>
      <c r="E185" s="443"/>
      <c r="F185" s="401" t="s">
        <v>11</v>
      </c>
      <c r="G185" s="195"/>
      <c r="H185" s="449" t="s">
        <v>2159</v>
      </c>
      <c r="I185" s="444"/>
      <c r="J185" s="801"/>
      <c r="K185" s="450"/>
      <c r="L185" s="110"/>
    </row>
    <row r="186" spans="1:12" s="124" customFormat="1" ht="16.5" customHeight="1">
      <c r="A186" s="398">
        <v>176</v>
      </c>
      <c r="B186" s="237" t="s">
        <v>23</v>
      </c>
      <c r="C186" s="441" t="s">
        <v>396</v>
      </c>
      <c r="D186" s="449" t="s">
        <v>2160</v>
      </c>
      <c r="E186" s="443"/>
      <c r="F186" s="401" t="s">
        <v>11</v>
      </c>
      <c r="G186" s="195"/>
      <c r="H186" s="449" t="s">
        <v>2160</v>
      </c>
      <c r="I186" s="444"/>
      <c r="J186" s="801"/>
      <c r="K186" s="450"/>
      <c r="L186" s="110"/>
    </row>
    <row r="187" spans="1:12" s="124" customFormat="1" ht="16.5" customHeight="1">
      <c r="A187" s="398">
        <v>177</v>
      </c>
      <c r="B187" s="237" t="s">
        <v>23</v>
      </c>
      <c r="C187" s="441" t="s">
        <v>396</v>
      </c>
      <c r="D187" s="449" t="s">
        <v>2161</v>
      </c>
      <c r="E187" s="443"/>
      <c r="F187" s="401" t="s">
        <v>11</v>
      </c>
      <c r="G187" s="195"/>
      <c r="H187" s="449" t="s">
        <v>2161</v>
      </c>
      <c r="I187" s="444"/>
      <c r="J187" s="801"/>
      <c r="K187" s="450"/>
      <c r="L187" s="110"/>
    </row>
    <row r="188" spans="1:12" s="124" customFormat="1" ht="16.5" customHeight="1">
      <c r="A188" s="398">
        <v>178</v>
      </c>
      <c r="B188" s="237" t="s">
        <v>23</v>
      </c>
      <c r="C188" s="441" t="s">
        <v>396</v>
      </c>
      <c r="D188" s="449" t="s">
        <v>2162</v>
      </c>
      <c r="E188" s="443"/>
      <c r="F188" s="401" t="s">
        <v>11</v>
      </c>
      <c r="G188" s="195"/>
      <c r="H188" s="449" t="s">
        <v>2162</v>
      </c>
      <c r="I188" s="444"/>
      <c r="J188" s="801"/>
      <c r="K188" s="450"/>
      <c r="L188" s="110"/>
    </row>
    <row r="189" spans="1:12" s="124" customFormat="1" ht="16.5" customHeight="1">
      <c r="A189" s="398">
        <v>179</v>
      </c>
      <c r="B189" s="237" t="s">
        <v>23</v>
      </c>
      <c r="C189" s="441" t="s">
        <v>396</v>
      </c>
      <c r="D189" s="449" t="s">
        <v>2163</v>
      </c>
      <c r="E189" s="443"/>
      <c r="F189" s="401" t="s">
        <v>11</v>
      </c>
      <c r="G189" s="195"/>
      <c r="H189" s="449" t="s">
        <v>2163</v>
      </c>
      <c r="I189" s="444"/>
      <c r="J189" s="801"/>
      <c r="K189" s="451"/>
      <c r="L189" s="110"/>
    </row>
    <row r="190" spans="1:12" s="124" customFormat="1" ht="16.5" customHeight="1">
      <c r="A190" s="398">
        <v>180</v>
      </c>
      <c r="B190" s="237" t="s">
        <v>23</v>
      </c>
      <c r="C190" s="441" t="s">
        <v>396</v>
      </c>
      <c r="D190" s="449" t="s">
        <v>2164</v>
      </c>
      <c r="E190" s="443"/>
      <c r="F190" s="401" t="s">
        <v>11</v>
      </c>
      <c r="G190" s="195"/>
      <c r="H190" s="449" t="s">
        <v>2164</v>
      </c>
      <c r="I190" s="444"/>
      <c r="J190" s="801"/>
      <c r="K190" s="451"/>
      <c r="L190" s="110"/>
    </row>
    <row r="191" spans="1:12" s="124" customFormat="1" ht="16.5" customHeight="1">
      <c r="A191" s="398">
        <v>181</v>
      </c>
      <c r="B191" s="237" t="s">
        <v>23</v>
      </c>
      <c r="C191" s="441" t="s">
        <v>396</v>
      </c>
      <c r="D191" s="449" t="s">
        <v>2165</v>
      </c>
      <c r="E191" s="443"/>
      <c r="F191" s="401" t="s">
        <v>11</v>
      </c>
      <c r="G191" s="195"/>
      <c r="H191" s="449" t="s">
        <v>2165</v>
      </c>
      <c r="I191" s="444"/>
      <c r="J191" s="801"/>
      <c r="K191" s="451"/>
      <c r="L191" s="110"/>
    </row>
    <row r="192" spans="1:12" s="124" customFormat="1" ht="16.5" customHeight="1">
      <c r="A192" s="398">
        <v>182</v>
      </c>
      <c r="B192" s="502" t="s">
        <v>23</v>
      </c>
      <c r="C192" s="441" t="s">
        <v>396</v>
      </c>
      <c r="D192" s="506" t="s">
        <v>2166</v>
      </c>
      <c r="E192" s="194"/>
      <c r="F192" s="401" t="s">
        <v>11</v>
      </c>
      <c r="G192" s="195"/>
      <c r="H192" s="506" t="s">
        <v>2166</v>
      </c>
      <c r="I192" s="444"/>
      <c r="J192" s="801"/>
      <c r="K192" s="451"/>
      <c r="L192" s="110"/>
    </row>
    <row r="193" spans="1:12" s="124" customFormat="1" ht="16.5" customHeight="1">
      <c r="A193" s="398">
        <v>183</v>
      </c>
      <c r="B193" s="502" t="s">
        <v>23</v>
      </c>
      <c r="C193" s="441" t="s">
        <v>396</v>
      </c>
      <c r="D193" s="506" t="s">
        <v>2167</v>
      </c>
      <c r="E193" s="194"/>
      <c r="F193" s="401" t="s">
        <v>11</v>
      </c>
      <c r="G193" s="195"/>
      <c r="H193" s="506" t="s">
        <v>2167</v>
      </c>
      <c r="I193" s="444"/>
      <c r="J193" s="801"/>
      <c r="K193" s="451"/>
      <c r="L193" s="110"/>
    </row>
    <row r="194" spans="1:12" s="124" customFormat="1" ht="16.5" customHeight="1">
      <c r="A194" s="398">
        <v>184</v>
      </c>
      <c r="B194" s="502" t="s">
        <v>23</v>
      </c>
      <c r="C194" s="441" t="s">
        <v>396</v>
      </c>
      <c r="D194" s="506" t="s">
        <v>2168</v>
      </c>
      <c r="E194" s="194"/>
      <c r="F194" s="401" t="s">
        <v>11</v>
      </c>
      <c r="G194" s="195"/>
      <c r="H194" s="506" t="s">
        <v>2168</v>
      </c>
      <c r="I194" s="444"/>
      <c r="J194" s="801"/>
      <c r="K194" s="451"/>
      <c r="L194" s="110"/>
    </row>
    <row r="195" spans="1:12" s="124" customFormat="1" ht="16.5" customHeight="1">
      <c r="A195" s="398">
        <v>185</v>
      </c>
      <c r="B195" s="502" t="s">
        <v>23</v>
      </c>
      <c r="C195" s="441" t="s">
        <v>396</v>
      </c>
      <c r="D195" s="506" t="s">
        <v>2169</v>
      </c>
      <c r="E195" s="194"/>
      <c r="F195" s="401" t="s">
        <v>11</v>
      </c>
      <c r="G195" s="195"/>
      <c r="H195" s="506" t="s">
        <v>2169</v>
      </c>
      <c r="I195" s="444"/>
      <c r="J195" s="801"/>
      <c r="K195" s="451"/>
      <c r="L195" s="110"/>
    </row>
    <row r="196" spans="1:12" s="124" customFormat="1" ht="16.5" customHeight="1">
      <c r="A196" s="398">
        <v>186</v>
      </c>
      <c r="B196" s="502" t="s">
        <v>23</v>
      </c>
      <c r="C196" s="441" t="s">
        <v>396</v>
      </c>
      <c r="D196" s="506" t="s">
        <v>2170</v>
      </c>
      <c r="E196" s="504"/>
      <c r="F196" s="401" t="s">
        <v>11</v>
      </c>
      <c r="G196" s="195"/>
      <c r="H196" s="506" t="s">
        <v>2170</v>
      </c>
      <c r="I196" s="444"/>
      <c r="J196" s="806"/>
      <c r="K196" s="451"/>
      <c r="L196" s="110"/>
    </row>
    <row r="197" spans="1:12" ht="16.5" customHeight="1">
      <c r="A197" s="398">
        <v>187</v>
      </c>
      <c r="B197" s="502" t="s">
        <v>23</v>
      </c>
      <c r="C197" s="452" t="s">
        <v>398</v>
      </c>
      <c r="D197" s="505" t="s">
        <v>399</v>
      </c>
      <c r="E197" s="237" t="s">
        <v>400</v>
      </c>
      <c r="F197" s="401" t="s">
        <v>11</v>
      </c>
      <c r="G197" s="195"/>
      <c r="H197" s="239"/>
      <c r="I197" s="436" t="s">
        <v>401</v>
      </c>
      <c r="J197" s="409" t="s">
        <v>1675</v>
      </c>
      <c r="K197" s="797"/>
    </row>
    <row r="198" spans="1:12" ht="16.5" customHeight="1">
      <c r="A198" s="398">
        <v>188</v>
      </c>
      <c r="B198" s="237" t="s">
        <v>23</v>
      </c>
      <c r="C198" s="452" t="s">
        <v>398</v>
      </c>
      <c r="D198" s="238" t="s">
        <v>402</v>
      </c>
      <c r="E198" s="237" t="s">
        <v>403</v>
      </c>
      <c r="F198" s="401" t="s">
        <v>11</v>
      </c>
      <c r="G198" s="195"/>
      <c r="H198" s="239"/>
      <c r="I198" s="436" t="s">
        <v>404</v>
      </c>
      <c r="J198" s="402"/>
      <c r="K198" s="798"/>
    </row>
    <row r="199" spans="1:12" ht="16.5" customHeight="1">
      <c r="A199" s="398">
        <v>189</v>
      </c>
      <c r="B199" s="237" t="s">
        <v>23</v>
      </c>
      <c r="C199" s="452" t="s">
        <v>398</v>
      </c>
      <c r="D199" s="238" t="s">
        <v>405</v>
      </c>
      <c r="E199" s="237" t="s">
        <v>403</v>
      </c>
      <c r="F199" s="401" t="s">
        <v>11</v>
      </c>
      <c r="G199" s="195"/>
      <c r="H199" s="239"/>
      <c r="I199" s="436" t="s">
        <v>406</v>
      </c>
      <c r="J199" s="402"/>
      <c r="K199" s="798"/>
    </row>
    <row r="200" spans="1:12" ht="16.5" customHeight="1">
      <c r="A200" s="398">
        <v>190</v>
      </c>
      <c r="B200" s="237" t="s">
        <v>23</v>
      </c>
      <c r="C200" s="452" t="s">
        <v>398</v>
      </c>
      <c r="D200" s="238" t="s">
        <v>407</v>
      </c>
      <c r="E200" s="400"/>
      <c r="F200" s="401" t="s">
        <v>11</v>
      </c>
      <c r="G200" s="195"/>
      <c r="H200" s="239"/>
      <c r="I200" s="404"/>
      <c r="J200" s="402"/>
      <c r="K200" s="798"/>
    </row>
    <row r="201" spans="1:12" ht="16.5" customHeight="1">
      <c r="A201" s="398">
        <v>191</v>
      </c>
      <c r="B201" s="237" t="s">
        <v>23</v>
      </c>
      <c r="C201" s="452" t="s">
        <v>398</v>
      </c>
      <c r="D201" s="238" t="s">
        <v>408</v>
      </c>
      <c r="E201" s="400"/>
      <c r="F201" s="401" t="s">
        <v>11</v>
      </c>
      <c r="G201" s="195"/>
      <c r="H201" s="239"/>
      <c r="I201" s="404"/>
      <c r="J201" s="402"/>
      <c r="K201" s="798"/>
    </row>
    <row r="202" spans="1:12" ht="16.5" customHeight="1">
      <c r="A202" s="398">
        <v>192</v>
      </c>
      <c r="B202" s="237" t="s">
        <v>23</v>
      </c>
      <c r="C202" s="452" t="s">
        <v>398</v>
      </c>
      <c r="D202" s="238" t="s">
        <v>2735</v>
      </c>
      <c r="E202" s="400"/>
      <c r="F202" s="401" t="s">
        <v>11</v>
      </c>
      <c r="G202" s="195"/>
      <c r="H202" s="239"/>
      <c r="I202" s="404"/>
      <c r="J202" s="402"/>
      <c r="K202" s="799"/>
    </row>
    <row r="203" spans="1:12" ht="16.5" customHeight="1">
      <c r="A203" s="591">
        <v>193</v>
      </c>
      <c r="B203" s="592" t="s">
        <v>23</v>
      </c>
      <c r="C203" s="593" t="s">
        <v>2763</v>
      </c>
      <c r="D203" s="594" t="s">
        <v>2764</v>
      </c>
      <c r="E203" s="595"/>
      <c r="F203" s="596" t="s">
        <v>11</v>
      </c>
      <c r="G203" s="597"/>
      <c r="H203" s="598"/>
      <c r="I203" s="599"/>
      <c r="J203" s="829" t="s">
        <v>2765</v>
      </c>
      <c r="K203" s="832"/>
    </row>
    <row r="204" spans="1:12" ht="16.5" customHeight="1">
      <c r="A204" s="591">
        <v>194</v>
      </c>
      <c r="B204" s="592" t="s">
        <v>23</v>
      </c>
      <c r="C204" s="593" t="s">
        <v>2763</v>
      </c>
      <c r="D204" s="594" t="s">
        <v>2766</v>
      </c>
      <c r="E204" s="592" t="s">
        <v>2767</v>
      </c>
      <c r="F204" s="596" t="s">
        <v>11</v>
      </c>
      <c r="G204" s="597"/>
      <c r="H204" s="598"/>
      <c r="I204" s="599"/>
      <c r="J204" s="830"/>
      <c r="K204" s="833"/>
    </row>
    <row r="205" spans="1:12" ht="16.5" customHeight="1">
      <c r="A205" s="591">
        <v>195</v>
      </c>
      <c r="B205" s="592" t="s">
        <v>23</v>
      </c>
      <c r="C205" s="593" t="s">
        <v>2763</v>
      </c>
      <c r="D205" s="594" t="s">
        <v>2768</v>
      </c>
      <c r="E205" s="592" t="s">
        <v>2769</v>
      </c>
      <c r="F205" s="596" t="s">
        <v>11</v>
      </c>
      <c r="G205" s="597"/>
      <c r="H205" s="598"/>
      <c r="I205" s="599"/>
      <c r="J205" s="830"/>
      <c r="K205" s="833"/>
    </row>
    <row r="206" spans="1:12" ht="16.5" customHeight="1">
      <c r="A206" s="591">
        <v>196</v>
      </c>
      <c r="B206" s="592" t="s">
        <v>23</v>
      </c>
      <c r="C206" s="593" t="s">
        <v>2763</v>
      </c>
      <c r="D206" s="594" t="s">
        <v>2770</v>
      </c>
      <c r="E206" s="592" t="s">
        <v>2771</v>
      </c>
      <c r="F206" s="596" t="s">
        <v>11</v>
      </c>
      <c r="G206" s="597"/>
      <c r="H206" s="598"/>
      <c r="I206" s="599"/>
      <c r="J206" s="830"/>
      <c r="K206" s="833"/>
    </row>
    <row r="207" spans="1:12" ht="16.5" customHeight="1">
      <c r="A207" s="591">
        <v>197</v>
      </c>
      <c r="B207" s="592" t="s">
        <v>23</v>
      </c>
      <c r="C207" s="593" t="s">
        <v>2763</v>
      </c>
      <c r="D207" s="594" t="s">
        <v>2772</v>
      </c>
      <c r="E207" s="592" t="s">
        <v>409</v>
      </c>
      <c r="F207" s="596" t="s">
        <v>11</v>
      </c>
      <c r="G207" s="597"/>
      <c r="H207" s="598"/>
      <c r="I207" s="599"/>
      <c r="J207" s="830"/>
      <c r="K207" s="833"/>
    </row>
    <row r="208" spans="1:12" ht="16.5" customHeight="1">
      <c r="A208" s="591">
        <v>198</v>
      </c>
      <c r="B208" s="592" t="s">
        <v>23</v>
      </c>
      <c r="C208" s="593" t="s">
        <v>2763</v>
      </c>
      <c r="D208" s="594" t="s">
        <v>2773</v>
      </c>
      <c r="E208" s="592" t="s">
        <v>2774</v>
      </c>
      <c r="F208" s="596" t="s">
        <v>11</v>
      </c>
      <c r="G208" s="597"/>
      <c r="H208" s="598"/>
      <c r="I208" s="599"/>
      <c r="J208" s="830"/>
      <c r="K208" s="833"/>
    </row>
    <row r="209" spans="1:11" ht="16.5" customHeight="1">
      <c r="A209" s="591">
        <v>199</v>
      </c>
      <c r="B209" s="592" t="s">
        <v>23</v>
      </c>
      <c r="C209" s="593" t="s">
        <v>2763</v>
      </c>
      <c r="D209" s="594" t="s">
        <v>2775</v>
      </c>
      <c r="E209" s="592" t="s">
        <v>2769</v>
      </c>
      <c r="F209" s="596" t="s">
        <v>11</v>
      </c>
      <c r="G209" s="597"/>
      <c r="H209" s="598"/>
      <c r="I209" s="599"/>
      <c r="J209" s="830"/>
      <c r="K209" s="833"/>
    </row>
    <row r="210" spans="1:11" ht="16.5" customHeight="1">
      <c r="A210" s="591">
        <v>200</v>
      </c>
      <c r="B210" s="592" t="s">
        <v>23</v>
      </c>
      <c r="C210" s="593" t="s">
        <v>2763</v>
      </c>
      <c r="D210" s="594" t="s">
        <v>2776</v>
      </c>
      <c r="E210" s="592" t="s">
        <v>2777</v>
      </c>
      <c r="F210" s="596" t="s">
        <v>11</v>
      </c>
      <c r="G210" s="597"/>
      <c r="H210" s="598"/>
      <c r="I210" s="599"/>
      <c r="J210" s="830"/>
      <c r="K210" s="833"/>
    </row>
    <row r="211" spans="1:11" ht="16.5" customHeight="1">
      <c r="A211" s="591">
        <v>201</v>
      </c>
      <c r="B211" s="592" t="s">
        <v>23</v>
      </c>
      <c r="C211" s="593" t="s">
        <v>2763</v>
      </c>
      <c r="D211" s="594" t="s">
        <v>2778</v>
      </c>
      <c r="E211" s="592" t="s">
        <v>2779</v>
      </c>
      <c r="F211" s="596" t="s">
        <v>11</v>
      </c>
      <c r="G211" s="597"/>
      <c r="H211" s="598"/>
      <c r="I211" s="600"/>
      <c r="J211" s="830"/>
      <c r="K211" s="833"/>
    </row>
    <row r="212" spans="1:11" ht="16.5" customHeight="1">
      <c r="A212" s="591">
        <v>202</v>
      </c>
      <c r="B212" s="592" t="s">
        <v>23</v>
      </c>
      <c r="C212" s="593" t="s">
        <v>2763</v>
      </c>
      <c r="D212" s="594" t="s">
        <v>2780</v>
      </c>
      <c r="E212" s="592" t="s">
        <v>2767</v>
      </c>
      <c r="F212" s="596" t="s">
        <v>11</v>
      </c>
      <c r="G212" s="597"/>
      <c r="H212" s="598"/>
      <c r="I212" s="599"/>
      <c r="J212" s="830"/>
      <c r="K212" s="833"/>
    </row>
    <row r="213" spans="1:11" ht="16.5" customHeight="1">
      <c r="A213" s="591">
        <v>203</v>
      </c>
      <c r="B213" s="592" t="s">
        <v>23</v>
      </c>
      <c r="C213" s="593" t="s">
        <v>2763</v>
      </c>
      <c r="D213" s="594" t="s">
        <v>2781</v>
      </c>
      <c r="E213" s="592" t="s">
        <v>2769</v>
      </c>
      <c r="F213" s="596" t="s">
        <v>11</v>
      </c>
      <c r="G213" s="597"/>
      <c r="H213" s="598"/>
      <c r="I213" s="600"/>
      <c r="J213" s="830"/>
      <c r="K213" s="833"/>
    </row>
    <row r="214" spans="1:11" ht="16.5" customHeight="1">
      <c r="A214" s="591">
        <v>204</v>
      </c>
      <c r="B214" s="592" t="s">
        <v>23</v>
      </c>
      <c r="C214" s="593" t="s">
        <v>2763</v>
      </c>
      <c r="D214" s="594" t="s">
        <v>2782</v>
      </c>
      <c r="E214" s="592" t="s">
        <v>2771</v>
      </c>
      <c r="F214" s="596" t="s">
        <v>11</v>
      </c>
      <c r="G214" s="597"/>
      <c r="H214" s="598"/>
      <c r="I214" s="600"/>
      <c r="J214" s="830"/>
      <c r="K214" s="833"/>
    </row>
    <row r="215" spans="1:11" ht="16.5" customHeight="1">
      <c r="A215" s="591">
        <v>205</v>
      </c>
      <c r="B215" s="592" t="s">
        <v>23</v>
      </c>
      <c r="C215" s="593" t="s">
        <v>2763</v>
      </c>
      <c r="D215" s="594" t="s">
        <v>2783</v>
      </c>
      <c r="E215" s="592" t="s">
        <v>409</v>
      </c>
      <c r="F215" s="596" t="s">
        <v>11</v>
      </c>
      <c r="G215" s="597"/>
      <c r="H215" s="598"/>
      <c r="I215" s="600"/>
      <c r="J215" s="830"/>
      <c r="K215" s="833"/>
    </row>
    <row r="216" spans="1:11" ht="16.5" customHeight="1">
      <c r="A216" s="591">
        <v>206</v>
      </c>
      <c r="B216" s="592" t="s">
        <v>23</v>
      </c>
      <c r="C216" s="593" t="s">
        <v>2763</v>
      </c>
      <c r="D216" s="594" t="s">
        <v>2784</v>
      </c>
      <c r="E216" s="592" t="s">
        <v>2774</v>
      </c>
      <c r="F216" s="596" t="s">
        <v>11</v>
      </c>
      <c r="G216" s="597"/>
      <c r="H216" s="598"/>
      <c r="I216" s="600"/>
      <c r="J216" s="830"/>
      <c r="K216" s="833"/>
    </row>
    <row r="217" spans="1:11" ht="16.5" customHeight="1">
      <c r="A217" s="591">
        <v>207</v>
      </c>
      <c r="B217" s="592" t="s">
        <v>23</v>
      </c>
      <c r="C217" s="593" t="s">
        <v>2763</v>
      </c>
      <c r="D217" s="594" t="s">
        <v>2785</v>
      </c>
      <c r="E217" s="592" t="s">
        <v>2769</v>
      </c>
      <c r="F217" s="596" t="s">
        <v>11</v>
      </c>
      <c r="G217" s="597"/>
      <c r="H217" s="598"/>
      <c r="I217" s="600"/>
      <c r="J217" s="830"/>
      <c r="K217" s="833"/>
    </row>
    <row r="218" spans="1:11" ht="16.5" customHeight="1">
      <c r="A218" s="591">
        <v>208</v>
      </c>
      <c r="B218" s="592" t="s">
        <v>23</v>
      </c>
      <c r="C218" s="593" t="s">
        <v>2763</v>
      </c>
      <c r="D218" s="594" t="s">
        <v>2786</v>
      </c>
      <c r="E218" s="592" t="s">
        <v>2777</v>
      </c>
      <c r="F218" s="596" t="s">
        <v>11</v>
      </c>
      <c r="G218" s="597"/>
      <c r="H218" s="598"/>
      <c r="I218" s="600"/>
      <c r="J218" s="830"/>
      <c r="K218" s="833"/>
    </row>
    <row r="219" spans="1:11" ht="16.5" customHeight="1">
      <c r="A219" s="591">
        <v>209</v>
      </c>
      <c r="B219" s="592" t="s">
        <v>23</v>
      </c>
      <c r="C219" s="593" t="s">
        <v>2763</v>
      </c>
      <c r="D219" s="594" t="s">
        <v>2787</v>
      </c>
      <c r="E219" s="592" t="s">
        <v>2779</v>
      </c>
      <c r="F219" s="596" t="s">
        <v>11</v>
      </c>
      <c r="G219" s="597"/>
      <c r="H219" s="598"/>
      <c r="I219" s="600"/>
      <c r="J219" s="830"/>
      <c r="K219" s="833"/>
    </row>
    <row r="220" spans="1:11" ht="16.5" customHeight="1">
      <c r="A220" s="591">
        <v>210</v>
      </c>
      <c r="B220" s="592" t="s">
        <v>23</v>
      </c>
      <c r="C220" s="593" t="s">
        <v>2763</v>
      </c>
      <c r="D220" s="594" t="s">
        <v>2788</v>
      </c>
      <c r="E220" s="592" t="s">
        <v>2767</v>
      </c>
      <c r="F220" s="596" t="s">
        <v>11</v>
      </c>
      <c r="G220" s="597"/>
      <c r="H220" s="598"/>
      <c r="I220" s="599"/>
      <c r="J220" s="830"/>
      <c r="K220" s="833"/>
    </row>
    <row r="221" spans="1:11" ht="16.5" customHeight="1">
      <c r="A221" s="591">
        <v>211</v>
      </c>
      <c r="B221" s="592" t="s">
        <v>23</v>
      </c>
      <c r="C221" s="593" t="s">
        <v>2763</v>
      </c>
      <c r="D221" s="594" t="s">
        <v>2789</v>
      </c>
      <c r="E221" s="592" t="s">
        <v>2769</v>
      </c>
      <c r="F221" s="596" t="s">
        <v>11</v>
      </c>
      <c r="G221" s="597"/>
      <c r="H221" s="598"/>
      <c r="I221" s="600"/>
      <c r="J221" s="830"/>
      <c r="K221" s="833"/>
    </row>
    <row r="222" spans="1:11" ht="16.5" customHeight="1">
      <c r="A222" s="591">
        <v>212</v>
      </c>
      <c r="B222" s="592" t="s">
        <v>23</v>
      </c>
      <c r="C222" s="593" t="s">
        <v>2763</v>
      </c>
      <c r="D222" s="594" t="s">
        <v>2790</v>
      </c>
      <c r="E222" s="592" t="s">
        <v>2771</v>
      </c>
      <c r="F222" s="596" t="s">
        <v>11</v>
      </c>
      <c r="G222" s="597"/>
      <c r="H222" s="598"/>
      <c r="I222" s="600"/>
      <c r="J222" s="830"/>
      <c r="K222" s="833"/>
    </row>
    <row r="223" spans="1:11" ht="16.5" customHeight="1">
      <c r="A223" s="591">
        <v>213</v>
      </c>
      <c r="B223" s="592" t="s">
        <v>23</v>
      </c>
      <c r="C223" s="593" t="s">
        <v>2763</v>
      </c>
      <c r="D223" s="594" t="s">
        <v>2791</v>
      </c>
      <c r="E223" s="592" t="s">
        <v>409</v>
      </c>
      <c r="F223" s="596" t="s">
        <v>11</v>
      </c>
      <c r="G223" s="597"/>
      <c r="H223" s="598"/>
      <c r="I223" s="600"/>
      <c r="J223" s="830"/>
      <c r="K223" s="833"/>
    </row>
    <row r="224" spans="1:11" ht="16.5" customHeight="1">
      <c r="A224" s="591">
        <v>214</v>
      </c>
      <c r="B224" s="592" t="s">
        <v>23</v>
      </c>
      <c r="C224" s="593" t="s">
        <v>2763</v>
      </c>
      <c r="D224" s="594" t="s">
        <v>2792</v>
      </c>
      <c r="E224" s="592" t="s">
        <v>2774</v>
      </c>
      <c r="F224" s="596" t="s">
        <v>11</v>
      </c>
      <c r="G224" s="597"/>
      <c r="H224" s="598"/>
      <c r="I224" s="600"/>
      <c r="J224" s="830"/>
      <c r="K224" s="833"/>
    </row>
    <row r="225" spans="1:11" ht="16.5" customHeight="1">
      <c r="A225" s="591">
        <v>215</v>
      </c>
      <c r="B225" s="592" t="s">
        <v>23</v>
      </c>
      <c r="C225" s="593" t="s">
        <v>2763</v>
      </c>
      <c r="D225" s="594" t="s">
        <v>2793</v>
      </c>
      <c r="E225" s="592" t="s">
        <v>2769</v>
      </c>
      <c r="F225" s="596" t="s">
        <v>11</v>
      </c>
      <c r="G225" s="597"/>
      <c r="H225" s="598"/>
      <c r="I225" s="600"/>
      <c r="J225" s="830"/>
      <c r="K225" s="833"/>
    </row>
    <row r="226" spans="1:11" ht="16.5" customHeight="1">
      <c r="A226" s="591">
        <v>216</v>
      </c>
      <c r="B226" s="592" t="s">
        <v>23</v>
      </c>
      <c r="C226" s="593" t="s">
        <v>2763</v>
      </c>
      <c r="D226" s="594" t="s">
        <v>2794</v>
      </c>
      <c r="E226" s="592" t="s">
        <v>2777</v>
      </c>
      <c r="F226" s="596" t="s">
        <v>11</v>
      </c>
      <c r="G226" s="597"/>
      <c r="H226" s="598"/>
      <c r="I226" s="600"/>
      <c r="J226" s="830"/>
      <c r="K226" s="833"/>
    </row>
    <row r="227" spans="1:11" ht="16.5" customHeight="1">
      <c r="A227" s="591">
        <v>217</v>
      </c>
      <c r="B227" s="592" t="s">
        <v>23</v>
      </c>
      <c r="C227" s="593" t="s">
        <v>2763</v>
      </c>
      <c r="D227" s="594" t="s">
        <v>2795</v>
      </c>
      <c r="E227" s="592" t="s">
        <v>2779</v>
      </c>
      <c r="F227" s="596" t="s">
        <v>11</v>
      </c>
      <c r="G227" s="597"/>
      <c r="H227" s="598"/>
      <c r="I227" s="600"/>
      <c r="J227" s="830"/>
      <c r="K227" s="833"/>
    </row>
    <row r="228" spans="1:11" ht="16.5" customHeight="1">
      <c r="A228" s="591">
        <v>218</v>
      </c>
      <c r="B228" s="592" t="s">
        <v>23</v>
      </c>
      <c r="C228" s="593" t="s">
        <v>2763</v>
      </c>
      <c r="D228" s="594" t="s">
        <v>2796</v>
      </c>
      <c r="E228" s="592" t="s">
        <v>2767</v>
      </c>
      <c r="F228" s="596" t="s">
        <v>11</v>
      </c>
      <c r="G228" s="597"/>
      <c r="H228" s="598"/>
      <c r="I228" s="599"/>
      <c r="J228" s="830"/>
      <c r="K228" s="833"/>
    </row>
    <row r="229" spans="1:11" ht="16.5" customHeight="1">
      <c r="A229" s="591">
        <v>219</v>
      </c>
      <c r="B229" s="592" t="s">
        <v>23</v>
      </c>
      <c r="C229" s="593" t="s">
        <v>2763</v>
      </c>
      <c r="D229" s="594" t="s">
        <v>2797</v>
      </c>
      <c r="E229" s="592" t="s">
        <v>2769</v>
      </c>
      <c r="F229" s="596" t="s">
        <v>11</v>
      </c>
      <c r="G229" s="597"/>
      <c r="H229" s="598"/>
      <c r="I229" s="600"/>
      <c r="J229" s="830"/>
      <c r="K229" s="833"/>
    </row>
    <row r="230" spans="1:11" ht="16.5" customHeight="1">
      <c r="A230" s="591">
        <v>220</v>
      </c>
      <c r="B230" s="592" t="s">
        <v>23</v>
      </c>
      <c r="C230" s="593" t="s">
        <v>2763</v>
      </c>
      <c r="D230" s="594" t="s">
        <v>2798</v>
      </c>
      <c r="E230" s="592" t="s">
        <v>2771</v>
      </c>
      <c r="F230" s="596" t="s">
        <v>11</v>
      </c>
      <c r="G230" s="597"/>
      <c r="H230" s="598"/>
      <c r="I230" s="600"/>
      <c r="J230" s="830"/>
      <c r="K230" s="833"/>
    </row>
    <row r="231" spans="1:11" ht="16.5" customHeight="1">
      <c r="A231" s="591">
        <v>221</v>
      </c>
      <c r="B231" s="592" t="s">
        <v>23</v>
      </c>
      <c r="C231" s="593" t="s">
        <v>2763</v>
      </c>
      <c r="D231" s="594" t="s">
        <v>2799</v>
      </c>
      <c r="E231" s="592" t="s">
        <v>409</v>
      </c>
      <c r="F231" s="596" t="s">
        <v>11</v>
      </c>
      <c r="G231" s="597"/>
      <c r="H231" s="598"/>
      <c r="I231" s="600"/>
      <c r="J231" s="830"/>
      <c r="K231" s="833"/>
    </row>
    <row r="232" spans="1:11" ht="16.5" customHeight="1">
      <c r="A232" s="591">
        <v>222</v>
      </c>
      <c r="B232" s="592" t="s">
        <v>23</v>
      </c>
      <c r="C232" s="593" t="s">
        <v>2763</v>
      </c>
      <c r="D232" s="594" t="s">
        <v>2800</v>
      </c>
      <c r="E232" s="592" t="s">
        <v>2774</v>
      </c>
      <c r="F232" s="596" t="s">
        <v>11</v>
      </c>
      <c r="G232" s="597"/>
      <c r="H232" s="598"/>
      <c r="I232" s="600"/>
      <c r="J232" s="830"/>
      <c r="K232" s="833"/>
    </row>
    <row r="233" spans="1:11" ht="16.5" customHeight="1">
      <c r="A233" s="591">
        <v>223</v>
      </c>
      <c r="B233" s="592" t="s">
        <v>23</v>
      </c>
      <c r="C233" s="593" t="s">
        <v>2763</v>
      </c>
      <c r="D233" s="594" t="s">
        <v>2801</v>
      </c>
      <c r="E233" s="592" t="s">
        <v>2769</v>
      </c>
      <c r="F233" s="596" t="s">
        <v>11</v>
      </c>
      <c r="G233" s="597"/>
      <c r="H233" s="598"/>
      <c r="I233" s="600"/>
      <c r="J233" s="830"/>
      <c r="K233" s="833"/>
    </row>
    <row r="234" spans="1:11" ht="16.5" customHeight="1">
      <c r="A234" s="591">
        <v>224</v>
      </c>
      <c r="B234" s="592" t="s">
        <v>23</v>
      </c>
      <c r="C234" s="593" t="s">
        <v>2763</v>
      </c>
      <c r="D234" s="594" t="s">
        <v>2802</v>
      </c>
      <c r="E234" s="592" t="s">
        <v>2777</v>
      </c>
      <c r="F234" s="596" t="s">
        <v>11</v>
      </c>
      <c r="G234" s="597"/>
      <c r="H234" s="598"/>
      <c r="I234" s="600"/>
      <c r="J234" s="830"/>
      <c r="K234" s="833"/>
    </row>
    <row r="235" spans="1:11" ht="16.5" customHeight="1">
      <c r="A235" s="591">
        <v>225</v>
      </c>
      <c r="B235" s="592" t="s">
        <v>23</v>
      </c>
      <c r="C235" s="593" t="s">
        <v>2763</v>
      </c>
      <c r="D235" s="594" t="s">
        <v>2803</v>
      </c>
      <c r="E235" s="592" t="s">
        <v>2779</v>
      </c>
      <c r="F235" s="596" t="s">
        <v>11</v>
      </c>
      <c r="G235" s="597"/>
      <c r="H235" s="598"/>
      <c r="I235" s="600"/>
      <c r="J235" s="830"/>
      <c r="K235" s="833"/>
    </row>
    <row r="236" spans="1:11" ht="16.5" customHeight="1">
      <c r="A236" s="591">
        <v>226</v>
      </c>
      <c r="B236" s="592" t="s">
        <v>23</v>
      </c>
      <c r="C236" s="593" t="s">
        <v>2763</v>
      </c>
      <c r="D236" s="594" t="s">
        <v>2804</v>
      </c>
      <c r="E236" s="592" t="s">
        <v>2767</v>
      </c>
      <c r="F236" s="596" t="s">
        <v>11</v>
      </c>
      <c r="G236" s="597"/>
      <c r="H236" s="598"/>
      <c r="I236" s="600"/>
      <c r="J236" s="830"/>
      <c r="K236" s="833"/>
    </row>
    <row r="237" spans="1:11" ht="16.5" customHeight="1">
      <c r="A237" s="591">
        <v>227</v>
      </c>
      <c r="B237" s="592" t="s">
        <v>23</v>
      </c>
      <c r="C237" s="593" t="s">
        <v>2763</v>
      </c>
      <c r="D237" s="594" t="s">
        <v>2805</v>
      </c>
      <c r="E237" s="592" t="s">
        <v>2769</v>
      </c>
      <c r="F237" s="596" t="s">
        <v>11</v>
      </c>
      <c r="G237" s="597"/>
      <c r="H237" s="598"/>
      <c r="I237" s="600"/>
      <c r="J237" s="830"/>
      <c r="K237" s="833"/>
    </row>
    <row r="238" spans="1:11" ht="16.5" customHeight="1">
      <c r="A238" s="591">
        <v>228</v>
      </c>
      <c r="B238" s="592" t="s">
        <v>23</v>
      </c>
      <c r="C238" s="593" t="s">
        <v>2763</v>
      </c>
      <c r="D238" s="594" t="s">
        <v>2806</v>
      </c>
      <c r="E238" s="592" t="s">
        <v>2771</v>
      </c>
      <c r="F238" s="596" t="s">
        <v>11</v>
      </c>
      <c r="G238" s="597"/>
      <c r="H238" s="598"/>
      <c r="I238" s="600"/>
      <c r="J238" s="830"/>
      <c r="K238" s="833"/>
    </row>
    <row r="239" spans="1:11" ht="16.5" customHeight="1">
      <c r="A239" s="591">
        <v>229</v>
      </c>
      <c r="B239" s="592" t="s">
        <v>23</v>
      </c>
      <c r="C239" s="593" t="s">
        <v>2763</v>
      </c>
      <c r="D239" s="594" t="s">
        <v>2807</v>
      </c>
      <c r="E239" s="592" t="s">
        <v>409</v>
      </c>
      <c r="F239" s="596" t="s">
        <v>11</v>
      </c>
      <c r="G239" s="597"/>
      <c r="H239" s="598"/>
      <c r="I239" s="600"/>
      <c r="J239" s="830"/>
      <c r="K239" s="833"/>
    </row>
    <row r="240" spans="1:11" ht="16.5" customHeight="1">
      <c r="A240" s="591">
        <v>230</v>
      </c>
      <c r="B240" s="592" t="s">
        <v>23</v>
      </c>
      <c r="C240" s="593" t="s">
        <v>2763</v>
      </c>
      <c r="D240" s="594" t="s">
        <v>2808</v>
      </c>
      <c r="E240" s="592" t="s">
        <v>2774</v>
      </c>
      <c r="F240" s="596" t="s">
        <v>11</v>
      </c>
      <c r="G240" s="597"/>
      <c r="H240" s="598"/>
      <c r="I240" s="600"/>
      <c r="J240" s="830"/>
      <c r="K240" s="833"/>
    </row>
    <row r="241" spans="1:11" ht="16.5" customHeight="1">
      <c r="A241" s="591">
        <v>231</v>
      </c>
      <c r="B241" s="592" t="s">
        <v>23</v>
      </c>
      <c r="C241" s="593" t="s">
        <v>2763</v>
      </c>
      <c r="D241" s="594" t="s">
        <v>2809</v>
      </c>
      <c r="E241" s="592" t="s">
        <v>2769</v>
      </c>
      <c r="F241" s="596" t="s">
        <v>11</v>
      </c>
      <c r="G241" s="597"/>
      <c r="H241" s="598"/>
      <c r="I241" s="600"/>
      <c r="J241" s="830"/>
      <c r="K241" s="833"/>
    </row>
    <row r="242" spans="1:11" ht="16.5" customHeight="1">
      <c r="A242" s="591">
        <v>232</v>
      </c>
      <c r="B242" s="592" t="s">
        <v>23</v>
      </c>
      <c r="C242" s="593" t="s">
        <v>2763</v>
      </c>
      <c r="D242" s="594" t="s">
        <v>2810</v>
      </c>
      <c r="E242" s="592" t="s">
        <v>2777</v>
      </c>
      <c r="F242" s="596" t="s">
        <v>11</v>
      </c>
      <c r="G242" s="597"/>
      <c r="H242" s="598"/>
      <c r="I242" s="600"/>
      <c r="J242" s="830"/>
      <c r="K242" s="833"/>
    </row>
    <row r="243" spans="1:11" ht="16.5" customHeight="1">
      <c r="A243" s="591">
        <v>233</v>
      </c>
      <c r="B243" s="592" t="s">
        <v>23</v>
      </c>
      <c r="C243" s="593" t="s">
        <v>2763</v>
      </c>
      <c r="D243" s="594" t="s">
        <v>2811</v>
      </c>
      <c r="E243" s="592" t="s">
        <v>2779</v>
      </c>
      <c r="F243" s="596" t="s">
        <v>11</v>
      </c>
      <c r="G243" s="597"/>
      <c r="H243" s="598"/>
      <c r="I243" s="600"/>
      <c r="J243" s="830"/>
      <c r="K243" s="833"/>
    </row>
    <row r="244" spans="1:11" ht="16.5" customHeight="1">
      <c r="A244" s="591">
        <v>234</v>
      </c>
      <c r="B244" s="592" t="s">
        <v>23</v>
      </c>
      <c r="C244" s="593" t="s">
        <v>2763</v>
      </c>
      <c r="D244" s="594" t="s">
        <v>2812</v>
      </c>
      <c r="E244" s="592" t="s">
        <v>2767</v>
      </c>
      <c r="F244" s="596" t="s">
        <v>11</v>
      </c>
      <c r="G244" s="597"/>
      <c r="H244" s="598"/>
      <c r="I244" s="600"/>
      <c r="J244" s="830"/>
      <c r="K244" s="833"/>
    </row>
    <row r="245" spans="1:11" ht="16.5" customHeight="1">
      <c r="A245" s="591">
        <v>235</v>
      </c>
      <c r="B245" s="592" t="s">
        <v>23</v>
      </c>
      <c r="C245" s="593" t="s">
        <v>2763</v>
      </c>
      <c r="D245" s="594" t="s">
        <v>2813</v>
      </c>
      <c r="E245" s="592" t="s">
        <v>2769</v>
      </c>
      <c r="F245" s="596" t="s">
        <v>11</v>
      </c>
      <c r="G245" s="597"/>
      <c r="H245" s="598"/>
      <c r="I245" s="600"/>
      <c r="J245" s="830"/>
      <c r="K245" s="833"/>
    </row>
    <row r="246" spans="1:11" ht="16.5" customHeight="1">
      <c r="A246" s="591">
        <v>236</v>
      </c>
      <c r="B246" s="592" t="s">
        <v>23</v>
      </c>
      <c r="C246" s="593" t="s">
        <v>2763</v>
      </c>
      <c r="D246" s="594" t="s">
        <v>2814</v>
      </c>
      <c r="E246" s="592" t="s">
        <v>2771</v>
      </c>
      <c r="F246" s="596" t="s">
        <v>11</v>
      </c>
      <c r="G246" s="597"/>
      <c r="H246" s="598"/>
      <c r="I246" s="600"/>
      <c r="J246" s="830"/>
      <c r="K246" s="833"/>
    </row>
    <row r="247" spans="1:11" ht="16.5" customHeight="1">
      <c r="A247" s="591">
        <v>237</v>
      </c>
      <c r="B247" s="592" t="s">
        <v>23</v>
      </c>
      <c r="C247" s="593" t="s">
        <v>2763</v>
      </c>
      <c r="D247" s="594" t="s">
        <v>2815</v>
      </c>
      <c r="E247" s="592" t="s">
        <v>409</v>
      </c>
      <c r="F247" s="596" t="s">
        <v>11</v>
      </c>
      <c r="G247" s="597"/>
      <c r="H247" s="598"/>
      <c r="I247" s="600"/>
      <c r="J247" s="830"/>
      <c r="K247" s="833"/>
    </row>
    <row r="248" spans="1:11" ht="16.5" customHeight="1">
      <c r="A248" s="591">
        <v>238</v>
      </c>
      <c r="B248" s="592" t="s">
        <v>23</v>
      </c>
      <c r="C248" s="593" t="s">
        <v>2763</v>
      </c>
      <c r="D248" s="594" t="s">
        <v>2816</v>
      </c>
      <c r="E248" s="592" t="s">
        <v>2774</v>
      </c>
      <c r="F248" s="596" t="s">
        <v>11</v>
      </c>
      <c r="G248" s="597"/>
      <c r="H248" s="598"/>
      <c r="I248" s="600"/>
      <c r="J248" s="830"/>
      <c r="K248" s="833"/>
    </row>
    <row r="249" spans="1:11" ht="16.5" customHeight="1">
      <c r="A249" s="591">
        <v>239</v>
      </c>
      <c r="B249" s="592" t="s">
        <v>23</v>
      </c>
      <c r="C249" s="593" t="s">
        <v>2763</v>
      </c>
      <c r="D249" s="594" t="s">
        <v>2817</v>
      </c>
      <c r="E249" s="592" t="s">
        <v>2769</v>
      </c>
      <c r="F249" s="596" t="s">
        <v>11</v>
      </c>
      <c r="G249" s="597"/>
      <c r="H249" s="598"/>
      <c r="I249" s="600"/>
      <c r="J249" s="830"/>
      <c r="K249" s="833"/>
    </row>
    <row r="250" spans="1:11" ht="16.5" customHeight="1">
      <c r="A250" s="591">
        <v>240</v>
      </c>
      <c r="B250" s="592" t="s">
        <v>23</v>
      </c>
      <c r="C250" s="593" t="s">
        <v>2763</v>
      </c>
      <c r="D250" s="594" t="s">
        <v>2818</v>
      </c>
      <c r="E250" s="592" t="s">
        <v>2777</v>
      </c>
      <c r="F250" s="596" t="s">
        <v>11</v>
      </c>
      <c r="G250" s="597"/>
      <c r="H250" s="598"/>
      <c r="I250" s="600"/>
      <c r="J250" s="830"/>
      <c r="K250" s="833"/>
    </row>
    <row r="251" spans="1:11" ht="16.5" customHeight="1">
      <c r="A251" s="591">
        <v>241</v>
      </c>
      <c r="B251" s="592" t="s">
        <v>23</v>
      </c>
      <c r="C251" s="593" t="s">
        <v>2763</v>
      </c>
      <c r="D251" s="594" t="s">
        <v>2819</v>
      </c>
      <c r="E251" s="592" t="s">
        <v>2779</v>
      </c>
      <c r="F251" s="596" t="s">
        <v>11</v>
      </c>
      <c r="G251" s="597"/>
      <c r="H251" s="598"/>
      <c r="I251" s="600"/>
      <c r="J251" s="830"/>
      <c r="K251" s="833"/>
    </row>
    <row r="252" spans="1:11" ht="16.5" customHeight="1">
      <c r="A252" s="591">
        <v>242</v>
      </c>
      <c r="B252" s="592" t="s">
        <v>23</v>
      </c>
      <c r="C252" s="593" t="s">
        <v>2763</v>
      </c>
      <c r="D252" s="594" t="s">
        <v>2820</v>
      </c>
      <c r="E252" s="592" t="s">
        <v>2767</v>
      </c>
      <c r="F252" s="596" t="s">
        <v>11</v>
      </c>
      <c r="G252" s="597"/>
      <c r="H252" s="598"/>
      <c r="I252" s="600"/>
      <c r="J252" s="830"/>
      <c r="K252" s="833"/>
    </row>
    <row r="253" spans="1:11" ht="16.5" customHeight="1">
      <c r="A253" s="591">
        <v>243</v>
      </c>
      <c r="B253" s="592" t="s">
        <v>23</v>
      </c>
      <c r="C253" s="593" t="s">
        <v>2763</v>
      </c>
      <c r="D253" s="594" t="s">
        <v>2821</v>
      </c>
      <c r="E253" s="592" t="s">
        <v>2769</v>
      </c>
      <c r="F253" s="596" t="s">
        <v>11</v>
      </c>
      <c r="G253" s="597"/>
      <c r="H253" s="598"/>
      <c r="I253" s="600"/>
      <c r="J253" s="830"/>
      <c r="K253" s="833"/>
    </row>
    <row r="254" spans="1:11" ht="16.5" customHeight="1">
      <c r="A254" s="591">
        <v>244</v>
      </c>
      <c r="B254" s="592" t="s">
        <v>23</v>
      </c>
      <c r="C254" s="593" t="s">
        <v>2763</v>
      </c>
      <c r="D254" s="594" t="s">
        <v>2822</v>
      </c>
      <c r="E254" s="592" t="s">
        <v>2771</v>
      </c>
      <c r="F254" s="596" t="s">
        <v>11</v>
      </c>
      <c r="G254" s="597"/>
      <c r="H254" s="598"/>
      <c r="I254" s="600"/>
      <c r="J254" s="830"/>
      <c r="K254" s="833"/>
    </row>
    <row r="255" spans="1:11" ht="16.5" customHeight="1">
      <c r="A255" s="591">
        <v>245</v>
      </c>
      <c r="B255" s="592" t="s">
        <v>23</v>
      </c>
      <c r="C255" s="593" t="s">
        <v>2763</v>
      </c>
      <c r="D255" s="594" t="s">
        <v>2823</v>
      </c>
      <c r="E255" s="592" t="s">
        <v>409</v>
      </c>
      <c r="F255" s="596" t="s">
        <v>11</v>
      </c>
      <c r="G255" s="597"/>
      <c r="H255" s="598"/>
      <c r="I255" s="600"/>
      <c r="J255" s="830"/>
      <c r="K255" s="833"/>
    </row>
    <row r="256" spans="1:11" ht="16.5" customHeight="1">
      <c r="A256" s="591">
        <v>246</v>
      </c>
      <c r="B256" s="592" t="s">
        <v>23</v>
      </c>
      <c r="C256" s="593" t="s">
        <v>2763</v>
      </c>
      <c r="D256" s="594" t="s">
        <v>2824</v>
      </c>
      <c r="E256" s="592" t="s">
        <v>2774</v>
      </c>
      <c r="F256" s="596" t="s">
        <v>11</v>
      </c>
      <c r="G256" s="597"/>
      <c r="H256" s="598"/>
      <c r="I256" s="600"/>
      <c r="J256" s="830"/>
      <c r="K256" s="833"/>
    </row>
    <row r="257" spans="1:11" ht="16.5" customHeight="1">
      <c r="A257" s="591">
        <v>247</v>
      </c>
      <c r="B257" s="592" t="s">
        <v>23</v>
      </c>
      <c r="C257" s="593" t="s">
        <v>2763</v>
      </c>
      <c r="D257" s="594" t="s">
        <v>2825</v>
      </c>
      <c r="E257" s="592" t="s">
        <v>2769</v>
      </c>
      <c r="F257" s="596" t="s">
        <v>11</v>
      </c>
      <c r="G257" s="597"/>
      <c r="H257" s="598"/>
      <c r="I257" s="600"/>
      <c r="J257" s="830"/>
      <c r="K257" s="833"/>
    </row>
    <row r="258" spans="1:11" ht="16.5" customHeight="1">
      <c r="A258" s="591">
        <v>248</v>
      </c>
      <c r="B258" s="592" t="s">
        <v>23</v>
      </c>
      <c r="C258" s="593" t="s">
        <v>2763</v>
      </c>
      <c r="D258" s="594" t="s">
        <v>2826</v>
      </c>
      <c r="E258" s="592" t="s">
        <v>2777</v>
      </c>
      <c r="F258" s="596" t="s">
        <v>11</v>
      </c>
      <c r="G258" s="597"/>
      <c r="H258" s="598"/>
      <c r="I258" s="600"/>
      <c r="J258" s="830"/>
      <c r="K258" s="833"/>
    </row>
    <row r="259" spans="1:11" ht="16.5" customHeight="1">
      <c r="A259" s="591">
        <v>249</v>
      </c>
      <c r="B259" s="592" t="s">
        <v>23</v>
      </c>
      <c r="C259" s="593" t="s">
        <v>2763</v>
      </c>
      <c r="D259" s="594" t="s">
        <v>2827</v>
      </c>
      <c r="E259" s="592" t="s">
        <v>2779</v>
      </c>
      <c r="F259" s="596" t="s">
        <v>11</v>
      </c>
      <c r="G259" s="597"/>
      <c r="H259" s="598"/>
      <c r="I259" s="600"/>
      <c r="J259" s="830"/>
      <c r="K259" s="833"/>
    </row>
    <row r="260" spans="1:11" ht="16.5" customHeight="1">
      <c r="A260" s="591">
        <v>250</v>
      </c>
      <c r="B260" s="592" t="s">
        <v>23</v>
      </c>
      <c r="C260" s="593" t="s">
        <v>2763</v>
      </c>
      <c r="D260" s="594" t="s">
        <v>2828</v>
      </c>
      <c r="E260" s="592" t="s">
        <v>2767</v>
      </c>
      <c r="F260" s="596" t="s">
        <v>11</v>
      </c>
      <c r="G260" s="597"/>
      <c r="H260" s="598"/>
      <c r="I260" s="600"/>
      <c r="J260" s="830"/>
      <c r="K260" s="833"/>
    </row>
    <row r="261" spans="1:11" ht="16.5" customHeight="1">
      <c r="A261" s="591">
        <v>251</v>
      </c>
      <c r="B261" s="592" t="s">
        <v>23</v>
      </c>
      <c r="C261" s="593" t="s">
        <v>2763</v>
      </c>
      <c r="D261" s="594" t="s">
        <v>2829</v>
      </c>
      <c r="E261" s="592" t="s">
        <v>2769</v>
      </c>
      <c r="F261" s="596" t="s">
        <v>11</v>
      </c>
      <c r="G261" s="597"/>
      <c r="H261" s="598"/>
      <c r="I261" s="600"/>
      <c r="J261" s="830"/>
      <c r="K261" s="833"/>
    </row>
    <row r="262" spans="1:11" ht="16.5" customHeight="1">
      <c r="A262" s="591">
        <v>252</v>
      </c>
      <c r="B262" s="592" t="s">
        <v>23</v>
      </c>
      <c r="C262" s="593" t="s">
        <v>2763</v>
      </c>
      <c r="D262" s="594" t="s">
        <v>2830</v>
      </c>
      <c r="E262" s="592" t="s">
        <v>2771</v>
      </c>
      <c r="F262" s="596" t="s">
        <v>11</v>
      </c>
      <c r="G262" s="597"/>
      <c r="H262" s="598"/>
      <c r="I262" s="600"/>
      <c r="J262" s="830"/>
      <c r="K262" s="833"/>
    </row>
    <row r="263" spans="1:11" ht="16.5" customHeight="1">
      <c r="A263" s="591">
        <v>253</v>
      </c>
      <c r="B263" s="592" t="s">
        <v>23</v>
      </c>
      <c r="C263" s="593" t="s">
        <v>2763</v>
      </c>
      <c r="D263" s="594" t="s">
        <v>2831</v>
      </c>
      <c r="E263" s="592" t="s">
        <v>409</v>
      </c>
      <c r="F263" s="596" t="s">
        <v>11</v>
      </c>
      <c r="G263" s="597"/>
      <c r="H263" s="598"/>
      <c r="I263" s="600"/>
      <c r="J263" s="830"/>
      <c r="K263" s="833"/>
    </row>
    <row r="264" spans="1:11" ht="16.5" customHeight="1">
      <c r="A264" s="591">
        <v>254</v>
      </c>
      <c r="B264" s="592" t="s">
        <v>23</v>
      </c>
      <c r="C264" s="593" t="s">
        <v>2763</v>
      </c>
      <c r="D264" s="594" t="s">
        <v>2832</v>
      </c>
      <c r="E264" s="592" t="s">
        <v>2774</v>
      </c>
      <c r="F264" s="596" t="s">
        <v>11</v>
      </c>
      <c r="G264" s="597"/>
      <c r="H264" s="598"/>
      <c r="I264" s="600"/>
      <c r="J264" s="830"/>
      <c r="K264" s="833"/>
    </row>
    <row r="265" spans="1:11" ht="16.5" customHeight="1">
      <c r="A265" s="591">
        <v>255</v>
      </c>
      <c r="B265" s="592" t="s">
        <v>23</v>
      </c>
      <c r="C265" s="593" t="s">
        <v>2763</v>
      </c>
      <c r="D265" s="594" t="s">
        <v>2833</v>
      </c>
      <c r="E265" s="592" t="s">
        <v>2769</v>
      </c>
      <c r="F265" s="596" t="s">
        <v>11</v>
      </c>
      <c r="G265" s="597"/>
      <c r="H265" s="598"/>
      <c r="I265" s="600"/>
      <c r="J265" s="830"/>
      <c r="K265" s="833"/>
    </row>
    <row r="266" spans="1:11" ht="16.5" customHeight="1">
      <c r="A266" s="591">
        <v>256</v>
      </c>
      <c r="B266" s="592" t="s">
        <v>23</v>
      </c>
      <c r="C266" s="593" t="s">
        <v>2763</v>
      </c>
      <c r="D266" s="594" t="s">
        <v>2834</v>
      </c>
      <c r="E266" s="592" t="s">
        <v>2777</v>
      </c>
      <c r="F266" s="596" t="s">
        <v>11</v>
      </c>
      <c r="G266" s="597"/>
      <c r="H266" s="598"/>
      <c r="I266" s="600"/>
      <c r="J266" s="830"/>
      <c r="K266" s="833"/>
    </row>
    <row r="267" spans="1:11" ht="16.5" customHeight="1">
      <c r="A267" s="591">
        <v>257</v>
      </c>
      <c r="B267" s="592" t="s">
        <v>23</v>
      </c>
      <c r="C267" s="593" t="s">
        <v>2763</v>
      </c>
      <c r="D267" s="594" t="s">
        <v>2835</v>
      </c>
      <c r="E267" s="592" t="s">
        <v>2779</v>
      </c>
      <c r="F267" s="596" t="s">
        <v>11</v>
      </c>
      <c r="G267" s="597"/>
      <c r="H267" s="598"/>
      <c r="I267" s="600"/>
      <c r="J267" s="831"/>
      <c r="K267" s="799"/>
    </row>
    <row r="268" spans="1:11" ht="16.5" customHeight="1">
      <c r="A268" s="591">
        <v>258</v>
      </c>
      <c r="B268" s="592" t="s">
        <v>23</v>
      </c>
      <c r="C268" s="593" t="s">
        <v>410</v>
      </c>
      <c r="D268" s="601" t="s">
        <v>2836</v>
      </c>
      <c r="E268" s="595"/>
      <c r="F268" s="596" t="s">
        <v>11</v>
      </c>
      <c r="G268" s="597"/>
      <c r="H268" s="598"/>
      <c r="I268" s="600"/>
      <c r="J268" s="807" t="s">
        <v>3410</v>
      </c>
      <c r="K268" s="810" t="s">
        <v>2841</v>
      </c>
    </row>
    <row r="269" spans="1:11" ht="16.5" customHeight="1">
      <c r="A269" s="591">
        <v>259</v>
      </c>
      <c r="B269" s="592" t="s">
        <v>23</v>
      </c>
      <c r="C269" s="593" t="s">
        <v>411</v>
      </c>
      <c r="D269" s="601" t="s">
        <v>2837</v>
      </c>
      <c r="E269" s="592" t="s">
        <v>412</v>
      </c>
      <c r="F269" s="596" t="s">
        <v>11</v>
      </c>
      <c r="G269" s="597"/>
      <c r="H269" s="598"/>
      <c r="I269" s="600"/>
      <c r="J269" s="808"/>
      <c r="K269" s="811"/>
    </row>
    <row r="270" spans="1:11" ht="16.5" customHeight="1">
      <c r="A270" s="591">
        <v>260</v>
      </c>
      <c r="B270" s="592" t="s">
        <v>23</v>
      </c>
      <c r="C270" s="593" t="s">
        <v>411</v>
      </c>
      <c r="D270" s="601" t="s">
        <v>2838</v>
      </c>
      <c r="E270" s="592" t="s">
        <v>412</v>
      </c>
      <c r="F270" s="596" t="s">
        <v>11</v>
      </c>
      <c r="G270" s="597"/>
      <c r="H270" s="598"/>
      <c r="I270" s="600"/>
      <c r="J270" s="808"/>
      <c r="K270" s="811"/>
    </row>
    <row r="271" spans="1:11" ht="16.5" customHeight="1">
      <c r="A271" s="591">
        <v>261</v>
      </c>
      <c r="B271" s="592" t="s">
        <v>23</v>
      </c>
      <c r="C271" s="593" t="s">
        <v>411</v>
      </c>
      <c r="D271" s="601" t="s">
        <v>413</v>
      </c>
      <c r="E271" s="592" t="s">
        <v>412</v>
      </c>
      <c r="F271" s="596" t="s">
        <v>11</v>
      </c>
      <c r="G271" s="597"/>
      <c r="H271" s="598"/>
      <c r="I271" s="600"/>
      <c r="J271" s="808"/>
      <c r="K271" s="811"/>
    </row>
    <row r="272" spans="1:11" ht="16.5" customHeight="1">
      <c r="A272" s="591">
        <v>262</v>
      </c>
      <c r="B272" s="592" t="s">
        <v>23</v>
      </c>
      <c r="C272" s="593" t="s">
        <v>411</v>
      </c>
      <c r="D272" s="601" t="s">
        <v>414</v>
      </c>
      <c r="E272" s="592" t="s">
        <v>412</v>
      </c>
      <c r="F272" s="596" t="s">
        <v>11</v>
      </c>
      <c r="G272" s="597"/>
      <c r="H272" s="598"/>
      <c r="I272" s="600"/>
      <c r="J272" s="808"/>
      <c r="K272" s="811"/>
    </row>
    <row r="273" spans="1:11" ht="16.5" customHeight="1">
      <c r="A273" s="591">
        <v>263</v>
      </c>
      <c r="B273" s="592" t="s">
        <v>23</v>
      </c>
      <c r="C273" s="593" t="s">
        <v>411</v>
      </c>
      <c r="D273" s="601" t="s">
        <v>2839</v>
      </c>
      <c r="E273" s="595"/>
      <c r="F273" s="596" t="s">
        <v>11</v>
      </c>
      <c r="G273" s="597"/>
      <c r="H273" s="598"/>
      <c r="I273" s="600"/>
      <c r="J273" s="808"/>
      <c r="K273" s="811"/>
    </row>
    <row r="274" spans="1:11" ht="16.5" customHeight="1">
      <c r="A274" s="591">
        <v>264</v>
      </c>
      <c r="B274" s="592" t="s">
        <v>23</v>
      </c>
      <c r="C274" s="593" t="s">
        <v>411</v>
      </c>
      <c r="D274" s="601" t="s">
        <v>2840</v>
      </c>
      <c r="E274" s="595"/>
      <c r="F274" s="596" t="s">
        <v>11</v>
      </c>
      <c r="G274" s="597"/>
      <c r="H274" s="598"/>
      <c r="I274" s="600"/>
      <c r="J274" s="808"/>
      <c r="K274" s="811"/>
    </row>
    <row r="275" spans="1:11" ht="16.5" customHeight="1">
      <c r="A275" s="591">
        <v>265</v>
      </c>
      <c r="B275" s="592" t="s">
        <v>23</v>
      </c>
      <c r="C275" s="593" t="s">
        <v>411</v>
      </c>
      <c r="D275" s="601" t="s">
        <v>415</v>
      </c>
      <c r="E275" s="595"/>
      <c r="F275" s="596" t="s">
        <v>11</v>
      </c>
      <c r="G275" s="597"/>
      <c r="H275" s="598"/>
      <c r="I275" s="600"/>
      <c r="J275" s="808"/>
      <c r="K275" s="811"/>
    </row>
    <row r="276" spans="1:11" ht="16.5" customHeight="1">
      <c r="A276" s="591">
        <v>266</v>
      </c>
      <c r="B276" s="592" t="s">
        <v>23</v>
      </c>
      <c r="C276" s="593" t="s">
        <v>411</v>
      </c>
      <c r="D276" s="601" t="s">
        <v>416</v>
      </c>
      <c r="E276" s="595"/>
      <c r="F276" s="596" t="s">
        <v>11</v>
      </c>
      <c r="G276" s="597"/>
      <c r="H276" s="597"/>
      <c r="I276" s="600"/>
      <c r="J276" s="809"/>
      <c r="K276" s="812"/>
    </row>
    <row r="277" spans="1:11" ht="16.5" customHeight="1">
      <c r="A277" s="398">
        <v>294</v>
      </c>
      <c r="B277" s="588" t="s">
        <v>23</v>
      </c>
      <c r="C277" s="590" t="s">
        <v>417</v>
      </c>
      <c r="D277" s="238" t="s">
        <v>419</v>
      </c>
      <c r="E277" s="589"/>
      <c r="F277" s="401" t="s">
        <v>11</v>
      </c>
      <c r="G277" s="195"/>
      <c r="H277" s="239"/>
      <c r="I277" s="240"/>
      <c r="J277" s="402"/>
      <c r="K277" s="803"/>
    </row>
    <row r="278" spans="1:11" ht="16.5" customHeight="1">
      <c r="A278" s="398">
        <v>295</v>
      </c>
      <c r="B278" s="588" t="s">
        <v>23</v>
      </c>
      <c r="C278" s="590" t="s">
        <v>417</v>
      </c>
      <c r="D278" s="238" t="s">
        <v>420</v>
      </c>
      <c r="E278" s="589"/>
      <c r="F278" s="401" t="s">
        <v>11</v>
      </c>
      <c r="G278" s="195"/>
      <c r="H278" s="239"/>
      <c r="I278" s="240"/>
      <c r="J278" s="402"/>
      <c r="K278" s="804"/>
    </row>
    <row r="279" spans="1:11" ht="16.5" customHeight="1">
      <c r="A279" s="398">
        <v>296</v>
      </c>
      <c r="B279" s="588" t="s">
        <v>23</v>
      </c>
      <c r="C279" s="590" t="s">
        <v>417</v>
      </c>
      <c r="D279" s="238" t="s">
        <v>421</v>
      </c>
      <c r="E279" s="589"/>
      <c r="F279" s="401" t="s">
        <v>11</v>
      </c>
      <c r="G279" s="195"/>
      <c r="H279" s="239"/>
      <c r="I279" s="240"/>
      <c r="J279" s="402"/>
      <c r="K279" s="804"/>
    </row>
    <row r="280" spans="1:11" ht="16.5" customHeight="1">
      <c r="A280" s="398">
        <v>297</v>
      </c>
      <c r="B280" s="588" t="s">
        <v>23</v>
      </c>
      <c r="C280" s="590" t="s">
        <v>417</v>
      </c>
      <c r="D280" s="238" t="s">
        <v>422</v>
      </c>
      <c r="E280" s="589"/>
      <c r="F280" s="401" t="s">
        <v>11</v>
      </c>
      <c r="G280" s="195"/>
      <c r="H280" s="239"/>
      <c r="I280" s="240"/>
      <c r="J280" s="402"/>
      <c r="K280" s="804"/>
    </row>
    <row r="281" spans="1:11" ht="16.5" customHeight="1">
      <c r="A281" s="398">
        <v>298</v>
      </c>
      <c r="B281" s="588" t="s">
        <v>23</v>
      </c>
      <c r="C281" s="590" t="s">
        <v>417</v>
      </c>
      <c r="D281" s="238" t="s">
        <v>423</v>
      </c>
      <c r="E281" s="589"/>
      <c r="F281" s="401" t="s">
        <v>11</v>
      </c>
      <c r="G281" s="195"/>
      <c r="H281" s="239"/>
      <c r="I281" s="240"/>
      <c r="J281" s="402"/>
      <c r="K281" s="804"/>
    </row>
    <row r="282" spans="1:11" ht="16.5" customHeight="1">
      <c r="A282" s="398">
        <v>299</v>
      </c>
      <c r="B282" s="588" t="s">
        <v>23</v>
      </c>
      <c r="C282" s="590" t="s">
        <v>417</v>
      </c>
      <c r="D282" s="238" t="s">
        <v>424</v>
      </c>
      <c r="E282" s="589"/>
      <c r="F282" s="401" t="s">
        <v>11</v>
      </c>
      <c r="G282" s="195"/>
      <c r="H282" s="239"/>
      <c r="I282" s="240"/>
      <c r="J282" s="402"/>
      <c r="K282" s="804"/>
    </row>
    <row r="283" spans="1:11" ht="16.5" customHeight="1">
      <c r="A283" s="398">
        <v>300</v>
      </c>
      <c r="B283" s="588" t="s">
        <v>23</v>
      </c>
      <c r="C283" s="590" t="s">
        <v>417</v>
      </c>
      <c r="D283" s="238" t="s">
        <v>425</v>
      </c>
      <c r="E283" s="589"/>
      <c r="F283" s="401" t="s">
        <v>11</v>
      </c>
      <c r="G283" s="195"/>
      <c r="H283" s="239"/>
      <c r="I283" s="240"/>
      <c r="J283" s="402"/>
      <c r="K283" s="804"/>
    </row>
    <row r="284" spans="1:11" ht="16.5" customHeight="1">
      <c r="A284" s="398">
        <v>301</v>
      </c>
      <c r="B284" s="588" t="s">
        <v>23</v>
      </c>
      <c r="C284" s="590" t="s">
        <v>417</v>
      </c>
      <c r="D284" s="238" t="s">
        <v>426</v>
      </c>
      <c r="E284" s="589"/>
      <c r="F284" s="401" t="s">
        <v>11</v>
      </c>
      <c r="G284" s="195"/>
      <c r="H284" s="239"/>
      <c r="I284" s="240"/>
      <c r="J284" s="402"/>
      <c r="K284" s="804"/>
    </row>
    <row r="285" spans="1:11" ht="16.5" customHeight="1">
      <c r="A285" s="398">
        <v>302</v>
      </c>
      <c r="B285" s="588" t="s">
        <v>23</v>
      </c>
      <c r="C285" s="590" t="s">
        <v>417</v>
      </c>
      <c r="D285" s="238" t="s">
        <v>427</v>
      </c>
      <c r="E285" s="589"/>
      <c r="F285" s="401" t="s">
        <v>11</v>
      </c>
      <c r="G285" s="195"/>
      <c r="H285" s="239"/>
      <c r="I285" s="240"/>
      <c r="J285" s="402"/>
      <c r="K285" s="804"/>
    </row>
    <row r="286" spans="1:11" ht="16.5" customHeight="1">
      <c r="A286" s="398">
        <v>303</v>
      </c>
      <c r="B286" s="588" t="s">
        <v>23</v>
      </c>
      <c r="C286" s="590" t="s">
        <v>417</v>
      </c>
      <c r="D286" s="238" t="s">
        <v>428</v>
      </c>
      <c r="E286" s="589"/>
      <c r="F286" s="401" t="s">
        <v>11</v>
      </c>
      <c r="G286" s="195"/>
      <c r="H286" s="239"/>
      <c r="I286" s="240"/>
      <c r="J286" s="402"/>
      <c r="K286" s="804"/>
    </row>
    <row r="287" spans="1:11" ht="16.5" customHeight="1">
      <c r="A287" s="398">
        <v>304</v>
      </c>
      <c r="B287" s="588" t="s">
        <v>23</v>
      </c>
      <c r="C287" s="590" t="s">
        <v>417</v>
      </c>
      <c r="D287" s="238" t="s">
        <v>429</v>
      </c>
      <c r="E287" s="589"/>
      <c r="F287" s="401" t="s">
        <v>11</v>
      </c>
      <c r="G287" s="195"/>
      <c r="H287" s="239"/>
      <c r="I287" s="240"/>
      <c r="J287" s="402"/>
      <c r="K287" s="804"/>
    </row>
    <row r="288" spans="1:11" ht="16.5" customHeight="1">
      <c r="A288" s="398">
        <v>305</v>
      </c>
      <c r="B288" s="588" t="s">
        <v>23</v>
      </c>
      <c r="C288" s="590" t="s">
        <v>417</v>
      </c>
      <c r="D288" s="238" t="s">
        <v>430</v>
      </c>
      <c r="E288" s="589"/>
      <c r="F288" s="401" t="s">
        <v>11</v>
      </c>
      <c r="G288" s="195"/>
      <c r="H288" s="239"/>
      <c r="I288" s="240"/>
      <c r="J288" s="402"/>
      <c r="K288" s="804"/>
    </row>
    <row r="289" spans="1:11" ht="16.5" customHeight="1">
      <c r="A289" s="398">
        <v>306</v>
      </c>
      <c r="B289" s="588" t="s">
        <v>23</v>
      </c>
      <c r="C289" s="590" t="s">
        <v>417</v>
      </c>
      <c r="D289" s="238" t="s">
        <v>431</v>
      </c>
      <c r="E289" s="589"/>
      <c r="F289" s="401" t="s">
        <v>11</v>
      </c>
      <c r="G289" s="195"/>
      <c r="H289" s="239"/>
      <c r="I289" s="240"/>
      <c r="J289" s="402"/>
      <c r="K289" s="804"/>
    </row>
    <row r="290" spans="1:11" ht="16.5" customHeight="1">
      <c r="A290" s="398">
        <v>307</v>
      </c>
      <c r="B290" s="588" t="s">
        <v>23</v>
      </c>
      <c r="C290" s="590" t="s">
        <v>417</v>
      </c>
      <c r="D290" s="238" t="s">
        <v>432</v>
      </c>
      <c r="E290" s="589"/>
      <c r="F290" s="401" t="s">
        <v>11</v>
      </c>
      <c r="G290" s="195"/>
      <c r="H290" s="239"/>
      <c r="I290" s="240"/>
      <c r="J290" s="402"/>
      <c r="K290" s="804"/>
    </row>
    <row r="291" spans="1:11" ht="16.5" customHeight="1">
      <c r="A291" s="398">
        <v>308</v>
      </c>
      <c r="B291" s="588" t="s">
        <v>23</v>
      </c>
      <c r="C291" s="590" t="s">
        <v>417</v>
      </c>
      <c r="D291" s="238" t="s">
        <v>433</v>
      </c>
      <c r="E291" s="589"/>
      <c r="F291" s="401" t="s">
        <v>11</v>
      </c>
      <c r="G291" s="195"/>
      <c r="H291" s="239"/>
      <c r="I291" s="240"/>
      <c r="J291" s="402"/>
      <c r="K291" s="804"/>
    </row>
    <row r="292" spans="1:11" ht="16.5" customHeight="1">
      <c r="A292" s="398">
        <v>309</v>
      </c>
      <c r="B292" s="588" t="s">
        <v>23</v>
      </c>
      <c r="C292" s="590" t="s">
        <v>417</v>
      </c>
      <c r="D292" s="238" t="s">
        <v>434</v>
      </c>
      <c r="E292" s="589"/>
      <c r="F292" s="401" t="s">
        <v>11</v>
      </c>
      <c r="G292" s="195"/>
      <c r="H292" s="239"/>
      <c r="I292" s="240"/>
      <c r="J292" s="402"/>
      <c r="K292" s="804"/>
    </row>
    <row r="293" spans="1:11" ht="16.5" customHeight="1">
      <c r="A293" s="398">
        <v>310</v>
      </c>
      <c r="B293" s="588" t="s">
        <v>23</v>
      </c>
      <c r="C293" s="590" t="s">
        <v>417</v>
      </c>
      <c r="D293" s="238" t="s">
        <v>435</v>
      </c>
      <c r="E293" s="589"/>
      <c r="F293" s="401" t="s">
        <v>11</v>
      </c>
      <c r="G293" s="195"/>
      <c r="H293" s="239"/>
      <c r="I293" s="240"/>
      <c r="J293" s="402"/>
      <c r="K293" s="804"/>
    </row>
    <row r="294" spans="1:11" ht="16.5" customHeight="1">
      <c r="A294" s="398">
        <v>311</v>
      </c>
      <c r="B294" s="588" t="s">
        <v>23</v>
      </c>
      <c r="C294" s="590" t="s">
        <v>417</v>
      </c>
      <c r="D294" s="238" t="s">
        <v>2059</v>
      </c>
      <c r="E294" s="589"/>
      <c r="F294" s="401" t="s">
        <v>11</v>
      </c>
      <c r="G294" s="195"/>
      <c r="H294" s="239"/>
      <c r="I294" s="240"/>
      <c r="J294" s="402"/>
      <c r="K294" s="804"/>
    </row>
    <row r="295" spans="1:11" ht="16.5" customHeight="1">
      <c r="A295" s="398">
        <v>312</v>
      </c>
      <c r="B295" s="588" t="s">
        <v>23</v>
      </c>
      <c r="C295" s="590" t="s">
        <v>417</v>
      </c>
      <c r="D295" s="238" t="s">
        <v>2060</v>
      </c>
      <c r="E295" s="589"/>
      <c r="F295" s="401" t="s">
        <v>11</v>
      </c>
      <c r="G295" s="195"/>
      <c r="H295" s="239"/>
      <c r="I295" s="240"/>
      <c r="J295" s="402"/>
      <c r="K295" s="804"/>
    </row>
    <row r="296" spans="1:11" ht="16.5" customHeight="1">
      <c r="A296" s="398">
        <v>313</v>
      </c>
      <c r="B296" s="588" t="s">
        <v>23</v>
      </c>
      <c r="C296" s="590" t="s">
        <v>417</v>
      </c>
      <c r="D296" s="238" t="s">
        <v>2053</v>
      </c>
      <c r="E296" s="589"/>
      <c r="F296" s="401" t="s">
        <v>11</v>
      </c>
      <c r="G296" s="195"/>
      <c r="H296" s="239"/>
      <c r="I296" s="240"/>
      <c r="J296" s="402"/>
      <c r="K296" s="804"/>
    </row>
    <row r="297" spans="1:11" ht="16.5" customHeight="1">
      <c r="A297" s="398">
        <v>314</v>
      </c>
      <c r="B297" s="588" t="s">
        <v>23</v>
      </c>
      <c r="C297" s="590" t="s">
        <v>417</v>
      </c>
      <c r="D297" s="238" t="s">
        <v>1101</v>
      </c>
      <c r="E297" s="588" t="s">
        <v>418</v>
      </c>
      <c r="F297" s="401" t="s">
        <v>11</v>
      </c>
      <c r="G297" s="195"/>
      <c r="H297" s="239"/>
      <c r="I297" s="405" t="s">
        <v>2008</v>
      </c>
      <c r="J297" s="453" t="s">
        <v>2416</v>
      </c>
      <c r="K297" s="804"/>
    </row>
    <row r="298" spans="1:11" ht="16.5" customHeight="1">
      <c r="A298" s="398">
        <v>315</v>
      </c>
      <c r="B298" s="588" t="s">
        <v>23</v>
      </c>
      <c r="C298" s="590" t="s">
        <v>417</v>
      </c>
      <c r="D298" s="238" t="s">
        <v>1102</v>
      </c>
      <c r="E298" s="589"/>
      <c r="F298" s="401" t="s">
        <v>11</v>
      </c>
      <c r="G298" s="195"/>
      <c r="H298" s="239"/>
      <c r="I298" s="240"/>
      <c r="J298" s="402"/>
      <c r="K298" s="804"/>
    </row>
    <row r="299" spans="1:11" ht="16.5" customHeight="1">
      <c r="A299" s="398">
        <v>316</v>
      </c>
      <c r="B299" s="588" t="s">
        <v>23</v>
      </c>
      <c r="C299" s="590" t="s">
        <v>417</v>
      </c>
      <c r="D299" s="238" t="s">
        <v>1103</v>
      </c>
      <c r="E299" s="589"/>
      <c r="F299" s="401" t="s">
        <v>11</v>
      </c>
      <c r="G299" s="195"/>
      <c r="H299" s="239"/>
      <c r="I299" s="240"/>
      <c r="J299" s="402"/>
      <c r="K299" s="804"/>
    </row>
    <row r="300" spans="1:11" ht="16.5" customHeight="1">
      <c r="A300" s="398">
        <v>317</v>
      </c>
      <c r="B300" s="588" t="s">
        <v>23</v>
      </c>
      <c r="C300" s="590" t="s">
        <v>417</v>
      </c>
      <c r="D300" s="238" t="s">
        <v>1104</v>
      </c>
      <c r="E300" s="589"/>
      <c r="F300" s="401" t="s">
        <v>11</v>
      </c>
      <c r="G300" s="195"/>
      <c r="H300" s="239"/>
      <c r="I300" s="240"/>
      <c r="J300" s="402"/>
      <c r="K300" s="804"/>
    </row>
    <row r="301" spans="1:11" ht="16.5" customHeight="1">
      <c r="A301" s="398">
        <v>318</v>
      </c>
      <c r="B301" s="588" t="s">
        <v>23</v>
      </c>
      <c r="C301" s="590" t="s">
        <v>417</v>
      </c>
      <c r="D301" s="238" t="s">
        <v>1105</v>
      </c>
      <c r="E301" s="589"/>
      <c r="F301" s="401" t="s">
        <v>11</v>
      </c>
      <c r="G301" s="195"/>
      <c r="H301" s="239"/>
      <c r="I301" s="240"/>
      <c r="J301" s="402"/>
      <c r="K301" s="804"/>
    </row>
    <row r="302" spans="1:11" ht="16.5" customHeight="1">
      <c r="A302" s="398">
        <v>319</v>
      </c>
      <c r="B302" s="588" t="s">
        <v>23</v>
      </c>
      <c r="C302" s="590" t="s">
        <v>417</v>
      </c>
      <c r="D302" s="238" t="s">
        <v>1106</v>
      </c>
      <c r="E302" s="589"/>
      <c r="F302" s="401" t="s">
        <v>11</v>
      </c>
      <c r="G302" s="195"/>
      <c r="H302" s="239"/>
      <c r="I302" s="240"/>
      <c r="J302" s="402"/>
      <c r="K302" s="804"/>
    </row>
    <row r="303" spans="1:11" ht="16.5" customHeight="1">
      <c r="A303" s="398">
        <v>320</v>
      </c>
      <c r="B303" s="588" t="s">
        <v>23</v>
      </c>
      <c r="C303" s="590" t="s">
        <v>417</v>
      </c>
      <c r="D303" s="238" t="s">
        <v>1107</v>
      </c>
      <c r="E303" s="589"/>
      <c r="F303" s="401" t="s">
        <v>11</v>
      </c>
      <c r="G303" s="195"/>
      <c r="H303" s="239"/>
      <c r="I303" s="240"/>
      <c r="J303" s="402"/>
      <c r="K303" s="804"/>
    </row>
    <row r="304" spans="1:11" ht="16.5" customHeight="1">
      <c r="A304" s="398">
        <v>321</v>
      </c>
      <c r="B304" s="588" t="s">
        <v>23</v>
      </c>
      <c r="C304" s="590" t="s">
        <v>417</v>
      </c>
      <c r="D304" s="238" t="s">
        <v>1108</v>
      </c>
      <c r="E304" s="589"/>
      <c r="F304" s="401" t="s">
        <v>11</v>
      </c>
      <c r="G304" s="195"/>
      <c r="H304" s="239"/>
      <c r="I304" s="240"/>
      <c r="J304" s="402"/>
      <c r="K304" s="804"/>
    </row>
    <row r="305" spans="1:11" ht="16.5" customHeight="1">
      <c r="A305" s="398">
        <v>322</v>
      </c>
      <c r="B305" s="588" t="s">
        <v>23</v>
      </c>
      <c r="C305" s="590" t="s">
        <v>417</v>
      </c>
      <c r="D305" s="238" t="s">
        <v>1109</v>
      </c>
      <c r="E305" s="589"/>
      <c r="F305" s="401" t="s">
        <v>11</v>
      </c>
      <c r="G305" s="195"/>
      <c r="H305" s="239"/>
      <c r="I305" s="240"/>
      <c r="J305" s="402"/>
      <c r="K305" s="804"/>
    </row>
    <row r="306" spans="1:11" ht="16.5" customHeight="1">
      <c r="A306" s="398">
        <v>323</v>
      </c>
      <c r="B306" s="588" t="s">
        <v>23</v>
      </c>
      <c r="C306" s="590" t="s">
        <v>417</v>
      </c>
      <c r="D306" s="238" t="s">
        <v>1110</v>
      </c>
      <c r="E306" s="589"/>
      <c r="F306" s="401" t="s">
        <v>11</v>
      </c>
      <c r="G306" s="195"/>
      <c r="H306" s="239"/>
      <c r="I306" s="240"/>
      <c r="J306" s="402"/>
      <c r="K306" s="804"/>
    </row>
    <row r="307" spans="1:11" ht="16.5" customHeight="1">
      <c r="A307" s="398">
        <v>324</v>
      </c>
      <c r="B307" s="588" t="s">
        <v>23</v>
      </c>
      <c r="C307" s="590" t="s">
        <v>417</v>
      </c>
      <c r="D307" s="238" t="s">
        <v>1111</v>
      </c>
      <c r="E307" s="589"/>
      <c r="F307" s="401" t="s">
        <v>11</v>
      </c>
      <c r="G307" s="195"/>
      <c r="H307" s="239"/>
      <c r="I307" s="240"/>
      <c r="J307" s="402"/>
      <c r="K307" s="804"/>
    </row>
    <row r="308" spans="1:11" ht="16.5" customHeight="1">
      <c r="A308" s="398">
        <v>325</v>
      </c>
      <c r="B308" s="588" t="s">
        <v>23</v>
      </c>
      <c r="C308" s="590" t="s">
        <v>417</v>
      </c>
      <c r="D308" s="238" t="s">
        <v>1112</v>
      </c>
      <c r="E308" s="589"/>
      <c r="F308" s="401" t="s">
        <v>11</v>
      </c>
      <c r="G308" s="195"/>
      <c r="H308" s="239"/>
      <c r="I308" s="240"/>
      <c r="J308" s="402"/>
      <c r="K308" s="804"/>
    </row>
    <row r="309" spans="1:11" ht="16.5" customHeight="1">
      <c r="A309" s="398">
        <v>326</v>
      </c>
      <c r="B309" s="588" t="s">
        <v>23</v>
      </c>
      <c r="C309" s="590" t="s">
        <v>417</v>
      </c>
      <c r="D309" s="238" t="s">
        <v>1113</v>
      </c>
      <c r="E309" s="589"/>
      <c r="F309" s="401" t="s">
        <v>11</v>
      </c>
      <c r="G309" s="195"/>
      <c r="H309" s="239"/>
      <c r="I309" s="240"/>
      <c r="J309" s="402"/>
      <c r="K309" s="804"/>
    </row>
    <row r="310" spans="1:11" ht="16.5" customHeight="1">
      <c r="A310" s="398">
        <v>327</v>
      </c>
      <c r="B310" s="588" t="s">
        <v>23</v>
      </c>
      <c r="C310" s="590" t="s">
        <v>417</v>
      </c>
      <c r="D310" s="238" t="s">
        <v>1114</v>
      </c>
      <c r="E310" s="589"/>
      <c r="F310" s="401" t="s">
        <v>11</v>
      </c>
      <c r="G310" s="195"/>
      <c r="H310" s="239"/>
      <c r="I310" s="240"/>
      <c r="J310" s="402"/>
      <c r="K310" s="804"/>
    </row>
    <row r="311" spans="1:11" ht="16.5" customHeight="1">
      <c r="A311" s="398">
        <v>328</v>
      </c>
      <c r="B311" s="588" t="s">
        <v>23</v>
      </c>
      <c r="C311" s="590" t="s">
        <v>417</v>
      </c>
      <c r="D311" s="238" t="s">
        <v>436</v>
      </c>
      <c r="E311" s="589"/>
      <c r="F311" s="401" t="s">
        <v>11</v>
      </c>
      <c r="G311" s="195"/>
      <c r="H311" s="239"/>
      <c r="I311" s="240"/>
      <c r="J311" s="402"/>
      <c r="K311" s="804"/>
    </row>
    <row r="312" spans="1:11" ht="16.5" customHeight="1">
      <c r="A312" s="398">
        <v>329</v>
      </c>
      <c r="B312" s="588" t="s">
        <v>23</v>
      </c>
      <c r="C312" s="590" t="s">
        <v>417</v>
      </c>
      <c r="D312" s="238" t="s">
        <v>437</v>
      </c>
      <c r="E312" s="589"/>
      <c r="F312" s="401" t="s">
        <v>11</v>
      </c>
      <c r="G312" s="195"/>
      <c r="H312" s="239"/>
      <c r="I312" s="240"/>
      <c r="J312" s="402"/>
      <c r="K312" s="804"/>
    </row>
    <row r="313" spans="1:11" ht="16.5" customHeight="1">
      <c r="A313" s="398">
        <v>330</v>
      </c>
      <c r="B313" s="588" t="s">
        <v>23</v>
      </c>
      <c r="C313" s="590" t="s">
        <v>417</v>
      </c>
      <c r="D313" s="238" t="s">
        <v>438</v>
      </c>
      <c r="E313" s="589"/>
      <c r="F313" s="401" t="s">
        <v>11</v>
      </c>
      <c r="G313" s="195"/>
      <c r="H313" s="239"/>
      <c r="I313" s="240"/>
      <c r="J313" s="402"/>
      <c r="K313" s="804"/>
    </row>
    <row r="314" spans="1:11" ht="16.5" customHeight="1">
      <c r="A314" s="398">
        <v>331</v>
      </c>
      <c r="B314" s="588" t="s">
        <v>23</v>
      </c>
      <c r="C314" s="590" t="s">
        <v>417</v>
      </c>
      <c r="D314" s="238" t="s">
        <v>439</v>
      </c>
      <c r="E314" s="589"/>
      <c r="F314" s="401" t="s">
        <v>11</v>
      </c>
      <c r="G314" s="195"/>
      <c r="H314" s="239"/>
      <c r="I314" s="240"/>
      <c r="J314" s="402"/>
      <c r="K314" s="804"/>
    </row>
    <row r="315" spans="1:11" ht="16.5" customHeight="1">
      <c r="A315" s="398">
        <v>332</v>
      </c>
      <c r="B315" s="588" t="s">
        <v>23</v>
      </c>
      <c r="C315" s="590" t="s">
        <v>417</v>
      </c>
      <c r="D315" s="238" t="s">
        <v>440</v>
      </c>
      <c r="E315" s="589"/>
      <c r="F315" s="401" t="s">
        <v>11</v>
      </c>
      <c r="G315" s="195"/>
      <c r="H315" s="239"/>
      <c r="I315" s="240"/>
      <c r="J315" s="402"/>
      <c r="K315" s="804"/>
    </row>
    <row r="316" spans="1:11" ht="16.5" customHeight="1">
      <c r="A316" s="398">
        <v>333</v>
      </c>
      <c r="B316" s="588" t="s">
        <v>23</v>
      </c>
      <c r="C316" s="590" t="s">
        <v>417</v>
      </c>
      <c r="D316" s="238" t="s">
        <v>441</v>
      </c>
      <c r="E316" s="589"/>
      <c r="F316" s="401" t="s">
        <v>11</v>
      </c>
      <c r="G316" s="195"/>
      <c r="H316" s="239"/>
      <c r="I316" s="240"/>
      <c r="J316" s="402"/>
      <c r="K316" s="804"/>
    </row>
    <row r="317" spans="1:11" ht="16.5" customHeight="1">
      <c r="A317" s="398">
        <v>334</v>
      </c>
      <c r="B317" s="588" t="s">
        <v>23</v>
      </c>
      <c r="C317" s="590" t="s">
        <v>417</v>
      </c>
      <c r="D317" s="238" t="s">
        <v>442</v>
      </c>
      <c r="E317" s="589"/>
      <c r="F317" s="401" t="s">
        <v>11</v>
      </c>
      <c r="G317" s="195"/>
      <c r="H317" s="239"/>
      <c r="I317" s="240"/>
      <c r="J317" s="402"/>
      <c r="K317" s="804"/>
    </row>
    <row r="318" spans="1:11" ht="16.5" customHeight="1">
      <c r="A318" s="398">
        <v>335</v>
      </c>
      <c r="B318" s="588" t="s">
        <v>23</v>
      </c>
      <c r="C318" s="590" t="s">
        <v>417</v>
      </c>
      <c r="D318" s="238" t="s">
        <v>443</v>
      </c>
      <c r="E318" s="589"/>
      <c r="F318" s="401" t="s">
        <v>11</v>
      </c>
      <c r="G318" s="195"/>
      <c r="H318" s="239"/>
      <c r="I318" s="240"/>
      <c r="J318" s="402"/>
      <c r="K318" s="804"/>
    </row>
    <row r="319" spans="1:11" ht="16.5" customHeight="1">
      <c r="A319" s="398">
        <v>336</v>
      </c>
      <c r="B319" s="588" t="s">
        <v>23</v>
      </c>
      <c r="C319" s="590" t="s">
        <v>417</v>
      </c>
      <c r="D319" s="238" t="s">
        <v>2061</v>
      </c>
      <c r="E319" s="589"/>
      <c r="F319" s="401" t="s">
        <v>11</v>
      </c>
      <c r="G319" s="195"/>
      <c r="H319" s="239"/>
      <c r="I319" s="240"/>
      <c r="J319" s="402"/>
      <c r="K319" s="804"/>
    </row>
    <row r="320" spans="1:11" ht="16.5" customHeight="1">
      <c r="A320" s="398">
        <v>337</v>
      </c>
      <c r="B320" s="588" t="s">
        <v>23</v>
      </c>
      <c r="C320" s="590" t="s">
        <v>417</v>
      </c>
      <c r="D320" s="238" t="s">
        <v>2062</v>
      </c>
      <c r="E320" s="589"/>
      <c r="F320" s="401" t="s">
        <v>11</v>
      </c>
      <c r="G320" s="195"/>
      <c r="H320" s="239"/>
      <c r="I320" s="240"/>
      <c r="J320" s="402"/>
      <c r="K320" s="804"/>
    </row>
    <row r="321" spans="1:15" ht="16.5" customHeight="1">
      <c r="A321" s="398">
        <v>338</v>
      </c>
      <c r="B321" s="588" t="s">
        <v>23</v>
      </c>
      <c r="C321" s="590" t="s">
        <v>417</v>
      </c>
      <c r="D321" s="238" t="s">
        <v>2054</v>
      </c>
      <c r="E321" s="589"/>
      <c r="F321" s="401" t="s">
        <v>11</v>
      </c>
      <c r="G321" s="195"/>
      <c r="H321" s="239"/>
      <c r="I321" s="240"/>
      <c r="J321" s="402"/>
      <c r="K321" s="804"/>
    </row>
    <row r="322" spans="1:15" ht="16.5" customHeight="1">
      <c r="A322" s="398">
        <v>339</v>
      </c>
      <c r="B322" s="588" t="s">
        <v>23</v>
      </c>
      <c r="C322" s="590" t="s">
        <v>417</v>
      </c>
      <c r="D322" s="238" t="s">
        <v>1115</v>
      </c>
      <c r="E322" s="588" t="s">
        <v>444</v>
      </c>
      <c r="F322" s="401" t="s">
        <v>11</v>
      </c>
      <c r="G322" s="195"/>
      <c r="H322" s="239"/>
      <c r="I322" s="405" t="s">
        <v>2009</v>
      </c>
      <c r="J322" s="453" t="s">
        <v>2007</v>
      </c>
      <c r="K322" s="804"/>
    </row>
    <row r="323" spans="1:15" ht="16.5" customHeight="1">
      <c r="A323" s="398">
        <v>340</v>
      </c>
      <c r="B323" s="588" t="s">
        <v>23</v>
      </c>
      <c r="C323" s="590" t="s">
        <v>417</v>
      </c>
      <c r="D323" s="238" t="s">
        <v>1116</v>
      </c>
      <c r="E323" s="589"/>
      <c r="F323" s="401" t="s">
        <v>11</v>
      </c>
      <c r="G323" s="195"/>
      <c r="H323" s="239"/>
      <c r="I323" s="404"/>
      <c r="J323" s="453"/>
      <c r="K323" s="804"/>
    </row>
    <row r="324" spans="1:15" ht="16.5" customHeight="1">
      <c r="A324" s="398">
        <v>341</v>
      </c>
      <c r="B324" s="588" t="s">
        <v>23</v>
      </c>
      <c r="C324" s="590" t="s">
        <v>417</v>
      </c>
      <c r="D324" s="238" t="s">
        <v>1117</v>
      </c>
      <c r="E324" s="589"/>
      <c r="F324" s="401" t="s">
        <v>11</v>
      </c>
      <c r="G324" s="195"/>
      <c r="H324" s="239"/>
      <c r="I324" s="240"/>
      <c r="J324" s="453"/>
      <c r="K324" s="804"/>
    </row>
    <row r="325" spans="1:15" ht="16.5" customHeight="1">
      <c r="A325" s="398">
        <v>342</v>
      </c>
      <c r="B325" s="588" t="s">
        <v>23</v>
      </c>
      <c r="C325" s="590" t="s">
        <v>417</v>
      </c>
      <c r="D325" s="238" t="s">
        <v>445</v>
      </c>
      <c r="E325" s="589"/>
      <c r="F325" s="401" t="s">
        <v>11</v>
      </c>
      <c r="G325" s="195"/>
      <c r="H325" s="239"/>
      <c r="I325" s="240"/>
      <c r="J325" s="453"/>
      <c r="K325" s="804"/>
    </row>
    <row r="326" spans="1:15" ht="16.5" customHeight="1">
      <c r="A326" s="398">
        <v>343</v>
      </c>
      <c r="B326" s="588" t="s">
        <v>23</v>
      </c>
      <c r="C326" s="590" t="s">
        <v>417</v>
      </c>
      <c r="D326" s="238" t="s">
        <v>1118</v>
      </c>
      <c r="E326" s="588" t="s">
        <v>444</v>
      </c>
      <c r="F326" s="401" t="s">
        <v>11</v>
      </c>
      <c r="G326" s="195"/>
      <c r="H326" s="239"/>
      <c r="I326" s="405" t="s">
        <v>2010</v>
      </c>
      <c r="J326" s="453" t="s">
        <v>2007</v>
      </c>
      <c r="K326" s="804"/>
      <c r="O326" s="171"/>
    </row>
    <row r="327" spans="1:15" ht="16.5" customHeight="1">
      <c r="A327" s="398">
        <v>344</v>
      </c>
      <c r="B327" s="588" t="s">
        <v>23</v>
      </c>
      <c r="C327" s="590" t="s">
        <v>417</v>
      </c>
      <c r="D327" s="238" t="s">
        <v>1119</v>
      </c>
      <c r="E327" s="589"/>
      <c r="F327" s="401" t="s">
        <v>11</v>
      </c>
      <c r="G327" s="195"/>
      <c r="H327" s="239"/>
      <c r="I327" s="404"/>
      <c r="J327" s="453"/>
      <c r="K327" s="804"/>
    </row>
    <row r="328" spans="1:15" ht="16.5" customHeight="1">
      <c r="A328" s="398">
        <v>345</v>
      </c>
      <c r="B328" s="588" t="s">
        <v>23</v>
      </c>
      <c r="C328" s="590" t="s">
        <v>417</v>
      </c>
      <c r="D328" s="238" t="s">
        <v>1120</v>
      </c>
      <c r="E328" s="589"/>
      <c r="F328" s="401" t="s">
        <v>11</v>
      </c>
      <c r="G328" s="195"/>
      <c r="H328" s="239"/>
      <c r="I328" s="240"/>
      <c r="J328" s="453"/>
      <c r="K328" s="804"/>
    </row>
    <row r="329" spans="1:15" ht="16.5" customHeight="1">
      <c r="A329" s="398">
        <v>346</v>
      </c>
      <c r="B329" s="588" t="s">
        <v>23</v>
      </c>
      <c r="C329" s="590" t="s">
        <v>417</v>
      </c>
      <c r="D329" s="238" t="s">
        <v>1121</v>
      </c>
      <c r="E329" s="589"/>
      <c r="F329" s="401" t="s">
        <v>11</v>
      </c>
      <c r="G329" s="195"/>
      <c r="H329" s="239"/>
      <c r="I329" s="240"/>
      <c r="J329" s="453"/>
      <c r="K329" s="805"/>
    </row>
    <row r="330" spans="1:15" ht="16.5" customHeight="1">
      <c r="A330" s="398">
        <v>347</v>
      </c>
      <c r="B330" s="588" t="s">
        <v>23</v>
      </c>
      <c r="C330" s="590" t="s">
        <v>446</v>
      </c>
      <c r="D330" s="238" t="s">
        <v>1796</v>
      </c>
      <c r="E330" s="588" t="s">
        <v>447</v>
      </c>
      <c r="F330" s="401" t="s">
        <v>11</v>
      </c>
      <c r="G330" s="195"/>
      <c r="H330" s="239"/>
      <c r="I330" s="405" t="s">
        <v>448</v>
      </c>
      <c r="J330" s="453" t="s">
        <v>2000</v>
      </c>
      <c r="K330" s="813" t="s">
        <v>1798</v>
      </c>
    </row>
    <row r="331" spans="1:15" ht="16.5" customHeight="1">
      <c r="A331" s="398">
        <v>348</v>
      </c>
      <c r="B331" s="588" t="s">
        <v>23</v>
      </c>
      <c r="C331" s="590" t="s">
        <v>446</v>
      </c>
      <c r="D331" s="238" t="s">
        <v>1645</v>
      </c>
      <c r="E331" s="588" t="s">
        <v>447</v>
      </c>
      <c r="F331" s="401" t="s">
        <v>11</v>
      </c>
      <c r="G331" s="195"/>
      <c r="H331" s="239"/>
      <c r="I331" s="405" t="s">
        <v>448</v>
      </c>
      <c r="J331" s="453" t="s">
        <v>2001</v>
      </c>
      <c r="K331" s="814"/>
    </row>
    <row r="332" spans="1:15" ht="16.5" customHeight="1">
      <c r="A332" s="398">
        <v>349</v>
      </c>
      <c r="B332" s="588" t="s">
        <v>23</v>
      </c>
      <c r="C332" s="590" t="s">
        <v>446</v>
      </c>
      <c r="D332" s="238" t="s">
        <v>1646</v>
      </c>
      <c r="E332" s="588" t="s">
        <v>447</v>
      </c>
      <c r="F332" s="401" t="s">
        <v>11</v>
      </c>
      <c r="G332" s="195"/>
      <c r="H332" s="239"/>
      <c r="I332" s="405" t="s">
        <v>448</v>
      </c>
      <c r="J332" s="453" t="s">
        <v>1686</v>
      </c>
      <c r="K332" s="814"/>
    </row>
    <row r="333" spans="1:15" ht="16.5" customHeight="1">
      <c r="A333" s="398">
        <v>350</v>
      </c>
      <c r="B333" s="588" t="s">
        <v>23</v>
      </c>
      <c r="C333" s="590" t="s">
        <v>446</v>
      </c>
      <c r="D333" s="238" t="s">
        <v>1647</v>
      </c>
      <c r="E333" s="588" t="s">
        <v>447</v>
      </c>
      <c r="F333" s="401" t="s">
        <v>11</v>
      </c>
      <c r="G333" s="195"/>
      <c r="H333" s="239"/>
      <c r="I333" s="405" t="s">
        <v>448</v>
      </c>
      <c r="J333" s="453" t="s">
        <v>1651</v>
      </c>
      <c r="K333" s="814"/>
    </row>
    <row r="334" spans="1:15" ht="16.5" customHeight="1">
      <c r="A334" s="398">
        <v>351</v>
      </c>
      <c r="B334" s="588" t="s">
        <v>23</v>
      </c>
      <c r="C334" s="590" t="s">
        <v>446</v>
      </c>
      <c r="D334" s="238" t="s">
        <v>1648</v>
      </c>
      <c r="E334" s="588" t="s">
        <v>447</v>
      </c>
      <c r="F334" s="401" t="s">
        <v>11</v>
      </c>
      <c r="G334" s="195"/>
      <c r="H334" s="239"/>
      <c r="I334" s="405" t="s">
        <v>448</v>
      </c>
      <c r="J334" s="453" t="s">
        <v>1652</v>
      </c>
      <c r="K334" s="814"/>
    </row>
    <row r="335" spans="1:15" ht="16.5" customHeight="1">
      <c r="A335" s="398">
        <v>352</v>
      </c>
      <c r="B335" s="588" t="s">
        <v>23</v>
      </c>
      <c r="C335" s="590" t="s">
        <v>446</v>
      </c>
      <c r="D335" s="238" t="s">
        <v>1649</v>
      </c>
      <c r="E335" s="588" t="s">
        <v>447</v>
      </c>
      <c r="F335" s="401" t="s">
        <v>11</v>
      </c>
      <c r="G335" s="195"/>
      <c r="H335" s="239"/>
      <c r="I335" s="405" t="s">
        <v>448</v>
      </c>
      <c r="J335" s="453" t="s">
        <v>1653</v>
      </c>
      <c r="K335" s="814"/>
    </row>
    <row r="336" spans="1:15" ht="16.5" customHeight="1">
      <c r="A336" s="398">
        <v>353</v>
      </c>
      <c r="B336" s="588" t="s">
        <v>23</v>
      </c>
      <c r="C336" s="590" t="s">
        <v>446</v>
      </c>
      <c r="D336" s="238" t="s">
        <v>1650</v>
      </c>
      <c r="E336" s="588" t="s">
        <v>447</v>
      </c>
      <c r="F336" s="401" t="s">
        <v>11</v>
      </c>
      <c r="G336" s="195"/>
      <c r="H336" s="239"/>
      <c r="I336" s="405" t="s">
        <v>448</v>
      </c>
      <c r="J336" s="453" t="s">
        <v>1654</v>
      </c>
      <c r="K336" s="815"/>
    </row>
    <row r="337" spans="1:11" ht="16.5" customHeight="1">
      <c r="A337" s="398">
        <v>354</v>
      </c>
      <c r="B337" s="588" t="s">
        <v>23</v>
      </c>
      <c r="C337" s="590" t="s">
        <v>207</v>
      </c>
      <c r="D337" s="205" t="s">
        <v>1327</v>
      </c>
      <c r="E337" s="588" t="s">
        <v>449</v>
      </c>
      <c r="F337" s="401" t="s">
        <v>11</v>
      </c>
      <c r="G337" s="195"/>
      <c r="H337" s="239"/>
      <c r="I337" s="240"/>
      <c r="J337" s="453" t="s">
        <v>209</v>
      </c>
      <c r="K337" s="403"/>
    </row>
    <row r="338" spans="1:11" ht="16.5" customHeight="1">
      <c r="A338" s="398">
        <v>355</v>
      </c>
      <c r="B338" s="588" t="s">
        <v>23</v>
      </c>
      <c r="C338" s="590" t="s">
        <v>207</v>
      </c>
      <c r="D338" s="205" t="s">
        <v>887</v>
      </c>
      <c r="E338" s="588" t="s">
        <v>450</v>
      </c>
      <c r="F338" s="401" t="s">
        <v>11</v>
      </c>
      <c r="G338" s="195"/>
      <c r="H338" s="239"/>
      <c r="I338" s="240"/>
      <c r="J338" s="453" t="s">
        <v>212</v>
      </c>
      <c r="K338" s="403"/>
    </row>
    <row r="339" spans="1:11" ht="16.5" customHeight="1">
      <c r="A339" s="398">
        <v>356</v>
      </c>
      <c r="B339" s="588" t="s">
        <v>23</v>
      </c>
      <c r="C339" s="590" t="s">
        <v>188</v>
      </c>
      <c r="D339" s="238" t="s">
        <v>451</v>
      </c>
      <c r="E339" s="589"/>
      <c r="F339" s="401" t="s">
        <v>11</v>
      </c>
      <c r="G339" s="195"/>
      <c r="H339" s="239"/>
      <c r="I339" s="240"/>
      <c r="J339" s="453" t="s">
        <v>1429</v>
      </c>
      <c r="K339" s="403"/>
    </row>
    <row r="340" spans="1:11" ht="16.5" customHeight="1">
      <c r="A340" s="398">
        <v>357</v>
      </c>
      <c r="B340" s="588" t="s">
        <v>23</v>
      </c>
      <c r="C340" s="590" t="s">
        <v>188</v>
      </c>
      <c r="D340" s="238" t="s">
        <v>189</v>
      </c>
      <c r="E340" s="589"/>
      <c r="F340" s="401" t="s">
        <v>11</v>
      </c>
      <c r="G340" s="195"/>
      <c r="H340" s="239"/>
      <c r="I340" s="240"/>
      <c r="J340" s="453" t="s">
        <v>1236</v>
      </c>
      <c r="K340" s="403"/>
    </row>
    <row r="341" spans="1:11" ht="16.5" customHeight="1" thickBot="1">
      <c r="A341" s="398">
        <v>358</v>
      </c>
      <c r="B341" s="454" t="s">
        <v>23</v>
      </c>
      <c r="C341" s="455" t="s">
        <v>31</v>
      </c>
      <c r="D341" s="456" t="s">
        <v>186</v>
      </c>
      <c r="E341" s="457"/>
      <c r="F341" s="458" t="s">
        <v>11</v>
      </c>
      <c r="G341" s="459"/>
      <c r="H341" s="460"/>
      <c r="I341" s="461" t="s">
        <v>452</v>
      </c>
      <c r="J341" s="462"/>
      <c r="K341" s="463"/>
    </row>
  </sheetData>
  <mergeCells count="22">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 ref="K197:K202"/>
    <mergeCell ref="J175:J179"/>
    <mergeCell ref="K277:K329"/>
    <mergeCell ref="J180:J196"/>
    <mergeCell ref="J268:J276"/>
    <mergeCell ref="K268:K276"/>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19" r:id="rId13" xr:uid="{00000000-0004-0000-0200-00000C000000}"/>
    <hyperlink ref="D320" r:id="rId14" xr:uid="{00000000-0004-0000-0200-00000D000000}"/>
    <hyperlink ref="D295" r:id="rId15" xr:uid="{00000000-0004-0000-0200-00000E000000}"/>
    <hyperlink ref="D294" r:id="rId16" xr:uid="{00000000-0004-0000-0200-00000F000000}"/>
    <hyperlink ref="D296" r:id="rId17" display="Penrose_Green_DC_Ratio-13.6Klux" xr:uid="{00000000-0004-0000-0200-000010000000}"/>
    <hyperlink ref="D336" r:id="rId18" xr:uid="{00000000-0004-0000-0200-000011000000}"/>
    <hyperlink ref="D333" r:id="rId19" xr:uid="{00000000-0004-0000-0200-000012000000}"/>
    <hyperlink ref="D332" r:id="rId20" xr:uid="{00000000-0004-0000-0200-000013000000}"/>
    <hyperlink ref="D331" r:id="rId21" xr:uid="{00000000-0004-0000-0200-000014000000}"/>
    <hyperlink ref="D330" r:id="rId22" xr:uid="{00000000-0004-0000-0200-000015000000}"/>
    <hyperlink ref="D335" r:id="rId23" xr:uid="{00000000-0004-0000-0200-000016000000}"/>
    <hyperlink ref="D334" r:id="rId24" xr:uid="{00000000-0004-0000-0200-000017000000}"/>
    <hyperlink ref="D329" r:id="rId25" xr:uid="{00000000-0004-0000-0200-000018000000}"/>
    <hyperlink ref="D328" r:id="rId26" xr:uid="{00000000-0004-0000-0200-000019000000}"/>
    <hyperlink ref="D327" r:id="rId27" xr:uid="{00000000-0004-0000-0200-00001A000000}"/>
    <hyperlink ref="D326" r:id="rId28" xr:uid="{00000000-0004-0000-0200-00001B000000}"/>
    <hyperlink ref="D324" r:id="rId29" xr:uid="{00000000-0004-0000-0200-00001C000000}"/>
    <hyperlink ref="D323" r:id="rId30" xr:uid="{00000000-0004-0000-0200-00001D000000}"/>
    <hyperlink ref="D322" r:id="rId31" xr:uid="{00000000-0004-0000-0200-00001E000000}"/>
    <hyperlink ref="D310" r:id="rId32" xr:uid="{00000000-0004-0000-0200-00001F000000}"/>
    <hyperlink ref="D309" r:id="rId33" xr:uid="{00000000-0004-0000-0200-000020000000}"/>
    <hyperlink ref="D308" r:id="rId34" xr:uid="{00000000-0004-0000-0200-000021000000}"/>
    <hyperlink ref="D307" r:id="rId35" xr:uid="{00000000-0004-0000-0200-000022000000}"/>
    <hyperlink ref="D306" r:id="rId36" xr:uid="{00000000-0004-0000-0200-000023000000}"/>
    <hyperlink ref="D305" r:id="rId37" xr:uid="{00000000-0004-0000-0200-000024000000}"/>
    <hyperlink ref="D304" r:id="rId38" xr:uid="{00000000-0004-0000-0200-000025000000}"/>
    <hyperlink ref="D303" r:id="rId39" xr:uid="{00000000-0004-0000-0200-000026000000}"/>
    <hyperlink ref="D302" r:id="rId40" xr:uid="{00000000-0004-0000-0200-000027000000}"/>
    <hyperlink ref="D301" r:id="rId41" xr:uid="{00000000-0004-0000-0200-000028000000}"/>
    <hyperlink ref="D300" r:id="rId42" xr:uid="{00000000-0004-0000-0200-000029000000}"/>
    <hyperlink ref="D299" r:id="rId43" xr:uid="{00000000-0004-0000-0200-00002A000000}"/>
    <hyperlink ref="D298" r:id="rId44" xr:uid="{00000000-0004-0000-0200-00002B000000}"/>
    <hyperlink ref="D297" r:id="rId45" xr:uid="{00000000-0004-0000-0200-00002C000000}"/>
    <hyperlink ref="D203" r:id="rId46" xr:uid="{00000000-0004-0000-0200-00002D000000}"/>
    <hyperlink ref="D205" r:id="rId47" xr:uid="{00000000-0004-0000-0200-00002E000000}"/>
    <hyperlink ref="D206" r:id="rId48" xr:uid="{00000000-0004-0000-0200-00002F000000}"/>
    <hyperlink ref="D209" r:id="rId49" xr:uid="{00000000-0004-0000-0200-000030000000}"/>
    <hyperlink ref="D210" r:id="rId50" xr:uid="{00000000-0004-0000-0200-000031000000}"/>
    <hyperlink ref="D211" r:id="rId51" xr:uid="{00000000-0004-0000-0200-000032000000}"/>
    <hyperlink ref="D212" r:id="rId52" xr:uid="{00000000-0004-0000-0200-000033000000}"/>
    <hyperlink ref="D213" r:id="rId53" xr:uid="{00000000-0004-0000-0200-000034000000}"/>
    <hyperlink ref="D214" r:id="rId54" xr:uid="{00000000-0004-0000-0200-000035000000}"/>
    <hyperlink ref="D216" r:id="rId55" xr:uid="{00000000-0004-0000-0200-000036000000}"/>
    <hyperlink ref="D217" r:id="rId56" xr:uid="{00000000-0004-0000-0200-000037000000}"/>
    <hyperlink ref="D218" r:id="rId57" xr:uid="{00000000-0004-0000-0200-000038000000}"/>
    <hyperlink ref="D220" r:id="rId58" xr:uid="{00000000-0004-0000-0200-000039000000}"/>
    <hyperlink ref="D221" r:id="rId59" xr:uid="{00000000-0004-0000-0200-00003A000000}"/>
    <hyperlink ref="D222" r:id="rId60" xr:uid="{00000000-0004-0000-0200-00003B000000}"/>
    <hyperlink ref="D223" r:id="rId61" xr:uid="{00000000-0004-0000-0200-00003C000000}"/>
    <hyperlink ref="D224" r:id="rId62" xr:uid="{00000000-0004-0000-0200-00003D000000}"/>
    <hyperlink ref="D225" r:id="rId63" xr:uid="{00000000-0004-0000-0200-00003E000000}"/>
    <hyperlink ref="D226" r:id="rId64" xr:uid="{00000000-0004-0000-0200-00003F000000}"/>
    <hyperlink ref="D227" r:id="rId65" xr:uid="{00000000-0004-0000-0200-000040000000}"/>
    <hyperlink ref="D228" r:id="rId66" xr:uid="{00000000-0004-0000-0200-000041000000}"/>
    <hyperlink ref="D229" r:id="rId67" xr:uid="{00000000-0004-0000-0200-000042000000}"/>
    <hyperlink ref="D230" r:id="rId68" xr:uid="{00000000-0004-0000-0200-000043000000}"/>
    <hyperlink ref="D231" r:id="rId69" xr:uid="{00000000-0004-0000-0200-000044000000}"/>
    <hyperlink ref="D232" r:id="rId70" xr:uid="{00000000-0004-0000-0200-000045000000}"/>
    <hyperlink ref="D233" r:id="rId71" xr:uid="{00000000-0004-0000-0200-000046000000}"/>
    <hyperlink ref="D234" r:id="rId72" xr:uid="{00000000-0004-0000-0200-000047000000}"/>
    <hyperlink ref="D235" r:id="rId73" xr:uid="{00000000-0004-0000-0200-000048000000}"/>
    <hyperlink ref="D236" r:id="rId74" xr:uid="{00000000-0004-0000-0200-000049000000}"/>
    <hyperlink ref="D237" r:id="rId75" xr:uid="{00000000-0004-0000-0200-00004A000000}"/>
    <hyperlink ref="D238" r:id="rId76" xr:uid="{00000000-0004-0000-0200-00004B000000}"/>
    <hyperlink ref="D239" r:id="rId77" xr:uid="{00000000-0004-0000-0200-00004C000000}"/>
    <hyperlink ref="D240" r:id="rId78" xr:uid="{00000000-0004-0000-0200-00004D000000}"/>
    <hyperlink ref="D241" r:id="rId79" xr:uid="{00000000-0004-0000-0200-00004E000000}"/>
    <hyperlink ref="D242" r:id="rId80" xr:uid="{00000000-0004-0000-0200-00004F000000}"/>
    <hyperlink ref="D243" r:id="rId81" xr:uid="{00000000-0004-0000-0200-000050000000}"/>
    <hyperlink ref="D244" r:id="rId82" xr:uid="{00000000-0004-0000-0200-000051000000}"/>
    <hyperlink ref="D245" r:id="rId83" xr:uid="{00000000-0004-0000-0200-000052000000}"/>
    <hyperlink ref="D246" r:id="rId84" xr:uid="{00000000-0004-0000-0200-000053000000}"/>
    <hyperlink ref="D247" r:id="rId85" xr:uid="{00000000-0004-0000-0200-000054000000}"/>
    <hyperlink ref="D248" r:id="rId86" xr:uid="{00000000-0004-0000-0200-000055000000}"/>
    <hyperlink ref="D249" r:id="rId87" xr:uid="{00000000-0004-0000-0200-000056000000}"/>
    <hyperlink ref="D250" r:id="rId88" xr:uid="{00000000-0004-0000-0200-000057000000}"/>
    <hyperlink ref="D251" r:id="rId89" xr:uid="{00000000-0004-0000-0200-000058000000}"/>
    <hyperlink ref="D252" r:id="rId90" xr:uid="{00000000-0004-0000-0200-000059000000}"/>
    <hyperlink ref="D253" r:id="rId91" xr:uid="{00000000-0004-0000-0200-00005A000000}"/>
    <hyperlink ref="D254" r:id="rId92" xr:uid="{00000000-0004-0000-0200-00005B000000}"/>
    <hyperlink ref="D255" r:id="rId93" xr:uid="{00000000-0004-0000-0200-00005C000000}"/>
    <hyperlink ref="D256" r:id="rId94" xr:uid="{00000000-0004-0000-0200-00005D000000}"/>
    <hyperlink ref="D257" r:id="rId95" xr:uid="{00000000-0004-0000-0200-00005E000000}"/>
    <hyperlink ref="D258" r:id="rId96" xr:uid="{00000000-0004-0000-0200-00005F000000}"/>
    <hyperlink ref="D259" r:id="rId97" xr:uid="{00000000-0004-0000-0200-000060000000}"/>
    <hyperlink ref="D260" r:id="rId98" xr:uid="{00000000-0004-0000-0200-000061000000}"/>
    <hyperlink ref="D261" r:id="rId99" xr:uid="{00000000-0004-0000-0200-000062000000}"/>
    <hyperlink ref="D262" r:id="rId100" xr:uid="{00000000-0004-0000-0200-000063000000}"/>
    <hyperlink ref="D263" r:id="rId101" xr:uid="{00000000-0004-0000-0200-000064000000}"/>
    <hyperlink ref="D264" r:id="rId102" xr:uid="{00000000-0004-0000-0200-000065000000}"/>
    <hyperlink ref="D265" r:id="rId103" xr:uid="{00000000-0004-0000-0200-000066000000}"/>
    <hyperlink ref="D266" r:id="rId104" xr:uid="{00000000-0004-0000-0200-000067000000}"/>
    <hyperlink ref="D267" r:id="rId105" xr:uid="{00000000-0004-0000-0200-000068000000}"/>
    <hyperlink ref="D268" r:id="rId106" xr:uid="{00000000-0004-0000-0200-000069000000}"/>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16" t="s">
        <v>453</v>
      </c>
      <c r="D1" s="834"/>
      <c r="E1" s="45"/>
      <c r="F1" s="24" t="s">
        <v>5</v>
      </c>
      <c r="G1" s="46"/>
      <c r="H1" s="47"/>
      <c r="I1" s="48"/>
    </row>
    <row r="2" spans="1:9" ht="20.25" customHeight="1">
      <c r="A2" s="44"/>
      <c r="B2" s="29"/>
      <c r="C2" s="818"/>
      <c r="D2" s="819"/>
      <c r="E2" s="25" t="s">
        <v>6</v>
      </c>
      <c r="F2" s="22">
        <f>COUNTIF(E10:E160,"Not POR")</f>
        <v>0</v>
      </c>
      <c r="G2" s="49"/>
      <c r="H2" s="50"/>
      <c r="I2" s="51"/>
    </row>
    <row r="3" spans="1:9" ht="19.5" customHeight="1">
      <c r="A3" s="44"/>
      <c r="B3" s="29"/>
      <c r="C3" s="818"/>
      <c r="D3" s="819"/>
      <c r="E3" s="31" t="s">
        <v>8</v>
      </c>
      <c r="F3" s="22">
        <f>COUNTIF(E10:E160,"CHN validation")</f>
        <v>0</v>
      </c>
      <c r="G3" s="49"/>
      <c r="H3" s="50"/>
      <c r="I3" s="51"/>
    </row>
    <row r="4" spans="1:9" ht="18.75" customHeight="1">
      <c r="A4" s="44"/>
      <c r="B4" s="29"/>
      <c r="C4" s="818"/>
      <c r="D4" s="819"/>
      <c r="E4" s="32" t="s">
        <v>9</v>
      </c>
      <c r="F4" s="22">
        <f>COUNTIF(E10:E160,"New Item")</f>
        <v>0</v>
      </c>
      <c r="G4" s="49"/>
      <c r="H4" s="50"/>
      <c r="I4" s="51"/>
    </row>
    <row r="5" spans="1:9" ht="19.5" customHeight="1">
      <c r="A5" s="42"/>
      <c r="B5" s="29"/>
      <c r="C5" s="818"/>
      <c r="D5" s="819"/>
      <c r="E5" s="33" t="s">
        <v>7</v>
      </c>
      <c r="F5" s="22">
        <f>COUNTIF(E10:E160,"Pending update")</f>
        <v>0</v>
      </c>
      <c r="G5" s="52"/>
      <c r="H5" s="53"/>
      <c r="I5" s="54"/>
    </row>
    <row r="6" spans="1:9" ht="18.75" customHeight="1">
      <c r="A6" s="44"/>
      <c r="B6" s="29"/>
      <c r="C6" s="818"/>
      <c r="D6" s="819"/>
      <c r="E6" s="35" t="s">
        <v>10</v>
      </c>
      <c r="F6" s="22">
        <f>COUNTIF(E10:E160,"Modified")</f>
        <v>0</v>
      </c>
      <c r="G6" s="49"/>
      <c r="H6" s="50"/>
      <c r="I6" s="51"/>
    </row>
    <row r="7" spans="1:9" ht="17.25" customHeight="1">
      <c r="A7" s="44"/>
      <c r="B7" s="29"/>
      <c r="C7" s="818"/>
      <c r="D7" s="819"/>
      <c r="E7" s="36" t="s">
        <v>11</v>
      </c>
      <c r="F7" s="22">
        <f>COUNTIF(E10:E160,"Ready")</f>
        <v>149</v>
      </c>
      <c r="G7" s="49"/>
      <c r="H7" s="50"/>
      <c r="I7" s="51"/>
    </row>
    <row r="8" spans="1:9" ht="18.75" customHeight="1">
      <c r="A8" s="55"/>
      <c r="B8" s="37"/>
      <c r="C8" s="835"/>
      <c r="D8" s="836"/>
      <c r="E8" s="38" t="s">
        <v>12</v>
      </c>
      <c r="F8" s="22">
        <f>COUNTIF(E10:E160,"Not ready")</f>
        <v>0</v>
      </c>
      <c r="G8" s="56"/>
      <c r="H8" s="57"/>
      <c r="I8" s="58"/>
    </row>
    <row r="9" spans="1:9" ht="53.85" customHeight="1">
      <c r="A9" s="19" t="s">
        <v>13</v>
      </c>
      <c r="B9" s="20" t="s">
        <v>14</v>
      </c>
      <c r="C9" s="20" t="s">
        <v>454</v>
      </c>
      <c r="D9" s="20" t="s">
        <v>190</v>
      </c>
      <c r="E9" s="21" t="s">
        <v>17</v>
      </c>
      <c r="F9" s="21" t="s">
        <v>18</v>
      </c>
      <c r="G9" s="20" t="s">
        <v>455</v>
      </c>
      <c r="H9" s="20" t="s">
        <v>456</v>
      </c>
      <c r="I9" s="20" t="s">
        <v>21</v>
      </c>
    </row>
    <row r="10" spans="1:9" ht="18" customHeight="1">
      <c r="A10" s="22">
        <v>1</v>
      </c>
      <c r="B10" s="24" t="s">
        <v>23</v>
      </c>
      <c r="C10" s="40" t="s">
        <v>457</v>
      </c>
      <c r="D10" s="23"/>
      <c r="E10" s="36" t="s">
        <v>11</v>
      </c>
      <c r="F10" s="39" t="s">
        <v>196</v>
      </c>
      <c r="G10" s="41"/>
      <c r="H10" s="41"/>
      <c r="I10" s="59" t="s">
        <v>458</v>
      </c>
    </row>
    <row r="11" spans="1:9" ht="18" customHeight="1">
      <c r="A11" s="22">
        <v>2</v>
      </c>
      <c r="B11" s="24" t="s">
        <v>23</v>
      </c>
      <c r="C11" s="40" t="s">
        <v>459</v>
      </c>
      <c r="D11" s="23"/>
      <c r="E11" s="36" t="s">
        <v>11</v>
      </c>
      <c r="F11" s="60"/>
      <c r="G11" s="41"/>
      <c r="H11" s="41"/>
      <c r="I11" s="61" t="s">
        <v>460</v>
      </c>
    </row>
    <row r="12" spans="1:9" ht="18" customHeight="1">
      <c r="A12" s="837">
        <v>3</v>
      </c>
      <c r="B12" s="24" t="s">
        <v>23</v>
      </c>
      <c r="C12" s="40" t="s">
        <v>461</v>
      </c>
      <c r="D12" s="41"/>
      <c r="E12" s="36" t="s">
        <v>11</v>
      </c>
      <c r="F12" s="27"/>
      <c r="G12" s="62"/>
      <c r="H12" s="62"/>
      <c r="I12" s="62"/>
    </row>
    <row r="13" spans="1:9" ht="18" customHeight="1">
      <c r="A13" s="838"/>
      <c r="B13" s="24" t="s">
        <v>23</v>
      </c>
      <c r="C13" s="63" t="s">
        <v>462</v>
      </c>
      <c r="D13" s="24" t="s">
        <v>463</v>
      </c>
      <c r="E13" s="36" t="s">
        <v>11</v>
      </c>
      <c r="F13" s="27"/>
      <c r="G13" s="62"/>
      <c r="H13" s="62"/>
      <c r="I13" s="62"/>
    </row>
    <row r="14" spans="1:9" ht="18" customHeight="1">
      <c r="A14" s="838"/>
      <c r="B14" s="24" t="s">
        <v>23</v>
      </c>
      <c r="C14" s="63" t="s">
        <v>464</v>
      </c>
      <c r="D14" s="24" t="s">
        <v>463</v>
      </c>
      <c r="E14" s="36" t="s">
        <v>11</v>
      </c>
      <c r="F14" s="27"/>
      <c r="G14" s="62"/>
      <c r="H14" s="62"/>
      <c r="I14" s="62"/>
    </row>
    <row r="15" spans="1:9" ht="18" customHeight="1">
      <c r="A15" s="838"/>
      <c r="B15" s="24" t="s">
        <v>23</v>
      </c>
      <c r="C15" s="63" t="s">
        <v>465</v>
      </c>
      <c r="D15" s="24" t="s">
        <v>463</v>
      </c>
      <c r="E15" s="36" t="s">
        <v>11</v>
      </c>
      <c r="F15" s="27"/>
      <c r="G15" s="62"/>
      <c r="H15" s="62"/>
      <c r="I15" s="62"/>
    </row>
    <row r="16" spans="1:9" ht="18" customHeight="1">
      <c r="A16" s="838"/>
      <c r="B16" s="24" t="s">
        <v>23</v>
      </c>
      <c r="C16" s="63" t="s">
        <v>466</v>
      </c>
      <c r="D16" s="24" t="s">
        <v>463</v>
      </c>
      <c r="E16" s="36" t="s">
        <v>11</v>
      </c>
      <c r="F16" s="27"/>
      <c r="G16" s="62"/>
      <c r="H16" s="62"/>
      <c r="I16" s="62"/>
    </row>
    <row r="17" spans="1:9" ht="18" customHeight="1">
      <c r="A17" s="838"/>
      <c r="B17" s="24" t="s">
        <v>23</v>
      </c>
      <c r="C17" s="63" t="s">
        <v>467</v>
      </c>
      <c r="D17" s="24" t="s">
        <v>463</v>
      </c>
      <c r="E17" s="36" t="s">
        <v>11</v>
      </c>
      <c r="F17" s="27"/>
      <c r="G17" s="62"/>
      <c r="H17" s="62"/>
      <c r="I17" s="62"/>
    </row>
    <row r="18" spans="1:9" ht="18" customHeight="1">
      <c r="A18" s="838"/>
      <c r="B18" s="24" t="s">
        <v>23</v>
      </c>
      <c r="C18" s="63" t="s">
        <v>468</v>
      </c>
      <c r="D18" s="24" t="s">
        <v>469</v>
      </c>
      <c r="E18" s="36" t="s">
        <v>11</v>
      </c>
      <c r="F18" s="27"/>
      <c r="G18" s="62"/>
      <c r="H18" s="62"/>
      <c r="I18" s="62"/>
    </row>
    <row r="19" spans="1:9" ht="18" customHeight="1">
      <c r="A19" s="838"/>
      <c r="B19" s="24" t="s">
        <v>23</v>
      </c>
      <c r="C19" s="63" t="s">
        <v>470</v>
      </c>
      <c r="D19" s="26"/>
      <c r="E19" s="36" t="s">
        <v>11</v>
      </c>
      <c r="F19" s="27"/>
      <c r="G19" s="62"/>
      <c r="H19" s="62"/>
      <c r="I19" s="62"/>
    </row>
    <row r="20" spans="1:9" ht="18" customHeight="1">
      <c r="A20" s="838"/>
      <c r="B20" s="24" t="s">
        <v>23</v>
      </c>
      <c r="C20" s="63" t="s">
        <v>471</v>
      </c>
      <c r="D20" s="24" t="s">
        <v>472</v>
      </c>
      <c r="E20" s="36" t="s">
        <v>11</v>
      </c>
      <c r="F20" s="27"/>
      <c r="G20" s="62"/>
      <c r="H20" s="62"/>
      <c r="I20" s="62"/>
    </row>
    <row r="21" spans="1:9" ht="18" customHeight="1">
      <c r="A21" s="839"/>
      <c r="B21" s="24" t="s">
        <v>23</v>
      </c>
      <c r="C21" s="63" t="s">
        <v>473</v>
      </c>
      <c r="D21" s="24" t="s">
        <v>474</v>
      </c>
      <c r="E21" s="36" t="s">
        <v>11</v>
      </c>
      <c r="F21" s="27"/>
      <c r="G21" s="62"/>
      <c r="H21" s="62"/>
      <c r="I21" s="62"/>
    </row>
    <row r="22" spans="1:9" ht="18" customHeight="1">
      <c r="A22" s="837">
        <v>4</v>
      </c>
      <c r="B22" s="24" t="s">
        <v>23</v>
      </c>
      <c r="C22" s="40" t="s">
        <v>475</v>
      </c>
      <c r="D22" s="26"/>
      <c r="E22" s="36" t="s">
        <v>11</v>
      </c>
      <c r="F22" s="60"/>
      <c r="G22" s="62"/>
      <c r="H22" s="62"/>
      <c r="I22" s="62"/>
    </row>
    <row r="23" spans="1:9" ht="18" customHeight="1">
      <c r="A23" s="838"/>
      <c r="B23" s="24" t="s">
        <v>23</v>
      </c>
      <c r="C23" s="63" t="s">
        <v>476</v>
      </c>
      <c r="D23" s="24" t="s">
        <v>477</v>
      </c>
      <c r="E23" s="36" t="s">
        <v>11</v>
      </c>
      <c r="F23" s="60"/>
      <c r="G23" s="62"/>
      <c r="H23" s="62"/>
      <c r="I23" s="62"/>
    </row>
    <row r="24" spans="1:9" ht="18" customHeight="1">
      <c r="A24" s="838"/>
      <c r="B24" s="24" t="s">
        <v>23</v>
      </c>
      <c r="C24" s="63" t="s">
        <v>478</v>
      </c>
      <c r="D24" s="24" t="s">
        <v>479</v>
      </c>
      <c r="E24" s="36" t="s">
        <v>11</v>
      </c>
      <c r="F24" s="60"/>
      <c r="G24" s="62"/>
      <c r="H24" s="62"/>
      <c r="I24" s="62"/>
    </row>
    <row r="25" spans="1:9" ht="18" customHeight="1">
      <c r="A25" s="838"/>
      <c r="B25" s="24" t="s">
        <v>23</v>
      </c>
      <c r="C25" s="63" t="s">
        <v>480</v>
      </c>
      <c r="D25" s="24" t="s">
        <v>481</v>
      </c>
      <c r="E25" s="36" t="s">
        <v>11</v>
      </c>
      <c r="F25" s="60"/>
      <c r="G25" s="62"/>
      <c r="H25" s="62"/>
      <c r="I25" s="62"/>
    </row>
    <row r="26" spans="1:9" ht="18" customHeight="1">
      <c r="A26" s="838"/>
      <c r="B26" s="24" t="s">
        <v>23</v>
      </c>
      <c r="C26" s="63" t="s">
        <v>482</v>
      </c>
      <c r="D26" s="24" t="s">
        <v>483</v>
      </c>
      <c r="E26" s="36" t="s">
        <v>11</v>
      </c>
      <c r="F26" s="60"/>
      <c r="G26" s="62"/>
      <c r="H26" s="62"/>
      <c r="I26" s="62"/>
    </row>
    <row r="27" spans="1:9" ht="18" customHeight="1">
      <c r="A27" s="839"/>
      <c r="B27" s="24" t="s">
        <v>23</v>
      </c>
      <c r="C27" s="63" t="s">
        <v>484</v>
      </c>
      <c r="D27" s="24" t="s">
        <v>485</v>
      </c>
      <c r="E27" s="36" t="s">
        <v>11</v>
      </c>
      <c r="F27" s="60"/>
      <c r="G27" s="62"/>
      <c r="H27" s="62"/>
      <c r="I27" s="62"/>
    </row>
    <row r="28" spans="1:9" ht="18" customHeight="1">
      <c r="A28" s="22">
        <v>5</v>
      </c>
      <c r="B28" s="24" t="s">
        <v>23</v>
      </c>
      <c r="C28" s="40" t="s">
        <v>486</v>
      </c>
      <c r="D28" s="41"/>
      <c r="E28" s="36" t="s">
        <v>11</v>
      </c>
      <c r="F28" s="60"/>
      <c r="G28" s="62"/>
      <c r="H28" s="62"/>
      <c r="I28" s="62"/>
    </row>
    <row r="29" spans="1:9" ht="18" customHeight="1">
      <c r="A29" s="837">
        <v>6</v>
      </c>
      <c r="B29" s="24" t="s">
        <v>23</v>
      </c>
      <c r="C29" s="40" t="s">
        <v>487</v>
      </c>
      <c r="D29" s="41"/>
      <c r="E29" s="36" t="s">
        <v>11</v>
      </c>
      <c r="F29" s="60"/>
      <c r="G29" s="62"/>
      <c r="H29" s="62"/>
      <c r="I29" s="62"/>
    </row>
    <row r="30" spans="1:9" ht="18" customHeight="1">
      <c r="A30" s="838"/>
      <c r="B30" s="24" t="s">
        <v>23</v>
      </c>
      <c r="C30" s="63" t="s">
        <v>488</v>
      </c>
      <c r="D30" s="24" t="s">
        <v>489</v>
      </c>
      <c r="E30" s="36" t="s">
        <v>11</v>
      </c>
      <c r="F30" s="60"/>
      <c r="G30" s="62"/>
      <c r="H30" s="62"/>
      <c r="I30" s="62"/>
    </row>
    <row r="31" spans="1:9" ht="18" customHeight="1">
      <c r="A31" s="838"/>
      <c r="B31" s="24" t="s">
        <v>23</v>
      </c>
      <c r="C31" s="63" t="s">
        <v>490</v>
      </c>
      <c r="D31" s="26"/>
      <c r="E31" s="36" t="s">
        <v>11</v>
      </c>
      <c r="F31" s="60"/>
      <c r="G31" s="62"/>
      <c r="H31" s="62"/>
      <c r="I31" s="62"/>
    </row>
    <row r="32" spans="1:9" ht="18" customHeight="1">
      <c r="A32" s="838"/>
      <c r="B32" s="24" t="s">
        <v>23</v>
      </c>
      <c r="C32" s="63" t="s">
        <v>491</v>
      </c>
      <c r="D32" s="24" t="s">
        <v>492</v>
      </c>
      <c r="E32" s="36" t="s">
        <v>11</v>
      </c>
      <c r="F32" s="60"/>
      <c r="G32" s="62"/>
      <c r="H32" s="62"/>
      <c r="I32" s="62"/>
    </row>
    <row r="33" spans="1:9" ht="18" customHeight="1">
      <c r="A33" s="839"/>
      <c r="B33" s="24" t="s">
        <v>23</v>
      </c>
      <c r="C33" s="63" t="s">
        <v>493</v>
      </c>
      <c r="D33" s="41"/>
      <c r="E33" s="36" t="s">
        <v>11</v>
      </c>
      <c r="F33" s="60"/>
      <c r="G33" s="62"/>
      <c r="H33" s="62"/>
      <c r="I33" s="62"/>
    </row>
    <row r="34" spans="1:9" ht="18" customHeight="1">
      <c r="A34" s="837">
        <v>7</v>
      </c>
      <c r="B34" s="24" t="s">
        <v>23</v>
      </c>
      <c r="C34" s="40" t="s">
        <v>494</v>
      </c>
      <c r="D34" s="41"/>
      <c r="E34" s="36" t="s">
        <v>11</v>
      </c>
      <c r="F34" s="60"/>
      <c r="G34" s="62"/>
      <c r="H34" s="62"/>
      <c r="I34" s="61" t="s">
        <v>495</v>
      </c>
    </row>
    <row r="35" spans="1:9" ht="18" customHeight="1">
      <c r="A35" s="838"/>
      <c r="B35" s="24" t="s">
        <v>23</v>
      </c>
      <c r="C35" s="63" t="s">
        <v>496</v>
      </c>
      <c r="D35" s="41"/>
      <c r="E35" s="36" t="s">
        <v>11</v>
      </c>
      <c r="F35" s="60"/>
      <c r="G35" s="62"/>
      <c r="H35" s="62"/>
      <c r="I35" s="61" t="s">
        <v>212</v>
      </c>
    </row>
    <row r="36" spans="1:9" ht="18" customHeight="1">
      <c r="A36" s="838"/>
      <c r="B36" s="24" t="s">
        <v>23</v>
      </c>
      <c r="C36" s="63" t="s">
        <v>497</v>
      </c>
      <c r="D36" s="24" t="s">
        <v>498</v>
      </c>
      <c r="E36" s="36" t="s">
        <v>11</v>
      </c>
      <c r="F36" s="60"/>
      <c r="G36" s="62"/>
      <c r="H36" s="62"/>
      <c r="I36" s="61" t="s">
        <v>499</v>
      </c>
    </row>
    <row r="37" spans="1:9" ht="18" customHeight="1">
      <c r="A37" s="839"/>
      <c r="B37" s="24" t="s">
        <v>23</v>
      </c>
      <c r="C37" s="63" t="s">
        <v>500</v>
      </c>
      <c r="D37" s="24" t="s">
        <v>498</v>
      </c>
      <c r="E37" s="36" t="s">
        <v>11</v>
      </c>
      <c r="F37" s="60"/>
      <c r="G37" s="62"/>
      <c r="H37" s="62"/>
      <c r="I37" s="62"/>
    </row>
    <row r="38" spans="1:9" ht="18" customHeight="1">
      <c r="A38" s="837">
        <v>8</v>
      </c>
      <c r="B38" s="24" t="s">
        <v>23</v>
      </c>
      <c r="C38" s="40" t="s">
        <v>501</v>
      </c>
      <c r="D38" s="41"/>
      <c r="E38" s="36" t="s">
        <v>11</v>
      </c>
      <c r="F38" s="60"/>
      <c r="G38" s="62"/>
      <c r="H38" s="62"/>
      <c r="I38" s="61" t="s">
        <v>502</v>
      </c>
    </row>
    <row r="39" spans="1:9" ht="18" customHeight="1">
      <c r="A39" s="838"/>
      <c r="B39" s="24" t="s">
        <v>23</v>
      </c>
      <c r="C39" s="63" t="s">
        <v>503</v>
      </c>
      <c r="D39" s="41"/>
      <c r="E39" s="36" t="s">
        <v>11</v>
      </c>
      <c r="F39" s="60"/>
      <c r="G39" s="62"/>
      <c r="H39" s="62"/>
      <c r="I39" s="61" t="s">
        <v>212</v>
      </c>
    </row>
    <row r="40" spans="1:9" ht="18" customHeight="1">
      <c r="A40" s="838"/>
      <c r="B40" s="24" t="s">
        <v>23</v>
      </c>
      <c r="C40" s="63" t="s">
        <v>504</v>
      </c>
      <c r="D40" s="41"/>
      <c r="E40" s="36" t="s">
        <v>11</v>
      </c>
      <c r="F40" s="60"/>
      <c r="G40" s="62"/>
      <c r="H40" s="62"/>
      <c r="I40" s="62"/>
    </row>
    <row r="41" spans="1:9" ht="18" customHeight="1">
      <c r="A41" s="838"/>
      <c r="B41" s="24" t="s">
        <v>23</v>
      </c>
      <c r="C41" s="63" t="s">
        <v>505</v>
      </c>
      <c r="D41" s="24" t="s">
        <v>506</v>
      </c>
      <c r="E41" s="36" t="s">
        <v>11</v>
      </c>
      <c r="F41" s="60"/>
      <c r="G41" s="62"/>
      <c r="H41" s="62"/>
      <c r="I41" s="62"/>
    </row>
    <row r="42" spans="1:9" ht="18" customHeight="1">
      <c r="A42" s="838"/>
      <c r="B42" s="24" t="s">
        <v>23</v>
      </c>
      <c r="C42" s="63" t="s">
        <v>507</v>
      </c>
      <c r="D42" s="24" t="s">
        <v>508</v>
      </c>
      <c r="E42" s="36" t="s">
        <v>11</v>
      </c>
      <c r="F42" s="60"/>
      <c r="G42" s="62"/>
      <c r="H42" s="62"/>
      <c r="I42" s="61" t="s">
        <v>509</v>
      </c>
    </row>
    <row r="43" spans="1:9" ht="18" customHeight="1">
      <c r="A43" s="838"/>
      <c r="B43" s="24" t="s">
        <v>23</v>
      </c>
      <c r="C43" s="63" t="s">
        <v>510</v>
      </c>
      <c r="D43" s="41"/>
      <c r="E43" s="36" t="s">
        <v>11</v>
      </c>
      <c r="F43" s="60"/>
      <c r="G43" s="62"/>
      <c r="H43" s="62"/>
      <c r="I43" s="62"/>
    </row>
    <row r="44" spans="1:9" ht="18" customHeight="1">
      <c r="A44" s="838"/>
      <c r="B44" s="24" t="s">
        <v>23</v>
      </c>
      <c r="C44" s="63" t="s">
        <v>511</v>
      </c>
      <c r="D44" s="24" t="s">
        <v>512</v>
      </c>
      <c r="E44" s="36" t="s">
        <v>11</v>
      </c>
      <c r="F44" s="60"/>
      <c r="G44" s="62"/>
      <c r="H44" s="62"/>
      <c r="I44" s="62"/>
    </row>
    <row r="45" spans="1:9" ht="18" customHeight="1">
      <c r="A45" s="838"/>
      <c r="B45" s="24" t="s">
        <v>23</v>
      </c>
      <c r="C45" s="63" t="s">
        <v>513</v>
      </c>
      <c r="D45" s="41"/>
      <c r="E45" s="36" t="s">
        <v>11</v>
      </c>
      <c r="F45" s="60"/>
      <c r="G45" s="62"/>
      <c r="H45" s="62"/>
      <c r="I45" s="62"/>
    </row>
    <row r="46" spans="1:9" ht="18" customHeight="1">
      <c r="A46" s="839"/>
      <c r="B46" s="24" t="s">
        <v>23</v>
      </c>
      <c r="C46" s="63" t="s">
        <v>514</v>
      </c>
      <c r="D46" s="24" t="s">
        <v>515</v>
      </c>
      <c r="E46" s="36" t="s">
        <v>11</v>
      </c>
      <c r="F46" s="60"/>
      <c r="G46" s="62"/>
      <c r="H46" s="62"/>
      <c r="I46" s="62"/>
    </row>
    <row r="47" spans="1:9" ht="18" customHeight="1">
      <c r="A47" s="837">
        <v>9</v>
      </c>
      <c r="B47" s="24" t="s">
        <v>23</v>
      </c>
      <c r="C47" s="40" t="s">
        <v>516</v>
      </c>
      <c r="D47" s="41"/>
      <c r="E47" s="36" t="s">
        <v>11</v>
      </c>
      <c r="F47" s="60"/>
      <c r="G47" s="62"/>
      <c r="H47" s="62"/>
      <c r="I47" s="61" t="s">
        <v>502</v>
      </c>
    </row>
    <row r="48" spans="1:9" ht="18" customHeight="1">
      <c r="A48" s="838"/>
      <c r="B48" s="24" t="s">
        <v>23</v>
      </c>
      <c r="C48" s="63" t="s">
        <v>517</v>
      </c>
      <c r="D48" s="41"/>
      <c r="E48" s="36" t="s">
        <v>11</v>
      </c>
      <c r="F48" s="60"/>
      <c r="G48" s="62"/>
      <c r="H48" s="62"/>
      <c r="I48" s="61" t="s">
        <v>212</v>
      </c>
    </row>
    <row r="49" spans="1:9" ht="18" customHeight="1">
      <c r="A49" s="838"/>
      <c r="B49" s="24" t="s">
        <v>23</v>
      </c>
      <c r="C49" s="63" t="s">
        <v>518</v>
      </c>
      <c r="D49" s="41"/>
      <c r="E49" s="36" t="s">
        <v>11</v>
      </c>
      <c r="F49" s="60"/>
      <c r="G49" s="62"/>
      <c r="H49" s="62"/>
      <c r="I49" s="62"/>
    </row>
    <row r="50" spans="1:9" ht="18" customHeight="1">
      <c r="A50" s="838"/>
      <c r="B50" s="24" t="s">
        <v>23</v>
      </c>
      <c r="C50" s="63" t="s">
        <v>519</v>
      </c>
      <c r="D50" s="24" t="s">
        <v>506</v>
      </c>
      <c r="E50" s="36" t="s">
        <v>11</v>
      </c>
      <c r="F50" s="60"/>
      <c r="G50" s="62"/>
      <c r="H50" s="62"/>
      <c r="I50" s="62"/>
    </row>
    <row r="51" spans="1:9" ht="18" customHeight="1">
      <c r="A51" s="838"/>
      <c r="B51" s="24" t="s">
        <v>23</v>
      </c>
      <c r="C51" s="63" t="s">
        <v>520</v>
      </c>
      <c r="D51" s="24" t="s">
        <v>521</v>
      </c>
      <c r="E51" s="36" t="s">
        <v>11</v>
      </c>
      <c r="F51" s="60"/>
      <c r="G51" s="62"/>
      <c r="H51" s="62"/>
      <c r="I51" s="61" t="s">
        <v>522</v>
      </c>
    </row>
    <row r="52" spans="1:9" ht="18" customHeight="1">
      <c r="A52" s="838"/>
      <c r="B52" s="24" t="s">
        <v>23</v>
      </c>
      <c r="C52" s="63" t="s">
        <v>523</v>
      </c>
      <c r="D52" s="26"/>
      <c r="E52" s="36" t="s">
        <v>11</v>
      </c>
      <c r="F52" s="60"/>
      <c r="G52" s="62"/>
      <c r="H52" s="62"/>
      <c r="I52" s="62"/>
    </row>
    <row r="53" spans="1:9" ht="18" customHeight="1">
      <c r="A53" s="838"/>
      <c r="B53" s="24" t="s">
        <v>23</v>
      </c>
      <c r="C53" s="63" t="s">
        <v>524</v>
      </c>
      <c r="D53" s="24" t="s">
        <v>512</v>
      </c>
      <c r="E53" s="36" t="s">
        <v>11</v>
      </c>
      <c r="F53" s="60"/>
      <c r="G53" s="62"/>
      <c r="H53" s="62"/>
      <c r="I53" s="62"/>
    </row>
    <row r="54" spans="1:9" ht="18" customHeight="1">
      <c r="A54" s="838"/>
      <c r="B54" s="24" t="s">
        <v>23</v>
      </c>
      <c r="C54" s="63" t="s">
        <v>525</v>
      </c>
      <c r="D54" s="26"/>
      <c r="E54" s="36" t="s">
        <v>11</v>
      </c>
      <c r="F54" s="60"/>
      <c r="G54" s="62"/>
      <c r="H54" s="62"/>
      <c r="I54" s="62"/>
    </row>
    <row r="55" spans="1:9" ht="18" customHeight="1">
      <c r="A55" s="839"/>
      <c r="B55" s="24" t="s">
        <v>23</v>
      </c>
      <c r="C55" s="63" t="s">
        <v>526</v>
      </c>
      <c r="D55" s="24" t="s">
        <v>527</v>
      </c>
      <c r="E55" s="36" t="s">
        <v>11</v>
      </c>
      <c r="F55" s="60"/>
      <c r="G55" s="62"/>
      <c r="H55" s="62"/>
      <c r="I55" s="62"/>
    </row>
    <row r="56" spans="1:9" ht="18" customHeight="1">
      <c r="A56" s="837">
        <v>10</v>
      </c>
      <c r="B56" s="24" t="s">
        <v>23</v>
      </c>
      <c r="C56" s="40" t="s">
        <v>528</v>
      </c>
      <c r="D56" s="26"/>
      <c r="E56" s="36" t="s">
        <v>11</v>
      </c>
      <c r="F56" s="60"/>
      <c r="G56" s="62"/>
      <c r="H56" s="62"/>
      <c r="I56" s="61" t="s">
        <v>502</v>
      </c>
    </row>
    <row r="57" spans="1:9" ht="18" customHeight="1">
      <c r="A57" s="838"/>
      <c r="B57" s="24" t="s">
        <v>23</v>
      </c>
      <c r="C57" s="63" t="s">
        <v>529</v>
      </c>
      <c r="D57" s="41"/>
      <c r="E57" s="36" t="s">
        <v>11</v>
      </c>
      <c r="F57" s="60"/>
      <c r="G57" s="62"/>
      <c r="H57" s="62"/>
      <c r="I57" s="61" t="s">
        <v>212</v>
      </c>
    </row>
    <row r="58" spans="1:9" ht="18" customHeight="1">
      <c r="A58" s="838"/>
      <c r="B58" s="24" t="s">
        <v>23</v>
      </c>
      <c r="C58" s="63" t="s">
        <v>530</v>
      </c>
      <c r="D58" s="41"/>
      <c r="E58" s="36" t="s">
        <v>11</v>
      </c>
      <c r="F58" s="60"/>
      <c r="G58" s="62"/>
      <c r="H58" s="62"/>
      <c r="I58" s="62"/>
    </row>
    <row r="59" spans="1:9" ht="18" customHeight="1">
      <c r="A59" s="838"/>
      <c r="B59" s="24" t="s">
        <v>23</v>
      </c>
      <c r="C59" s="63" t="s">
        <v>531</v>
      </c>
      <c r="D59" s="24" t="s">
        <v>506</v>
      </c>
      <c r="E59" s="36" t="s">
        <v>11</v>
      </c>
      <c r="F59" s="60"/>
      <c r="G59" s="62"/>
      <c r="H59" s="62"/>
      <c r="I59" s="62"/>
    </row>
    <row r="60" spans="1:9" ht="18" customHeight="1">
      <c r="A60" s="838"/>
      <c r="B60" s="24" t="s">
        <v>23</v>
      </c>
      <c r="C60" s="63" t="s">
        <v>532</v>
      </c>
      <c r="D60" s="24" t="s">
        <v>533</v>
      </c>
      <c r="E60" s="36" t="s">
        <v>11</v>
      </c>
      <c r="F60" s="60"/>
      <c r="G60" s="62"/>
      <c r="H60" s="62"/>
      <c r="I60" s="61" t="s">
        <v>534</v>
      </c>
    </row>
    <row r="61" spans="1:9" ht="18" customHeight="1">
      <c r="A61" s="838"/>
      <c r="B61" s="24" t="s">
        <v>23</v>
      </c>
      <c r="C61" s="63" t="s">
        <v>535</v>
      </c>
      <c r="D61" s="41"/>
      <c r="E61" s="36" t="s">
        <v>11</v>
      </c>
      <c r="F61" s="60"/>
      <c r="G61" s="62"/>
      <c r="H61" s="62"/>
      <c r="I61" s="62"/>
    </row>
    <row r="62" spans="1:9" ht="18" customHeight="1">
      <c r="A62" s="838"/>
      <c r="B62" s="24" t="s">
        <v>23</v>
      </c>
      <c r="C62" s="63" t="s">
        <v>536</v>
      </c>
      <c r="D62" s="24" t="s">
        <v>512</v>
      </c>
      <c r="E62" s="36" t="s">
        <v>11</v>
      </c>
      <c r="F62" s="60"/>
      <c r="G62" s="62"/>
      <c r="H62" s="62"/>
      <c r="I62" s="62"/>
    </row>
    <row r="63" spans="1:9" ht="18" customHeight="1">
      <c r="A63" s="838"/>
      <c r="B63" s="24" t="s">
        <v>23</v>
      </c>
      <c r="C63" s="63" t="s">
        <v>537</v>
      </c>
      <c r="D63" s="41"/>
      <c r="E63" s="36" t="s">
        <v>11</v>
      </c>
      <c r="F63" s="60"/>
      <c r="G63" s="62"/>
      <c r="H63" s="62"/>
      <c r="I63" s="62"/>
    </row>
    <row r="64" spans="1:9" ht="18" customHeight="1">
      <c r="A64" s="839"/>
      <c r="B64" s="24" t="s">
        <v>23</v>
      </c>
      <c r="C64" s="63" t="s">
        <v>538</v>
      </c>
      <c r="D64" s="24" t="s">
        <v>539</v>
      </c>
      <c r="E64" s="36" t="s">
        <v>11</v>
      </c>
      <c r="F64" s="60"/>
      <c r="G64" s="62"/>
      <c r="H64" s="62"/>
      <c r="I64" s="62"/>
    </row>
    <row r="65" spans="1:9" ht="18" customHeight="1">
      <c r="A65" s="837">
        <v>11</v>
      </c>
      <c r="B65" s="24" t="s">
        <v>23</v>
      </c>
      <c r="C65" s="40" t="s">
        <v>540</v>
      </c>
      <c r="D65" s="41"/>
      <c r="E65" s="36" t="s">
        <v>11</v>
      </c>
      <c r="F65" s="60"/>
      <c r="G65" s="62"/>
      <c r="H65" s="62"/>
      <c r="I65" s="61" t="s">
        <v>502</v>
      </c>
    </row>
    <row r="66" spans="1:9" ht="18" customHeight="1">
      <c r="A66" s="838"/>
      <c r="B66" s="24" t="s">
        <v>23</v>
      </c>
      <c r="C66" s="63" t="s">
        <v>541</v>
      </c>
      <c r="D66" s="41"/>
      <c r="E66" s="36" t="s">
        <v>11</v>
      </c>
      <c r="F66" s="60"/>
      <c r="G66" s="62"/>
      <c r="H66" s="62"/>
      <c r="I66" s="61" t="s">
        <v>212</v>
      </c>
    </row>
    <row r="67" spans="1:9" ht="18" customHeight="1">
      <c r="A67" s="838"/>
      <c r="B67" s="24" t="s">
        <v>23</v>
      </c>
      <c r="C67" s="63" t="s">
        <v>542</v>
      </c>
      <c r="D67" s="41"/>
      <c r="E67" s="36" t="s">
        <v>11</v>
      </c>
      <c r="F67" s="60"/>
      <c r="G67" s="62"/>
      <c r="H67" s="62"/>
      <c r="I67" s="61" t="s">
        <v>543</v>
      </c>
    </row>
    <row r="68" spans="1:9" ht="18" customHeight="1">
      <c r="A68" s="838"/>
      <c r="B68" s="24" t="s">
        <v>23</v>
      </c>
      <c r="C68" s="63" t="s">
        <v>544</v>
      </c>
      <c r="D68" s="41"/>
      <c r="E68" s="36" t="s">
        <v>11</v>
      </c>
      <c r="F68" s="60"/>
      <c r="G68" s="62"/>
      <c r="H68" s="62"/>
      <c r="I68" s="62"/>
    </row>
    <row r="69" spans="1:9" ht="18" customHeight="1">
      <c r="A69" s="839"/>
      <c r="B69" s="24" t="s">
        <v>23</v>
      </c>
      <c r="C69" s="63" t="s">
        <v>545</v>
      </c>
      <c r="D69" s="41"/>
      <c r="E69" s="36" t="s">
        <v>11</v>
      </c>
      <c r="F69" s="60"/>
      <c r="G69" s="62"/>
      <c r="H69" s="62"/>
      <c r="I69" s="62"/>
    </row>
    <row r="70" spans="1:9" ht="18" customHeight="1">
      <c r="A70" s="837">
        <v>12</v>
      </c>
      <c r="B70" s="24" t="s">
        <v>23</v>
      </c>
      <c r="C70" s="40" t="s">
        <v>546</v>
      </c>
      <c r="D70" s="41"/>
      <c r="E70" s="36" t="s">
        <v>11</v>
      </c>
      <c r="F70" s="60"/>
      <c r="G70" s="62"/>
      <c r="H70" s="62"/>
      <c r="I70" s="62"/>
    </row>
    <row r="71" spans="1:9" ht="18" customHeight="1">
      <c r="A71" s="838"/>
      <c r="B71" s="24" t="s">
        <v>23</v>
      </c>
      <c r="C71" s="63" t="s">
        <v>547</v>
      </c>
      <c r="D71" s="24" t="s">
        <v>548</v>
      </c>
      <c r="E71" s="36" t="s">
        <v>11</v>
      </c>
      <c r="F71" s="60"/>
      <c r="G71" s="62"/>
      <c r="H71" s="62"/>
      <c r="I71" s="62"/>
    </row>
    <row r="72" spans="1:9" ht="18" customHeight="1">
      <c r="A72" s="838"/>
      <c r="B72" s="24" t="s">
        <v>23</v>
      </c>
      <c r="C72" s="63" t="s">
        <v>549</v>
      </c>
      <c r="D72" s="24" t="s">
        <v>550</v>
      </c>
      <c r="E72" s="36" t="s">
        <v>11</v>
      </c>
      <c r="F72" s="60"/>
      <c r="G72" s="62"/>
      <c r="H72" s="62"/>
      <c r="I72" s="62"/>
    </row>
    <row r="73" spans="1:9" ht="18" customHeight="1">
      <c r="A73" s="838"/>
      <c r="B73" s="24" t="s">
        <v>23</v>
      </c>
      <c r="C73" s="63" t="s">
        <v>551</v>
      </c>
      <c r="D73" s="24" t="s">
        <v>552</v>
      </c>
      <c r="E73" s="36" t="s">
        <v>11</v>
      </c>
      <c r="F73" s="60"/>
      <c r="G73" s="62"/>
      <c r="H73" s="62"/>
      <c r="I73" s="62"/>
    </row>
    <row r="74" spans="1:9" ht="18" customHeight="1">
      <c r="A74" s="838"/>
      <c r="B74" s="24" t="s">
        <v>23</v>
      </c>
      <c r="C74" s="63" t="s">
        <v>553</v>
      </c>
      <c r="D74" s="24" t="s">
        <v>554</v>
      </c>
      <c r="E74" s="36" t="s">
        <v>11</v>
      </c>
      <c r="F74" s="60"/>
      <c r="G74" s="62"/>
      <c r="H74" s="62"/>
      <c r="I74" s="62"/>
    </row>
    <row r="75" spans="1:9" ht="18" customHeight="1">
      <c r="A75" s="839"/>
      <c r="B75" s="24" t="s">
        <v>23</v>
      </c>
      <c r="C75" s="63" t="s">
        <v>555</v>
      </c>
      <c r="D75" s="24" t="s">
        <v>556</v>
      </c>
      <c r="E75" s="36" t="s">
        <v>11</v>
      </c>
      <c r="F75" s="60"/>
      <c r="G75" s="62"/>
      <c r="H75" s="62"/>
      <c r="I75" s="62"/>
    </row>
    <row r="76" spans="1:9" ht="18" customHeight="1">
      <c r="A76" s="837">
        <v>13</v>
      </c>
      <c r="B76" s="24" t="s">
        <v>23</v>
      </c>
      <c r="C76" s="40" t="s">
        <v>557</v>
      </c>
      <c r="D76" s="26"/>
      <c r="E76" s="36" t="s">
        <v>11</v>
      </c>
      <c r="F76" s="60"/>
      <c r="G76" s="62"/>
      <c r="H76" s="64"/>
      <c r="I76" s="62"/>
    </row>
    <row r="77" spans="1:9" ht="18" customHeight="1">
      <c r="A77" s="838"/>
      <c r="B77" s="24" t="s">
        <v>23</v>
      </c>
      <c r="C77" s="63" t="s">
        <v>558</v>
      </c>
      <c r="D77" s="24" t="s">
        <v>559</v>
      </c>
      <c r="E77" s="36" t="s">
        <v>11</v>
      </c>
      <c r="F77" s="60"/>
      <c r="G77" s="62"/>
      <c r="H77" s="64"/>
      <c r="I77" s="62"/>
    </row>
    <row r="78" spans="1:9" ht="18" customHeight="1">
      <c r="A78" s="838"/>
      <c r="B78" s="24" t="s">
        <v>23</v>
      </c>
      <c r="C78" s="63" t="s">
        <v>560</v>
      </c>
      <c r="D78" s="24" t="s">
        <v>561</v>
      </c>
      <c r="E78" s="36" t="s">
        <v>11</v>
      </c>
      <c r="F78" s="60"/>
      <c r="G78" s="62"/>
      <c r="H78" s="64"/>
      <c r="I78" s="62"/>
    </row>
    <row r="79" spans="1:9" ht="18" customHeight="1">
      <c r="A79" s="838"/>
      <c r="B79" s="24" t="s">
        <v>23</v>
      </c>
      <c r="C79" s="63" t="s">
        <v>562</v>
      </c>
      <c r="D79" s="24" t="s">
        <v>563</v>
      </c>
      <c r="E79" s="36" t="s">
        <v>11</v>
      </c>
      <c r="F79" s="60"/>
      <c r="G79" s="62"/>
      <c r="H79" s="64"/>
      <c r="I79" s="62"/>
    </row>
    <row r="80" spans="1:9" ht="18" customHeight="1">
      <c r="A80" s="839"/>
      <c r="B80" s="24" t="s">
        <v>23</v>
      </c>
      <c r="C80" s="63" t="s">
        <v>564</v>
      </c>
      <c r="D80" s="26"/>
      <c r="E80" s="36" t="s">
        <v>11</v>
      </c>
      <c r="F80" s="60"/>
      <c r="G80" s="62"/>
      <c r="H80" s="64"/>
      <c r="I80" s="62"/>
    </row>
    <row r="81" spans="1:9" ht="18" customHeight="1">
      <c r="A81" s="22">
        <v>14</v>
      </c>
      <c r="B81" s="24" t="s">
        <v>23</v>
      </c>
      <c r="C81" s="40" t="s">
        <v>565</v>
      </c>
      <c r="D81" s="26"/>
      <c r="E81" s="65"/>
      <c r="F81" s="60"/>
      <c r="G81" s="62"/>
      <c r="H81" s="62"/>
      <c r="I81" s="62"/>
    </row>
    <row r="82" spans="1:9" ht="18" customHeight="1">
      <c r="A82" s="837">
        <v>15</v>
      </c>
      <c r="B82" s="24" t="s">
        <v>23</v>
      </c>
      <c r="C82" s="40" t="s">
        <v>566</v>
      </c>
      <c r="D82" s="41"/>
      <c r="E82" s="36" t="s">
        <v>11</v>
      </c>
      <c r="F82" s="60"/>
      <c r="G82" s="62"/>
      <c r="H82" s="62"/>
      <c r="I82" s="62"/>
    </row>
    <row r="83" spans="1:9" ht="18" customHeight="1">
      <c r="A83" s="838"/>
      <c r="B83" s="24" t="s">
        <v>23</v>
      </c>
      <c r="C83" s="63" t="s">
        <v>567</v>
      </c>
      <c r="D83" s="24" t="s">
        <v>548</v>
      </c>
      <c r="E83" s="36" t="s">
        <v>11</v>
      </c>
      <c r="F83" s="60"/>
      <c r="G83" s="62"/>
      <c r="H83" s="62"/>
      <c r="I83" s="62"/>
    </row>
    <row r="84" spans="1:9" ht="18" customHeight="1">
      <c r="A84" s="838"/>
      <c r="B84" s="24" t="s">
        <v>23</v>
      </c>
      <c r="C84" s="63" t="s">
        <v>568</v>
      </c>
      <c r="D84" s="24" t="s">
        <v>550</v>
      </c>
      <c r="E84" s="36" t="s">
        <v>11</v>
      </c>
      <c r="F84" s="60"/>
      <c r="G84" s="62"/>
      <c r="H84" s="62"/>
      <c r="I84" s="62"/>
    </row>
    <row r="85" spans="1:9" ht="18" customHeight="1">
      <c r="A85" s="838"/>
      <c r="B85" s="24" t="s">
        <v>23</v>
      </c>
      <c r="C85" s="63" t="s">
        <v>569</v>
      </c>
      <c r="D85" s="24" t="s">
        <v>570</v>
      </c>
      <c r="E85" s="36" t="s">
        <v>11</v>
      </c>
      <c r="F85" s="60"/>
      <c r="G85" s="62"/>
      <c r="H85" s="62"/>
      <c r="I85" s="62"/>
    </row>
    <row r="86" spans="1:9" ht="18" customHeight="1">
      <c r="A86" s="838"/>
      <c r="B86" s="24" t="s">
        <v>23</v>
      </c>
      <c r="C86" s="63" t="s">
        <v>571</v>
      </c>
      <c r="D86" s="24" t="s">
        <v>572</v>
      </c>
      <c r="E86" s="36" t="s">
        <v>11</v>
      </c>
      <c r="F86" s="60"/>
      <c r="G86" s="62"/>
      <c r="H86" s="62"/>
      <c r="I86" s="62"/>
    </row>
    <row r="87" spans="1:9" ht="18" customHeight="1">
      <c r="A87" s="839"/>
      <c r="B87" s="24" t="s">
        <v>23</v>
      </c>
      <c r="C87" s="63" t="s">
        <v>573</v>
      </c>
      <c r="D87" s="24" t="s">
        <v>574</v>
      </c>
      <c r="E87" s="36" t="s">
        <v>11</v>
      </c>
      <c r="F87" s="60"/>
      <c r="G87" s="62"/>
      <c r="H87" s="62"/>
      <c r="I87" s="62"/>
    </row>
    <row r="88" spans="1:9" ht="18" customHeight="1">
      <c r="A88" s="837">
        <v>16</v>
      </c>
      <c r="B88" s="24" t="s">
        <v>23</v>
      </c>
      <c r="C88" s="40" t="s">
        <v>575</v>
      </c>
      <c r="D88" s="26"/>
      <c r="E88" s="36" t="s">
        <v>11</v>
      </c>
      <c r="F88" s="60"/>
      <c r="G88" s="62"/>
      <c r="H88" s="64"/>
      <c r="I88" s="61" t="s">
        <v>576</v>
      </c>
    </row>
    <row r="89" spans="1:9" ht="18" customHeight="1">
      <c r="A89" s="838"/>
      <c r="B89" s="24" t="s">
        <v>23</v>
      </c>
      <c r="C89" s="63" t="s">
        <v>577</v>
      </c>
      <c r="D89" s="26"/>
      <c r="E89" s="36" t="s">
        <v>11</v>
      </c>
      <c r="F89" s="60"/>
      <c r="G89" s="62"/>
      <c r="H89" s="64"/>
      <c r="I89" s="62"/>
    </row>
    <row r="90" spans="1:9" ht="18" customHeight="1">
      <c r="A90" s="838"/>
      <c r="B90" s="24" t="s">
        <v>23</v>
      </c>
      <c r="C90" s="63" t="s">
        <v>578</v>
      </c>
      <c r="D90" s="26"/>
      <c r="E90" s="36" t="s">
        <v>11</v>
      </c>
      <c r="F90" s="60"/>
      <c r="G90" s="62"/>
      <c r="H90" s="64"/>
      <c r="I90" s="62"/>
    </row>
    <row r="91" spans="1:9" ht="18" customHeight="1">
      <c r="A91" s="838"/>
      <c r="B91" s="24" t="s">
        <v>23</v>
      </c>
      <c r="C91" s="63" t="s">
        <v>579</v>
      </c>
      <c r="D91" s="24" t="s">
        <v>580</v>
      </c>
      <c r="E91" s="36" t="s">
        <v>11</v>
      </c>
      <c r="F91" s="60"/>
      <c r="G91" s="62"/>
      <c r="H91" s="64"/>
      <c r="I91" s="62"/>
    </row>
    <row r="92" spans="1:9" ht="18" customHeight="1">
      <c r="A92" s="839"/>
      <c r="B92" s="24" t="s">
        <v>23</v>
      </c>
      <c r="C92" s="63" t="s">
        <v>581</v>
      </c>
      <c r="D92" s="24" t="s">
        <v>582</v>
      </c>
      <c r="E92" s="36" t="s">
        <v>11</v>
      </c>
      <c r="F92" s="60"/>
      <c r="G92" s="62"/>
      <c r="H92" s="64"/>
      <c r="I92" s="61" t="s">
        <v>583</v>
      </c>
    </row>
    <row r="93" spans="1:9" ht="18" customHeight="1">
      <c r="A93" s="837">
        <v>17</v>
      </c>
      <c r="B93" s="24" t="s">
        <v>23</v>
      </c>
      <c r="C93" s="40" t="s">
        <v>584</v>
      </c>
      <c r="D93" s="41"/>
      <c r="E93" s="36" t="s">
        <v>11</v>
      </c>
      <c r="F93" s="60"/>
      <c r="G93" s="62"/>
      <c r="H93" s="64"/>
      <c r="I93" s="61" t="s">
        <v>576</v>
      </c>
    </row>
    <row r="94" spans="1:9" ht="18" customHeight="1">
      <c r="A94" s="838"/>
      <c r="B94" s="24" t="s">
        <v>23</v>
      </c>
      <c r="C94" s="63" t="s">
        <v>585</v>
      </c>
      <c r="D94" s="41"/>
      <c r="E94" s="36" t="s">
        <v>11</v>
      </c>
      <c r="F94" s="60"/>
      <c r="G94" s="62"/>
      <c r="H94" s="64"/>
      <c r="I94" s="62"/>
    </row>
    <row r="95" spans="1:9" ht="18" customHeight="1">
      <c r="A95" s="838"/>
      <c r="B95" s="24" t="s">
        <v>23</v>
      </c>
      <c r="C95" s="63" t="s">
        <v>586</v>
      </c>
      <c r="D95" s="26"/>
      <c r="E95" s="36" t="s">
        <v>11</v>
      </c>
      <c r="F95" s="60"/>
      <c r="G95" s="62"/>
      <c r="H95" s="64"/>
      <c r="I95" s="62"/>
    </row>
    <row r="96" spans="1:9" ht="18" customHeight="1">
      <c r="A96" s="838"/>
      <c r="B96" s="24" t="s">
        <v>23</v>
      </c>
      <c r="C96" s="63" t="s">
        <v>587</v>
      </c>
      <c r="D96" s="26"/>
      <c r="E96" s="36" t="s">
        <v>11</v>
      </c>
      <c r="F96" s="60"/>
      <c r="G96" s="62"/>
      <c r="H96" s="64"/>
      <c r="I96" s="62"/>
    </row>
    <row r="97" spans="1:9" ht="18" customHeight="1">
      <c r="A97" s="839"/>
      <c r="B97" s="24" t="s">
        <v>23</v>
      </c>
      <c r="C97" s="63" t="s">
        <v>588</v>
      </c>
      <c r="D97" s="26"/>
      <c r="E97" s="36" t="s">
        <v>11</v>
      </c>
      <c r="F97" s="60"/>
      <c r="G97" s="62"/>
      <c r="H97" s="64"/>
      <c r="I97" s="61" t="s">
        <v>583</v>
      </c>
    </row>
    <row r="98" spans="1:9" ht="18" customHeight="1">
      <c r="A98" s="22">
        <v>18</v>
      </c>
      <c r="B98" s="24" t="s">
        <v>23</v>
      </c>
      <c r="C98" s="40" t="s">
        <v>589</v>
      </c>
      <c r="D98" s="26"/>
      <c r="E98" s="65"/>
      <c r="F98" s="60"/>
      <c r="G98" s="62"/>
      <c r="H98" s="64"/>
      <c r="I98" s="62"/>
    </row>
    <row r="99" spans="1:9" ht="18" customHeight="1">
      <c r="A99" s="837">
        <v>19</v>
      </c>
      <c r="B99" s="24" t="s">
        <v>23</v>
      </c>
      <c r="C99" s="40" t="s">
        <v>590</v>
      </c>
      <c r="D99" s="41"/>
      <c r="E99" s="36" t="s">
        <v>11</v>
      </c>
      <c r="F99" s="60"/>
      <c r="G99" s="62"/>
      <c r="H99" s="64"/>
      <c r="I99" s="62"/>
    </row>
    <row r="100" spans="1:9" ht="18" customHeight="1">
      <c r="A100" s="838"/>
      <c r="B100" s="24" t="s">
        <v>23</v>
      </c>
      <c r="C100" s="63" t="s">
        <v>591</v>
      </c>
      <c r="D100" s="24" t="s">
        <v>548</v>
      </c>
      <c r="E100" s="36" t="s">
        <v>11</v>
      </c>
      <c r="F100" s="60"/>
      <c r="G100" s="62"/>
      <c r="H100" s="64"/>
      <c r="I100" s="62"/>
    </row>
    <row r="101" spans="1:9" ht="18" customHeight="1">
      <c r="A101" s="838"/>
      <c r="B101" s="24" t="s">
        <v>23</v>
      </c>
      <c r="C101" s="63" t="s">
        <v>592</v>
      </c>
      <c r="D101" s="24" t="s">
        <v>550</v>
      </c>
      <c r="E101" s="36" t="s">
        <v>11</v>
      </c>
      <c r="F101" s="60"/>
      <c r="G101" s="62"/>
      <c r="H101" s="64"/>
      <c r="I101" s="62"/>
    </row>
    <row r="102" spans="1:9" ht="18" customHeight="1">
      <c r="A102" s="838"/>
      <c r="B102" s="24" t="s">
        <v>23</v>
      </c>
      <c r="C102" s="63" t="s">
        <v>593</v>
      </c>
      <c r="D102" s="24" t="s">
        <v>570</v>
      </c>
      <c r="E102" s="36" t="s">
        <v>11</v>
      </c>
      <c r="F102" s="60"/>
      <c r="G102" s="62"/>
      <c r="H102" s="64"/>
      <c r="I102" s="62"/>
    </row>
    <row r="103" spans="1:9" ht="18" customHeight="1">
      <c r="A103" s="838"/>
      <c r="B103" s="24" t="s">
        <v>23</v>
      </c>
      <c r="C103" s="63" t="s">
        <v>594</v>
      </c>
      <c r="D103" s="24" t="s">
        <v>572</v>
      </c>
      <c r="E103" s="36" t="s">
        <v>11</v>
      </c>
      <c r="F103" s="60"/>
      <c r="G103" s="62"/>
      <c r="H103" s="64"/>
      <c r="I103" s="62"/>
    </row>
    <row r="104" spans="1:9" ht="18" customHeight="1">
      <c r="A104" s="839"/>
      <c r="B104" s="24" t="s">
        <v>23</v>
      </c>
      <c r="C104" s="63" t="s">
        <v>595</v>
      </c>
      <c r="D104" s="24" t="s">
        <v>574</v>
      </c>
      <c r="E104" s="36" t="s">
        <v>11</v>
      </c>
      <c r="F104" s="60"/>
      <c r="G104" s="62"/>
      <c r="H104" s="64"/>
      <c r="I104" s="62"/>
    </row>
    <row r="105" spans="1:9" ht="18" customHeight="1">
      <c r="A105" s="22">
        <v>73</v>
      </c>
      <c r="B105" s="24" t="s">
        <v>23</v>
      </c>
      <c r="C105" s="40" t="s">
        <v>596</v>
      </c>
      <c r="D105" s="41"/>
      <c r="E105" s="36" t="s">
        <v>11</v>
      </c>
      <c r="F105" s="60"/>
      <c r="G105" s="62"/>
      <c r="H105" s="64"/>
      <c r="I105" s="62"/>
    </row>
    <row r="106" spans="1:9" ht="18" customHeight="1">
      <c r="A106" s="22">
        <v>74</v>
      </c>
      <c r="B106" s="24" t="s">
        <v>23</v>
      </c>
      <c r="C106" s="63" t="s">
        <v>597</v>
      </c>
      <c r="D106" s="24" t="s">
        <v>598</v>
      </c>
      <c r="E106" s="36" t="s">
        <v>11</v>
      </c>
      <c r="F106" s="60"/>
      <c r="G106" s="62"/>
      <c r="H106" s="64"/>
      <c r="I106" s="62"/>
    </row>
    <row r="107" spans="1:9" ht="18" customHeight="1">
      <c r="A107" s="22">
        <v>75</v>
      </c>
      <c r="B107" s="24" t="s">
        <v>23</v>
      </c>
      <c r="C107" s="63" t="s">
        <v>599</v>
      </c>
      <c r="D107" s="24" t="s">
        <v>600</v>
      </c>
      <c r="E107" s="36" t="s">
        <v>11</v>
      </c>
      <c r="F107" s="60"/>
      <c r="G107" s="62"/>
      <c r="H107" s="64"/>
      <c r="I107" s="62"/>
    </row>
    <row r="108" spans="1:9" ht="18" customHeight="1">
      <c r="A108" s="22">
        <v>76</v>
      </c>
      <c r="B108" s="24" t="s">
        <v>23</v>
      </c>
      <c r="C108" s="63" t="s">
        <v>601</v>
      </c>
      <c r="D108" s="24" t="s">
        <v>602</v>
      </c>
      <c r="E108" s="36" t="s">
        <v>11</v>
      </c>
      <c r="F108" s="60"/>
      <c r="G108" s="62"/>
      <c r="H108" s="64"/>
      <c r="I108" s="62"/>
    </row>
    <row r="109" spans="1:9" ht="18" customHeight="1">
      <c r="A109" s="22">
        <v>77</v>
      </c>
      <c r="B109" s="24" t="s">
        <v>23</v>
      </c>
      <c r="C109" s="63" t="s">
        <v>603</v>
      </c>
      <c r="D109" s="24" t="s">
        <v>604</v>
      </c>
      <c r="E109" s="36" t="s">
        <v>11</v>
      </c>
      <c r="F109" s="60"/>
      <c r="G109" s="62"/>
      <c r="H109" s="64"/>
      <c r="I109" s="62"/>
    </row>
    <row r="110" spans="1:9" ht="18" customHeight="1">
      <c r="A110" s="837">
        <v>20</v>
      </c>
      <c r="B110" s="24" t="s">
        <v>23</v>
      </c>
      <c r="C110" s="40" t="s">
        <v>605</v>
      </c>
      <c r="D110" s="26"/>
      <c r="E110" s="36" t="s">
        <v>11</v>
      </c>
      <c r="F110" s="60"/>
      <c r="G110" s="62"/>
      <c r="H110" s="64"/>
      <c r="I110" s="61" t="s">
        <v>576</v>
      </c>
    </row>
    <row r="111" spans="1:9" ht="18" customHeight="1">
      <c r="A111" s="838"/>
      <c r="B111" s="24" t="s">
        <v>23</v>
      </c>
      <c r="C111" s="63" t="s">
        <v>606</v>
      </c>
      <c r="D111" s="26"/>
      <c r="E111" s="36" t="s">
        <v>11</v>
      </c>
      <c r="F111" s="60"/>
      <c r="G111" s="62"/>
      <c r="H111" s="64"/>
      <c r="I111" s="62"/>
    </row>
    <row r="112" spans="1:9" ht="18" customHeight="1">
      <c r="A112" s="838"/>
      <c r="B112" s="24" t="s">
        <v>23</v>
      </c>
      <c r="C112" s="63" t="s">
        <v>607</v>
      </c>
      <c r="D112" s="26"/>
      <c r="E112" s="36" t="s">
        <v>11</v>
      </c>
      <c r="F112" s="60"/>
      <c r="G112" s="62"/>
      <c r="H112" s="64"/>
      <c r="I112" s="62"/>
    </row>
    <row r="113" spans="1:9" ht="18" customHeight="1">
      <c r="A113" s="838"/>
      <c r="B113" s="24" t="s">
        <v>23</v>
      </c>
      <c r="C113" s="63" t="s">
        <v>608</v>
      </c>
      <c r="D113" s="24" t="s">
        <v>580</v>
      </c>
      <c r="E113" s="36" t="s">
        <v>11</v>
      </c>
      <c r="F113" s="60"/>
      <c r="G113" s="62"/>
      <c r="H113" s="64"/>
      <c r="I113" s="62"/>
    </row>
    <row r="114" spans="1:9" ht="18" customHeight="1">
      <c r="A114" s="839"/>
      <c r="B114" s="24" t="s">
        <v>23</v>
      </c>
      <c r="C114" s="63" t="s">
        <v>609</v>
      </c>
      <c r="D114" s="24" t="s">
        <v>582</v>
      </c>
      <c r="E114" s="36" t="s">
        <v>11</v>
      </c>
      <c r="F114" s="60"/>
      <c r="G114" s="62"/>
      <c r="H114" s="64"/>
      <c r="I114" s="61" t="s">
        <v>583</v>
      </c>
    </row>
    <row r="115" spans="1:9" ht="18" customHeight="1">
      <c r="A115" s="837">
        <v>21</v>
      </c>
      <c r="B115" s="24" t="s">
        <v>23</v>
      </c>
      <c r="C115" s="40" t="s">
        <v>610</v>
      </c>
      <c r="D115" s="41"/>
      <c r="E115" s="36" t="s">
        <v>11</v>
      </c>
      <c r="F115" s="60"/>
      <c r="G115" s="62"/>
      <c r="H115" s="64"/>
      <c r="I115" s="61" t="s">
        <v>576</v>
      </c>
    </row>
    <row r="116" spans="1:9" ht="18" customHeight="1">
      <c r="A116" s="838"/>
      <c r="B116" s="24" t="s">
        <v>23</v>
      </c>
      <c r="C116" s="63" t="s">
        <v>611</v>
      </c>
      <c r="D116" s="41"/>
      <c r="E116" s="36" t="s">
        <v>11</v>
      </c>
      <c r="F116" s="60"/>
      <c r="G116" s="23"/>
      <c r="H116" s="64"/>
      <c r="I116" s="62"/>
    </row>
    <row r="117" spans="1:9" ht="18" customHeight="1">
      <c r="A117" s="838"/>
      <c r="B117" s="24" t="s">
        <v>23</v>
      </c>
      <c r="C117" s="63" t="s">
        <v>612</v>
      </c>
      <c r="D117" s="26"/>
      <c r="E117" s="36" t="s">
        <v>11</v>
      </c>
      <c r="F117" s="60"/>
      <c r="G117" s="62"/>
      <c r="H117" s="64"/>
      <c r="I117" s="62"/>
    </row>
    <row r="118" spans="1:9" ht="18" customHeight="1">
      <c r="A118" s="838"/>
      <c r="B118" s="24" t="s">
        <v>23</v>
      </c>
      <c r="C118" s="63" t="s">
        <v>613</v>
      </c>
      <c r="D118" s="26"/>
      <c r="E118" s="36" t="s">
        <v>11</v>
      </c>
      <c r="F118" s="60"/>
      <c r="G118" s="62"/>
      <c r="H118" s="64"/>
      <c r="I118" s="62"/>
    </row>
    <row r="119" spans="1:9" ht="18" customHeight="1">
      <c r="A119" s="839"/>
      <c r="B119" s="24" t="s">
        <v>23</v>
      </c>
      <c r="C119" s="63" t="s">
        <v>614</v>
      </c>
      <c r="D119" s="26"/>
      <c r="E119" s="36" t="s">
        <v>11</v>
      </c>
      <c r="F119" s="60"/>
      <c r="G119" s="62"/>
      <c r="H119" s="64"/>
      <c r="I119" s="61" t="s">
        <v>583</v>
      </c>
    </row>
    <row r="120" spans="1:9" ht="18" customHeight="1">
      <c r="A120" s="837">
        <v>22</v>
      </c>
      <c r="B120" s="24" t="s">
        <v>23</v>
      </c>
      <c r="C120" s="40" t="s">
        <v>615</v>
      </c>
      <c r="D120" s="41"/>
      <c r="E120" s="36" t="s">
        <v>11</v>
      </c>
      <c r="F120" s="60"/>
      <c r="G120" s="62"/>
      <c r="H120" s="64"/>
      <c r="I120" s="61" t="s">
        <v>616</v>
      </c>
    </row>
    <row r="121" spans="1:9" ht="18" customHeight="1">
      <c r="A121" s="838"/>
      <c r="B121" s="24" t="s">
        <v>23</v>
      </c>
      <c r="C121" s="63" t="s">
        <v>617</v>
      </c>
      <c r="D121" s="41"/>
      <c r="E121" s="36" t="s">
        <v>11</v>
      </c>
      <c r="F121" s="60"/>
      <c r="G121" s="62"/>
      <c r="H121" s="64"/>
      <c r="I121" s="62"/>
    </row>
    <row r="122" spans="1:9" ht="18" customHeight="1">
      <c r="A122" s="838"/>
      <c r="B122" s="24" t="s">
        <v>23</v>
      </c>
      <c r="C122" s="63" t="s">
        <v>618</v>
      </c>
      <c r="D122" s="24" t="s">
        <v>619</v>
      </c>
      <c r="E122" s="36" t="s">
        <v>11</v>
      </c>
      <c r="F122" s="60"/>
      <c r="G122" s="62"/>
      <c r="H122" s="64"/>
      <c r="I122" s="62"/>
    </row>
    <row r="123" spans="1:9" ht="18" customHeight="1">
      <c r="A123" s="838"/>
      <c r="B123" s="24" t="s">
        <v>23</v>
      </c>
      <c r="C123" s="63" t="s">
        <v>620</v>
      </c>
      <c r="D123" s="24" t="s">
        <v>582</v>
      </c>
      <c r="E123" s="36" t="s">
        <v>11</v>
      </c>
      <c r="F123" s="60"/>
      <c r="G123" s="62"/>
      <c r="H123" s="64"/>
      <c r="I123" s="62"/>
    </row>
    <row r="124" spans="1:9" ht="18" customHeight="1">
      <c r="A124" s="838"/>
      <c r="B124" s="24" t="s">
        <v>23</v>
      </c>
      <c r="C124" s="63" t="s">
        <v>621</v>
      </c>
      <c r="D124" s="41"/>
      <c r="E124" s="36" t="s">
        <v>11</v>
      </c>
      <c r="F124" s="60"/>
      <c r="G124" s="62"/>
      <c r="H124" s="64"/>
      <c r="I124" s="62"/>
    </row>
    <row r="125" spans="1:9" ht="18" customHeight="1">
      <c r="A125" s="838"/>
      <c r="B125" s="24" t="s">
        <v>23</v>
      </c>
      <c r="C125" s="63" t="s">
        <v>622</v>
      </c>
      <c r="D125" s="41"/>
      <c r="E125" s="36" t="s">
        <v>11</v>
      </c>
      <c r="F125" s="60"/>
      <c r="G125" s="62"/>
      <c r="H125" s="64"/>
      <c r="I125" s="62"/>
    </row>
    <row r="126" spans="1:9" ht="18" customHeight="1">
      <c r="A126" s="838"/>
      <c r="B126" s="24" t="s">
        <v>23</v>
      </c>
      <c r="C126" s="63" t="s">
        <v>623</v>
      </c>
      <c r="D126" s="24" t="s">
        <v>619</v>
      </c>
      <c r="E126" s="36" t="s">
        <v>11</v>
      </c>
      <c r="F126" s="60"/>
      <c r="G126" s="62"/>
      <c r="H126" s="64"/>
      <c r="I126" s="62"/>
    </row>
    <row r="127" spans="1:9" ht="18" customHeight="1">
      <c r="A127" s="838"/>
      <c r="B127" s="24" t="s">
        <v>23</v>
      </c>
      <c r="C127" s="63" t="s">
        <v>624</v>
      </c>
      <c r="D127" s="24" t="s">
        <v>582</v>
      </c>
      <c r="E127" s="36" t="s">
        <v>11</v>
      </c>
      <c r="F127" s="60"/>
      <c r="G127" s="62"/>
      <c r="H127" s="64"/>
      <c r="I127" s="62"/>
    </row>
    <row r="128" spans="1:9" ht="18" customHeight="1">
      <c r="A128" s="838"/>
      <c r="B128" s="24" t="s">
        <v>23</v>
      </c>
      <c r="C128" s="63" t="s">
        <v>625</v>
      </c>
      <c r="D128" s="41"/>
      <c r="E128" s="36" t="s">
        <v>11</v>
      </c>
      <c r="F128" s="60"/>
      <c r="G128" s="62"/>
      <c r="H128" s="64"/>
      <c r="I128" s="62"/>
    </row>
    <row r="129" spans="1:9" ht="18" customHeight="1">
      <c r="A129" s="838"/>
      <c r="B129" s="24" t="s">
        <v>23</v>
      </c>
      <c r="C129" s="63" t="s">
        <v>626</v>
      </c>
      <c r="D129" s="41"/>
      <c r="E129" s="36" t="s">
        <v>11</v>
      </c>
      <c r="F129" s="60"/>
      <c r="G129" s="62"/>
      <c r="H129" s="64"/>
      <c r="I129" s="62"/>
    </row>
    <row r="130" spans="1:9" ht="18" customHeight="1">
      <c r="A130" s="838"/>
      <c r="B130" s="24" t="s">
        <v>23</v>
      </c>
      <c r="C130" s="63" t="s">
        <v>627</v>
      </c>
      <c r="D130" s="24" t="s">
        <v>619</v>
      </c>
      <c r="E130" s="36" t="s">
        <v>11</v>
      </c>
      <c r="F130" s="60"/>
      <c r="G130" s="62"/>
      <c r="H130" s="64"/>
      <c r="I130" s="62"/>
    </row>
    <row r="131" spans="1:9" ht="18" customHeight="1">
      <c r="A131" s="838"/>
      <c r="B131" s="24" t="s">
        <v>23</v>
      </c>
      <c r="C131" s="63" t="s">
        <v>628</v>
      </c>
      <c r="D131" s="24" t="s">
        <v>582</v>
      </c>
      <c r="E131" s="36" t="s">
        <v>11</v>
      </c>
      <c r="F131" s="60"/>
      <c r="G131" s="62"/>
      <c r="H131" s="64"/>
      <c r="I131" s="62"/>
    </row>
    <row r="132" spans="1:9" ht="18" customHeight="1">
      <c r="A132" s="838"/>
      <c r="B132" s="24" t="s">
        <v>23</v>
      </c>
      <c r="C132" s="63" t="s">
        <v>629</v>
      </c>
      <c r="D132" s="41"/>
      <c r="E132" s="36" t="s">
        <v>11</v>
      </c>
      <c r="F132" s="60"/>
      <c r="G132" s="62"/>
      <c r="H132" s="64"/>
      <c r="I132" s="62"/>
    </row>
    <row r="133" spans="1:9" ht="18" customHeight="1">
      <c r="A133" s="838"/>
      <c r="B133" s="24" t="s">
        <v>23</v>
      </c>
      <c r="C133" s="63" t="s">
        <v>630</v>
      </c>
      <c r="D133" s="41"/>
      <c r="E133" s="36" t="s">
        <v>11</v>
      </c>
      <c r="F133" s="60"/>
      <c r="G133" s="62"/>
      <c r="H133" s="64"/>
      <c r="I133" s="62"/>
    </row>
    <row r="134" spans="1:9" ht="18" customHeight="1">
      <c r="A134" s="838"/>
      <c r="B134" s="24" t="s">
        <v>23</v>
      </c>
      <c r="C134" s="63" t="s">
        <v>631</v>
      </c>
      <c r="D134" s="24" t="s">
        <v>619</v>
      </c>
      <c r="E134" s="36" t="s">
        <v>11</v>
      </c>
      <c r="F134" s="60"/>
      <c r="G134" s="62"/>
      <c r="H134" s="64"/>
      <c r="I134" s="62"/>
    </row>
    <row r="135" spans="1:9" ht="18" customHeight="1">
      <c r="A135" s="838"/>
      <c r="B135" s="24" t="s">
        <v>23</v>
      </c>
      <c r="C135" s="63" t="s">
        <v>632</v>
      </c>
      <c r="D135" s="24" t="s">
        <v>582</v>
      </c>
      <c r="E135" s="36" t="s">
        <v>11</v>
      </c>
      <c r="F135" s="60"/>
      <c r="G135" s="62"/>
      <c r="H135" s="64"/>
      <c r="I135" s="62"/>
    </row>
    <row r="136" spans="1:9" ht="18" customHeight="1">
      <c r="A136" s="838"/>
      <c r="B136" s="24" t="s">
        <v>23</v>
      </c>
      <c r="C136" s="63" t="s">
        <v>633</v>
      </c>
      <c r="D136" s="41"/>
      <c r="E136" s="36" t="s">
        <v>11</v>
      </c>
      <c r="F136" s="60"/>
      <c r="G136" s="62"/>
      <c r="H136" s="64"/>
      <c r="I136" s="62"/>
    </row>
    <row r="137" spans="1:9" ht="18" customHeight="1">
      <c r="A137" s="838"/>
      <c r="B137" s="24" t="s">
        <v>23</v>
      </c>
      <c r="C137" s="63" t="s">
        <v>634</v>
      </c>
      <c r="D137" s="24" t="s">
        <v>635</v>
      </c>
      <c r="E137" s="36" t="s">
        <v>11</v>
      </c>
      <c r="F137" s="60"/>
      <c r="G137" s="62"/>
      <c r="H137" s="64"/>
      <c r="I137" s="62"/>
    </row>
    <row r="138" spans="1:9" ht="18" customHeight="1">
      <c r="A138" s="838"/>
      <c r="B138" s="24" t="s">
        <v>23</v>
      </c>
      <c r="C138" s="63" t="s">
        <v>636</v>
      </c>
      <c r="D138" s="24" t="s">
        <v>637</v>
      </c>
      <c r="E138" s="36" t="s">
        <v>11</v>
      </c>
      <c r="F138" s="60"/>
      <c r="G138" s="62"/>
      <c r="H138" s="64"/>
      <c r="I138" s="62"/>
    </row>
    <row r="139" spans="1:9" ht="18" customHeight="1">
      <c r="A139" s="838"/>
      <c r="B139" s="24" t="s">
        <v>23</v>
      </c>
      <c r="C139" s="63" t="s">
        <v>638</v>
      </c>
      <c r="D139" s="24" t="s">
        <v>635</v>
      </c>
      <c r="E139" s="36" t="s">
        <v>11</v>
      </c>
      <c r="F139" s="60"/>
      <c r="G139" s="62"/>
      <c r="H139" s="64"/>
      <c r="I139" s="62"/>
    </row>
    <row r="140" spans="1:9" ht="18" customHeight="1">
      <c r="A140" s="838"/>
      <c r="B140" s="24" t="s">
        <v>23</v>
      </c>
      <c r="C140" s="63" t="s">
        <v>639</v>
      </c>
      <c r="D140" s="24" t="s">
        <v>640</v>
      </c>
      <c r="E140" s="36" t="s">
        <v>11</v>
      </c>
      <c r="F140" s="60"/>
      <c r="G140" s="62"/>
      <c r="H140" s="64"/>
      <c r="I140" s="62"/>
    </row>
    <row r="141" spans="1:9" ht="18" customHeight="1">
      <c r="A141" s="838"/>
      <c r="B141" s="24" t="s">
        <v>23</v>
      </c>
      <c r="C141" s="63" t="s">
        <v>641</v>
      </c>
      <c r="D141" s="24" t="s">
        <v>635</v>
      </c>
      <c r="E141" s="36" t="s">
        <v>11</v>
      </c>
      <c r="F141" s="60"/>
      <c r="G141" s="62"/>
      <c r="H141" s="64"/>
      <c r="I141" s="62"/>
    </row>
    <row r="142" spans="1:9" ht="18" customHeight="1">
      <c r="A142" s="838"/>
      <c r="B142" s="24" t="s">
        <v>23</v>
      </c>
      <c r="C142" s="63" t="s">
        <v>642</v>
      </c>
      <c r="D142" s="24" t="s">
        <v>643</v>
      </c>
      <c r="E142" s="36" t="s">
        <v>11</v>
      </c>
      <c r="F142" s="60"/>
      <c r="G142" s="62"/>
      <c r="H142" s="64"/>
      <c r="I142" s="62"/>
    </row>
    <row r="143" spans="1:9" ht="18" customHeight="1">
      <c r="A143" s="838"/>
      <c r="B143" s="24" t="s">
        <v>23</v>
      </c>
      <c r="C143" s="63" t="s">
        <v>644</v>
      </c>
      <c r="D143" s="24" t="s">
        <v>645</v>
      </c>
      <c r="E143" s="36" t="s">
        <v>11</v>
      </c>
      <c r="F143" s="60"/>
      <c r="G143" s="62"/>
      <c r="H143" s="64"/>
      <c r="I143" s="62"/>
    </row>
    <row r="144" spans="1:9" ht="18" customHeight="1">
      <c r="A144" s="838"/>
      <c r="B144" s="24" t="s">
        <v>23</v>
      </c>
      <c r="C144" s="63" t="s">
        <v>646</v>
      </c>
      <c r="D144" s="24" t="s">
        <v>647</v>
      </c>
      <c r="E144" s="36" t="s">
        <v>11</v>
      </c>
      <c r="F144" s="60"/>
      <c r="G144" s="62"/>
      <c r="H144" s="64"/>
      <c r="I144" s="62"/>
    </row>
    <row r="145" spans="1:9" ht="18" customHeight="1">
      <c r="A145" s="838"/>
      <c r="B145" s="24" t="s">
        <v>23</v>
      </c>
      <c r="C145" s="63" t="s">
        <v>648</v>
      </c>
      <c r="D145" s="24" t="s">
        <v>649</v>
      </c>
      <c r="E145" s="36" t="s">
        <v>11</v>
      </c>
      <c r="F145" s="60"/>
      <c r="G145" s="62"/>
      <c r="H145" s="64"/>
      <c r="I145" s="62"/>
    </row>
    <row r="146" spans="1:9" ht="18" customHeight="1">
      <c r="A146" s="838"/>
      <c r="B146" s="24" t="s">
        <v>23</v>
      </c>
      <c r="C146" s="63" t="s">
        <v>650</v>
      </c>
      <c r="D146" s="24" t="s">
        <v>651</v>
      </c>
      <c r="E146" s="36" t="s">
        <v>11</v>
      </c>
      <c r="F146" s="60"/>
      <c r="G146" s="62"/>
      <c r="H146" s="64"/>
      <c r="I146" s="62"/>
    </row>
    <row r="147" spans="1:9" ht="18" customHeight="1">
      <c r="A147" s="838"/>
      <c r="B147" s="24" t="s">
        <v>23</v>
      </c>
      <c r="C147" s="63" t="s">
        <v>652</v>
      </c>
      <c r="D147" s="24" t="s">
        <v>653</v>
      </c>
      <c r="E147" s="36" t="s">
        <v>11</v>
      </c>
      <c r="F147" s="60"/>
      <c r="G147" s="62"/>
      <c r="H147" s="64"/>
      <c r="I147" s="62"/>
    </row>
    <row r="148" spans="1:9" ht="18" customHeight="1">
      <c r="A148" s="838"/>
      <c r="B148" s="24" t="s">
        <v>23</v>
      </c>
      <c r="C148" s="63" t="s">
        <v>654</v>
      </c>
      <c r="D148" s="24" t="s">
        <v>651</v>
      </c>
      <c r="E148" s="36" t="s">
        <v>11</v>
      </c>
      <c r="F148" s="60"/>
      <c r="G148" s="62"/>
      <c r="H148" s="64"/>
      <c r="I148" s="62"/>
    </row>
    <row r="149" spans="1:9" ht="18" customHeight="1">
      <c r="A149" s="838"/>
      <c r="B149" s="24" t="s">
        <v>23</v>
      </c>
      <c r="C149" s="63" t="s">
        <v>655</v>
      </c>
      <c r="D149" s="24" t="s">
        <v>651</v>
      </c>
      <c r="E149" s="36" t="s">
        <v>11</v>
      </c>
      <c r="F149" s="60"/>
      <c r="G149" s="62"/>
      <c r="H149" s="64"/>
      <c r="I149" s="62"/>
    </row>
    <row r="150" spans="1:9" ht="18" customHeight="1">
      <c r="A150" s="838"/>
      <c r="B150" s="24" t="s">
        <v>23</v>
      </c>
      <c r="C150" s="63" t="s">
        <v>656</v>
      </c>
      <c r="D150" s="24" t="s">
        <v>657</v>
      </c>
      <c r="E150" s="36" t="s">
        <v>11</v>
      </c>
      <c r="F150" s="60"/>
      <c r="G150" s="62"/>
      <c r="H150" s="64"/>
      <c r="I150" s="62"/>
    </row>
    <row r="151" spans="1:9" ht="18" customHeight="1">
      <c r="A151" s="838"/>
      <c r="B151" s="24" t="s">
        <v>23</v>
      </c>
      <c r="C151" s="63" t="s">
        <v>658</v>
      </c>
      <c r="D151" s="24" t="s">
        <v>651</v>
      </c>
      <c r="E151" s="36" t="s">
        <v>11</v>
      </c>
      <c r="F151" s="60"/>
      <c r="G151" s="62"/>
      <c r="H151" s="64"/>
      <c r="I151" s="62"/>
    </row>
    <row r="152" spans="1:9" ht="18" customHeight="1">
      <c r="A152" s="838"/>
      <c r="B152" s="24" t="s">
        <v>23</v>
      </c>
      <c r="C152" s="63" t="s">
        <v>659</v>
      </c>
      <c r="D152" s="24" t="s">
        <v>660</v>
      </c>
      <c r="E152" s="36" t="s">
        <v>11</v>
      </c>
      <c r="F152" s="60"/>
      <c r="G152" s="62"/>
      <c r="H152" s="64"/>
      <c r="I152" s="62"/>
    </row>
    <row r="153" spans="1:9" ht="18" customHeight="1">
      <c r="A153" s="838"/>
      <c r="B153" s="24" t="s">
        <v>23</v>
      </c>
      <c r="C153" s="63" t="s">
        <v>661</v>
      </c>
      <c r="D153" s="24" t="s">
        <v>662</v>
      </c>
      <c r="E153" s="36" t="s">
        <v>11</v>
      </c>
      <c r="F153" s="60"/>
      <c r="G153" s="62"/>
      <c r="H153" s="64"/>
      <c r="I153" s="62"/>
    </row>
    <row r="154" spans="1:9" ht="18" customHeight="1">
      <c r="A154" s="838"/>
      <c r="B154" s="24" t="s">
        <v>23</v>
      </c>
      <c r="C154" s="63" t="s">
        <v>663</v>
      </c>
      <c r="D154" s="24" t="s">
        <v>651</v>
      </c>
      <c r="E154" s="36" t="s">
        <v>11</v>
      </c>
      <c r="F154" s="60"/>
      <c r="G154" s="62"/>
      <c r="H154" s="64"/>
      <c r="I154" s="62"/>
    </row>
    <row r="155" spans="1:9" ht="18" customHeight="1">
      <c r="A155" s="838"/>
      <c r="B155" s="24" t="s">
        <v>23</v>
      </c>
      <c r="C155" s="63" t="s">
        <v>664</v>
      </c>
      <c r="D155" s="24" t="s">
        <v>665</v>
      </c>
      <c r="E155" s="36" t="s">
        <v>11</v>
      </c>
      <c r="F155" s="60"/>
      <c r="G155" s="62"/>
      <c r="H155" s="64"/>
      <c r="I155" s="62"/>
    </row>
    <row r="156" spans="1:9" ht="18" customHeight="1">
      <c r="A156" s="838"/>
      <c r="B156" s="24" t="s">
        <v>23</v>
      </c>
      <c r="C156" s="63" t="s">
        <v>666</v>
      </c>
      <c r="D156" s="24" t="s">
        <v>651</v>
      </c>
      <c r="E156" s="36" t="s">
        <v>11</v>
      </c>
      <c r="F156" s="60"/>
      <c r="G156" s="62"/>
      <c r="H156" s="64"/>
      <c r="I156" s="62"/>
    </row>
    <row r="157" spans="1:9" ht="18" customHeight="1">
      <c r="A157" s="838"/>
      <c r="B157" s="24" t="s">
        <v>23</v>
      </c>
      <c r="C157" s="63" t="s">
        <v>667</v>
      </c>
      <c r="D157" s="24" t="s">
        <v>668</v>
      </c>
      <c r="E157" s="36" t="s">
        <v>11</v>
      </c>
      <c r="F157" s="60"/>
      <c r="G157" s="62"/>
      <c r="H157" s="64"/>
      <c r="I157" s="62"/>
    </row>
    <row r="158" spans="1:9" ht="18" customHeight="1">
      <c r="A158" s="839"/>
      <c r="B158" s="24" t="s">
        <v>23</v>
      </c>
      <c r="C158" s="63" t="s">
        <v>669</v>
      </c>
      <c r="D158" s="24" t="s">
        <v>635</v>
      </c>
      <c r="E158" s="36" t="s">
        <v>11</v>
      </c>
      <c r="F158" s="60"/>
      <c r="G158" s="62"/>
      <c r="H158" s="64"/>
      <c r="I158" s="61" t="s">
        <v>670</v>
      </c>
    </row>
    <row r="159" spans="1:9" ht="18" customHeight="1">
      <c r="A159" s="22">
        <v>23</v>
      </c>
      <c r="B159" s="24" t="s">
        <v>23</v>
      </c>
      <c r="C159" s="40" t="s">
        <v>671</v>
      </c>
      <c r="D159" s="41"/>
      <c r="E159" s="36" t="s">
        <v>11</v>
      </c>
      <c r="F159" s="60"/>
      <c r="G159" s="62"/>
      <c r="H159" s="64"/>
      <c r="I159" s="62"/>
    </row>
    <row r="160" spans="1:9" ht="18" customHeight="1">
      <c r="A160" s="22">
        <v>24</v>
      </c>
      <c r="B160" s="24" t="s">
        <v>23</v>
      </c>
      <c r="C160" s="40" t="s">
        <v>672</v>
      </c>
      <c r="D160" s="41"/>
      <c r="E160" s="36" t="s">
        <v>11</v>
      </c>
      <c r="F160" s="26"/>
      <c r="G160" s="41"/>
      <c r="H160" s="41"/>
      <c r="I160" s="40" t="s">
        <v>673</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zoomScale="85" zoomScaleNormal="85" workbookViewId="0">
      <selection activeCell="B94" sqref="B94:B330"/>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42" customWidth="1"/>
    <col min="10" max="10" width="9.125" style="125" customWidth="1"/>
    <col min="11" max="256" width="9" style="126" customWidth="1"/>
    <col min="257" max="16384" width="9" style="133"/>
  </cols>
  <sheetData>
    <row r="1" spans="1:10" ht="21.75" customHeight="1">
      <c r="A1" s="697"/>
      <c r="B1" s="698"/>
      <c r="C1" s="841" t="s">
        <v>2981</v>
      </c>
      <c r="D1" s="841"/>
      <c r="E1" s="699"/>
      <c r="F1" s="700" t="s">
        <v>5</v>
      </c>
      <c r="G1" s="522"/>
      <c r="H1" s="521"/>
      <c r="I1" s="520"/>
    </row>
    <row r="2" spans="1:10" ht="20.25" customHeight="1">
      <c r="A2" s="697"/>
      <c r="B2" s="698"/>
      <c r="C2" s="841"/>
      <c r="D2" s="841"/>
      <c r="E2" s="701" t="s">
        <v>6</v>
      </c>
      <c r="F2" s="702">
        <f>COUNTIF(E10:E193,"Not POR")</f>
        <v>0</v>
      </c>
      <c r="G2" s="703"/>
      <c r="H2" s="127"/>
      <c r="I2" s="128"/>
    </row>
    <row r="3" spans="1:10" ht="19.5" customHeight="1">
      <c r="A3" s="697"/>
      <c r="B3" s="698"/>
      <c r="C3" s="841"/>
      <c r="D3" s="841"/>
      <c r="E3" s="704" t="s">
        <v>8</v>
      </c>
      <c r="F3" s="702">
        <f>COUNTIF(E10:E193,"CHN validation")</f>
        <v>0</v>
      </c>
      <c r="G3" s="703"/>
      <c r="H3" s="127"/>
      <c r="I3" s="128"/>
    </row>
    <row r="4" spans="1:10" ht="18.75" customHeight="1">
      <c r="A4" s="697"/>
      <c r="B4" s="698"/>
      <c r="C4" s="841"/>
      <c r="D4" s="841"/>
      <c r="E4" s="705" t="s">
        <v>9</v>
      </c>
      <c r="F4" s="702">
        <f>COUNTIF(E10:E193,"New Item")</f>
        <v>0</v>
      </c>
      <c r="G4" s="703"/>
      <c r="H4" s="127"/>
      <c r="I4" s="128"/>
    </row>
    <row r="5" spans="1:10" ht="19.5" customHeight="1">
      <c r="A5" s="605"/>
      <c r="B5" s="698"/>
      <c r="C5" s="841"/>
      <c r="D5" s="841"/>
      <c r="E5" s="706" t="s">
        <v>7</v>
      </c>
      <c r="F5" s="702">
        <f>COUNTIF(E10:E193,"Pending update")</f>
        <v>0</v>
      </c>
      <c r="G5" s="707"/>
      <c r="H5" s="708"/>
      <c r="I5" s="709"/>
    </row>
    <row r="6" spans="1:10" ht="18.75" customHeight="1">
      <c r="A6" s="697"/>
      <c r="B6" s="698"/>
      <c r="C6" s="841"/>
      <c r="D6" s="841"/>
      <c r="E6" s="710" t="s">
        <v>10</v>
      </c>
      <c r="F6" s="702">
        <f>COUNTIF(E10:E193,"Modified")</f>
        <v>0</v>
      </c>
      <c r="G6" s="703"/>
      <c r="H6" s="127"/>
      <c r="I6" s="128"/>
    </row>
    <row r="7" spans="1:10" ht="17.25" customHeight="1">
      <c r="A7" s="697"/>
      <c r="B7" s="698"/>
      <c r="C7" s="841"/>
      <c r="D7" s="841"/>
      <c r="E7" s="711" t="s">
        <v>11</v>
      </c>
      <c r="F7" s="702">
        <f>COUNTIF(E10:E193,"Ready")</f>
        <v>184</v>
      </c>
      <c r="G7" s="703"/>
      <c r="H7" s="127"/>
      <c r="I7" s="128"/>
    </row>
    <row r="8" spans="1:10" ht="18.75" customHeight="1" thickBot="1">
      <c r="A8" s="712"/>
      <c r="B8" s="713"/>
      <c r="C8" s="841"/>
      <c r="D8" s="841"/>
      <c r="E8" s="714" t="s">
        <v>12</v>
      </c>
      <c r="F8" s="702">
        <f>COUNTIF(E10:E193,"Not ready")</f>
        <v>0</v>
      </c>
      <c r="G8" s="715"/>
      <c r="H8" s="716"/>
      <c r="I8" s="717"/>
    </row>
    <row r="9" spans="1:10" ht="53.85" customHeight="1">
      <c r="A9" s="718" t="s">
        <v>13</v>
      </c>
      <c r="B9" s="130" t="s">
        <v>14</v>
      </c>
      <c r="C9" s="719" t="s">
        <v>2306</v>
      </c>
      <c r="D9" s="720" t="s">
        <v>190</v>
      </c>
      <c r="E9" s="721" t="s">
        <v>17</v>
      </c>
      <c r="F9" s="721" t="s">
        <v>18</v>
      </c>
      <c r="G9" s="132" t="s">
        <v>455</v>
      </c>
      <c r="H9" s="132" t="s">
        <v>456</v>
      </c>
      <c r="I9" s="130" t="s">
        <v>1469</v>
      </c>
      <c r="J9" s="132" t="s">
        <v>2982</v>
      </c>
    </row>
    <row r="10" spans="1:10" ht="18" customHeight="1">
      <c r="A10" s="840">
        <v>1</v>
      </c>
      <c r="B10" s="722" t="s">
        <v>23</v>
      </c>
      <c r="C10" s="723" t="s">
        <v>2983</v>
      </c>
      <c r="D10" s="724"/>
      <c r="E10" s="725" t="s">
        <v>11</v>
      </c>
      <c r="F10" s="726"/>
      <c r="G10" s="686"/>
      <c r="H10" s="686"/>
      <c r="I10" s="524" t="s">
        <v>2984</v>
      </c>
      <c r="J10" s="727"/>
    </row>
    <row r="11" spans="1:10" ht="18" customHeight="1">
      <c r="A11" s="840"/>
      <c r="B11" s="722" t="s">
        <v>23</v>
      </c>
      <c r="C11" s="728" t="s">
        <v>2985</v>
      </c>
      <c r="D11" s="724"/>
      <c r="E11" s="725" t="s">
        <v>11</v>
      </c>
      <c r="F11" s="726"/>
      <c r="G11" s="686"/>
      <c r="H11" s="686"/>
      <c r="I11" s="524"/>
      <c r="J11" s="727"/>
    </row>
    <row r="12" spans="1:10" ht="18" customHeight="1">
      <c r="A12" s="840"/>
      <c r="B12" s="722" t="s">
        <v>23</v>
      </c>
      <c r="C12" s="729" t="s">
        <v>2986</v>
      </c>
      <c r="D12" s="724" t="s">
        <v>2987</v>
      </c>
      <c r="E12" s="725" t="s">
        <v>11</v>
      </c>
      <c r="F12" s="726"/>
      <c r="G12" s="686"/>
      <c r="H12" s="686"/>
      <c r="I12" s="524"/>
      <c r="J12" s="727"/>
    </row>
    <row r="13" spans="1:10" ht="18" customHeight="1">
      <c r="A13" s="840">
        <v>2</v>
      </c>
      <c r="B13" s="722" t="s">
        <v>23</v>
      </c>
      <c r="C13" s="723" t="s">
        <v>2988</v>
      </c>
      <c r="D13" s="724"/>
      <c r="E13" s="725" t="s">
        <v>11</v>
      </c>
      <c r="F13" s="726"/>
      <c r="G13" s="686"/>
      <c r="H13" s="686" t="s">
        <v>2989</v>
      </c>
      <c r="I13" s="730"/>
      <c r="J13" s="727"/>
    </row>
    <row r="14" spans="1:10" ht="18" customHeight="1">
      <c r="A14" s="840"/>
      <c r="B14" s="722" t="s">
        <v>23</v>
      </c>
      <c r="C14" s="729" t="s">
        <v>2986</v>
      </c>
      <c r="D14" s="724" t="s">
        <v>2990</v>
      </c>
      <c r="E14" s="725" t="s">
        <v>11</v>
      </c>
      <c r="F14" s="726"/>
      <c r="G14" s="524"/>
      <c r="H14" s="686"/>
      <c r="I14" s="524"/>
      <c r="J14" s="727"/>
    </row>
    <row r="15" spans="1:10" ht="18" customHeight="1">
      <c r="A15" s="840">
        <v>3</v>
      </c>
      <c r="B15" s="722" t="s">
        <v>23</v>
      </c>
      <c r="C15" s="723" t="s">
        <v>2991</v>
      </c>
      <c r="D15" s="724"/>
      <c r="E15" s="725" t="s">
        <v>11</v>
      </c>
      <c r="F15" s="731"/>
      <c r="G15" s="686" t="s">
        <v>2992</v>
      </c>
      <c r="H15" s="686"/>
      <c r="I15" s="730"/>
      <c r="J15" s="727"/>
    </row>
    <row r="16" spans="1:10" ht="18" customHeight="1">
      <c r="A16" s="840"/>
      <c r="B16" s="722" t="s">
        <v>23</v>
      </c>
      <c r="C16" s="729" t="s">
        <v>2986</v>
      </c>
      <c r="D16" s="724" t="s">
        <v>2993</v>
      </c>
      <c r="E16" s="725" t="s">
        <v>11</v>
      </c>
      <c r="F16" s="731"/>
      <c r="G16" s="686"/>
      <c r="H16" s="686"/>
      <c r="I16" s="732"/>
      <c r="J16" s="727"/>
    </row>
    <row r="17" spans="1:10" ht="18" customHeight="1">
      <c r="A17" s="840">
        <v>4</v>
      </c>
      <c r="B17" s="722" t="s">
        <v>23</v>
      </c>
      <c r="C17" s="723" t="s">
        <v>2994</v>
      </c>
      <c r="D17" s="724"/>
      <c r="E17" s="725" t="s">
        <v>11</v>
      </c>
      <c r="F17" s="733"/>
      <c r="G17" s="686"/>
      <c r="H17" s="734"/>
      <c r="I17" s="735" t="s">
        <v>2995</v>
      </c>
      <c r="J17" s="727"/>
    </row>
    <row r="18" spans="1:10" ht="18" customHeight="1">
      <c r="A18" s="840"/>
      <c r="B18" s="722" t="s">
        <v>23</v>
      </c>
      <c r="C18" s="729" t="s">
        <v>2986</v>
      </c>
      <c r="D18" s="724" t="s">
        <v>2987</v>
      </c>
      <c r="E18" s="725" t="s">
        <v>11</v>
      </c>
      <c r="F18" s="733"/>
      <c r="G18" s="686"/>
      <c r="H18" s="734"/>
      <c r="I18" s="735"/>
      <c r="J18" s="727"/>
    </row>
    <row r="19" spans="1:10" ht="18" customHeight="1">
      <c r="A19" s="842">
        <v>5</v>
      </c>
      <c r="B19" s="722" t="s">
        <v>2996</v>
      </c>
      <c r="C19" s="723" t="s">
        <v>2997</v>
      </c>
      <c r="D19" s="724"/>
      <c r="E19" s="725" t="s">
        <v>11</v>
      </c>
      <c r="F19" s="736"/>
      <c r="G19" s="737" t="s">
        <v>2998</v>
      </c>
      <c r="H19" s="736"/>
      <c r="I19" s="735" t="s">
        <v>2999</v>
      </c>
      <c r="J19" s="727"/>
    </row>
    <row r="20" spans="1:10">
      <c r="A20" s="842"/>
      <c r="B20" s="722" t="s">
        <v>23</v>
      </c>
      <c r="C20" s="728" t="s">
        <v>1926</v>
      </c>
      <c r="D20" s="724"/>
      <c r="E20" s="725" t="s">
        <v>11</v>
      </c>
      <c r="F20" s="736"/>
      <c r="G20" s="686"/>
      <c r="H20" s="736"/>
      <c r="I20" s="735"/>
      <c r="J20" s="727"/>
    </row>
    <row r="21" spans="1:10">
      <c r="A21" s="842"/>
      <c r="B21" s="722" t="s">
        <v>23</v>
      </c>
      <c r="C21" s="728" t="s">
        <v>1927</v>
      </c>
      <c r="D21" s="724"/>
      <c r="E21" s="725" t="s">
        <v>11</v>
      </c>
      <c r="F21" s="736"/>
      <c r="G21" s="686"/>
      <c r="H21" s="736"/>
      <c r="I21" s="735"/>
      <c r="J21" s="727"/>
    </row>
    <row r="22" spans="1:10">
      <c r="A22" s="842"/>
      <c r="B22" s="722" t="s">
        <v>23</v>
      </c>
      <c r="C22" s="728" t="s">
        <v>1928</v>
      </c>
      <c r="D22" s="724" t="s">
        <v>3000</v>
      </c>
      <c r="E22" s="725" t="s">
        <v>11</v>
      </c>
      <c r="F22" s="736"/>
      <c r="G22" s="686"/>
      <c r="H22" s="736"/>
      <c r="I22" s="735"/>
      <c r="J22" s="727"/>
    </row>
    <row r="23" spans="1:10">
      <c r="A23" s="842"/>
      <c r="B23" s="722" t="s">
        <v>23</v>
      </c>
      <c r="C23" s="728" t="s">
        <v>1929</v>
      </c>
      <c r="D23" s="724" t="s">
        <v>3000</v>
      </c>
      <c r="E23" s="725" t="s">
        <v>11</v>
      </c>
      <c r="F23" s="736"/>
      <c r="G23" s="686"/>
      <c r="H23" s="736"/>
      <c r="I23" s="735"/>
      <c r="J23" s="727"/>
    </row>
    <row r="24" spans="1:10">
      <c r="A24" s="842"/>
      <c r="B24" s="722" t="s">
        <v>23</v>
      </c>
      <c r="C24" s="728" t="s">
        <v>1930</v>
      </c>
      <c r="D24" s="724"/>
      <c r="E24" s="725" t="s">
        <v>11</v>
      </c>
      <c r="F24" s="736"/>
      <c r="G24" s="686"/>
      <c r="H24" s="736"/>
      <c r="I24" s="735"/>
      <c r="J24" s="727"/>
    </row>
    <row r="25" spans="1:10">
      <c r="A25" s="842"/>
      <c r="B25" s="722" t="s">
        <v>23</v>
      </c>
      <c r="C25" s="728" t="s">
        <v>1931</v>
      </c>
      <c r="D25" s="724" t="s">
        <v>3001</v>
      </c>
      <c r="E25" s="725" t="s">
        <v>11</v>
      </c>
      <c r="F25" s="736"/>
      <c r="G25" s="686"/>
      <c r="H25" s="736"/>
      <c r="I25" s="735"/>
      <c r="J25" s="727"/>
    </row>
    <row r="26" spans="1:10">
      <c r="A26" s="842"/>
      <c r="B26" s="722" t="s">
        <v>23</v>
      </c>
      <c r="C26" s="728" t="s">
        <v>1932</v>
      </c>
      <c r="D26" s="724"/>
      <c r="E26" s="725" t="s">
        <v>11</v>
      </c>
      <c r="F26" s="736"/>
      <c r="G26" s="686"/>
      <c r="H26" s="736"/>
      <c r="I26" s="735"/>
      <c r="J26" s="727"/>
    </row>
    <row r="27" spans="1:10">
      <c r="A27" s="842"/>
      <c r="B27" s="722" t="s">
        <v>23</v>
      </c>
      <c r="C27" s="728" t="s">
        <v>1933</v>
      </c>
      <c r="D27" s="724" t="s">
        <v>3001</v>
      </c>
      <c r="E27" s="725" t="s">
        <v>11</v>
      </c>
      <c r="F27" s="736"/>
      <c r="G27" s="686"/>
      <c r="H27" s="736"/>
      <c r="I27" s="735"/>
      <c r="J27" s="727"/>
    </row>
    <row r="28" spans="1:10">
      <c r="A28" s="842"/>
      <c r="B28" s="722" t="s">
        <v>23</v>
      </c>
      <c r="C28" s="728" t="s">
        <v>1934</v>
      </c>
      <c r="D28" s="724" t="s">
        <v>3002</v>
      </c>
      <c r="E28" s="725" t="s">
        <v>11</v>
      </c>
      <c r="F28" s="736"/>
      <c r="G28" s="686"/>
      <c r="H28" s="736"/>
      <c r="I28" s="735"/>
      <c r="J28" s="727"/>
    </row>
    <row r="29" spans="1:10">
      <c r="A29" s="842"/>
      <c r="B29" s="722" t="s">
        <v>23</v>
      </c>
      <c r="C29" s="728" t="s">
        <v>1935</v>
      </c>
      <c r="D29" s="724"/>
      <c r="E29" s="725" t="s">
        <v>11</v>
      </c>
      <c r="F29" s="736"/>
      <c r="G29" s="686"/>
      <c r="H29" s="736"/>
      <c r="I29" s="735"/>
      <c r="J29" s="727"/>
    </row>
    <row r="30" spans="1:10">
      <c r="A30" s="842"/>
      <c r="B30" s="722" t="s">
        <v>23</v>
      </c>
      <c r="C30" s="728" t="s">
        <v>1936</v>
      </c>
      <c r="D30" s="724"/>
      <c r="E30" s="725" t="s">
        <v>11</v>
      </c>
      <c r="F30" s="736"/>
      <c r="G30" s="686"/>
      <c r="H30" s="736"/>
      <c r="I30" s="735"/>
      <c r="J30" s="727"/>
    </row>
    <row r="31" spans="1:10">
      <c r="A31" s="842"/>
      <c r="B31" s="722" t="s">
        <v>23</v>
      </c>
      <c r="C31" s="728" t="s">
        <v>1937</v>
      </c>
      <c r="D31" s="724" t="s">
        <v>3000</v>
      </c>
      <c r="E31" s="725" t="s">
        <v>11</v>
      </c>
      <c r="F31" s="736"/>
      <c r="G31" s="686"/>
      <c r="H31" s="736"/>
      <c r="I31" s="735"/>
      <c r="J31" s="727"/>
    </row>
    <row r="32" spans="1:10">
      <c r="A32" s="842"/>
      <c r="B32" s="722" t="s">
        <v>23</v>
      </c>
      <c r="C32" s="728" t="s">
        <v>1938</v>
      </c>
      <c r="D32" s="724" t="s">
        <v>3000</v>
      </c>
      <c r="E32" s="725" t="s">
        <v>11</v>
      </c>
      <c r="F32" s="736"/>
      <c r="G32" s="686"/>
      <c r="H32" s="736"/>
      <c r="I32" s="735"/>
      <c r="J32" s="727"/>
    </row>
    <row r="33" spans="1:10">
      <c r="A33" s="842"/>
      <c r="B33" s="722" t="s">
        <v>23</v>
      </c>
      <c r="C33" s="728" t="s">
        <v>1939</v>
      </c>
      <c r="D33" s="724"/>
      <c r="E33" s="725" t="s">
        <v>11</v>
      </c>
      <c r="F33" s="736"/>
      <c r="G33" s="686"/>
      <c r="H33" s="686"/>
      <c r="I33" s="735"/>
      <c r="J33" s="727"/>
    </row>
    <row r="34" spans="1:10">
      <c r="A34" s="842"/>
      <c r="B34" s="722" t="s">
        <v>23</v>
      </c>
      <c r="C34" s="728" t="s">
        <v>1940</v>
      </c>
      <c r="D34" s="724" t="s">
        <v>3003</v>
      </c>
      <c r="E34" s="725" t="s">
        <v>11</v>
      </c>
      <c r="F34" s="736"/>
      <c r="G34" s="686"/>
      <c r="H34" s="736"/>
      <c r="I34" s="735"/>
      <c r="J34" s="727"/>
    </row>
    <row r="35" spans="1:10">
      <c r="A35" s="842"/>
      <c r="B35" s="722" t="s">
        <v>23</v>
      </c>
      <c r="C35" s="728" t="s">
        <v>1941</v>
      </c>
      <c r="D35" s="724"/>
      <c r="E35" s="725" t="s">
        <v>11</v>
      </c>
      <c r="F35" s="736"/>
      <c r="G35" s="686"/>
      <c r="H35" s="736"/>
      <c r="I35" s="735"/>
      <c r="J35" s="727"/>
    </row>
    <row r="36" spans="1:10">
      <c r="A36" s="842"/>
      <c r="B36" s="722" t="s">
        <v>23</v>
      </c>
      <c r="C36" s="728" t="s">
        <v>1942</v>
      </c>
      <c r="D36" s="724" t="s">
        <v>3003</v>
      </c>
      <c r="E36" s="725" t="s">
        <v>11</v>
      </c>
      <c r="F36" s="736"/>
      <c r="G36" s="686"/>
      <c r="H36" s="736"/>
      <c r="I36" s="735"/>
      <c r="J36" s="727"/>
    </row>
    <row r="37" spans="1:10">
      <c r="A37" s="842"/>
      <c r="B37" s="722" t="s">
        <v>23</v>
      </c>
      <c r="C37" s="728" t="s">
        <v>1943</v>
      </c>
      <c r="D37" s="724" t="s">
        <v>3002</v>
      </c>
      <c r="E37" s="725" t="s">
        <v>11</v>
      </c>
      <c r="F37" s="736"/>
      <c r="G37" s="686"/>
      <c r="H37" s="736"/>
      <c r="I37" s="735"/>
      <c r="J37" s="727"/>
    </row>
    <row r="38" spans="1:10">
      <c r="A38" s="842"/>
      <c r="B38" s="722"/>
      <c r="C38" s="728" t="s">
        <v>1923</v>
      </c>
      <c r="D38" s="724" t="s">
        <v>3004</v>
      </c>
      <c r="E38" s="725" t="s">
        <v>11</v>
      </c>
      <c r="F38" s="736"/>
      <c r="G38" s="686"/>
      <c r="H38" s="736"/>
      <c r="I38" s="735"/>
      <c r="J38" s="727"/>
    </row>
    <row r="39" spans="1:10">
      <c r="A39" s="842"/>
      <c r="B39" s="722" t="s">
        <v>23</v>
      </c>
      <c r="C39" s="728" t="s">
        <v>1921</v>
      </c>
      <c r="D39" s="724" t="s">
        <v>3005</v>
      </c>
      <c r="E39" s="725" t="s">
        <v>11</v>
      </c>
      <c r="F39" s="736"/>
      <c r="G39" s="686"/>
      <c r="H39" s="736"/>
      <c r="I39" s="735"/>
      <c r="J39" s="727"/>
    </row>
    <row r="40" spans="1:10" ht="14.25" customHeight="1">
      <c r="A40" s="842">
        <v>6</v>
      </c>
      <c r="B40" s="722" t="s">
        <v>23</v>
      </c>
      <c r="C40" s="723" t="s">
        <v>3006</v>
      </c>
      <c r="D40" s="724"/>
      <c r="E40" s="725" t="s">
        <v>11</v>
      </c>
      <c r="F40" s="736"/>
      <c r="G40" s="730" t="s">
        <v>3007</v>
      </c>
      <c r="H40" s="736"/>
      <c r="I40" s="735" t="s">
        <v>3008</v>
      </c>
      <c r="J40" s="727"/>
    </row>
    <row r="41" spans="1:10">
      <c r="A41" s="842"/>
      <c r="B41" s="722" t="s">
        <v>23</v>
      </c>
      <c r="C41" s="728" t="s">
        <v>1926</v>
      </c>
      <c r="D41" s="738"/>
      <c r="E41" s="725" t="s">
        <v>11</v>
      </c>
      <c r="F41" s="736"/>
      <c r="G41" s="686"/>
      <c r="H41" s="736"/>
      <c r="I41" s="735"/>
      <c r="J41" s="727"/>
    </row>
    <row r="42" spans="1:10">
      <c r="A42" s="842"/>
      <c r="B42" s="722" t="s">
        <v>23</v>
      </c>
      <c r="C42" s="728" t="s">
        <v>1927</v>
      </c>
      <c r="D42" s="738"/>
      <c r="E42" s="725" t="s">
        <v>11</v>
      </c>
      <c r="F42" s="736"/>
      <c r="G42" s="686"/>
      <c r="H42" s="736"/>
      <c r="I42" s="735"/>
      <c r="J42" s="727"/>
    </row>
    <row r="43" spans="1:10">
      <c r="A43" s="842"/>
      <c r="B43" s="722" t="s">
        <v>23</v>
      </c>
      <c r="C43" s="728" t="s">
        <v>1928</v>
      </c>
      <c r="D43" s="738" t="s">
        <v>3009</v>
      </c>
      <c r="E43" s="725" t="s">
        <v>11</v>
      </c>
      <c r="F43" s="736"/>
      <c r="G43" s="686"/>
      <c r="H43" s="736"/>
      <c r="I43" s="735"/>
      <c r="J43" s="727"/>
    </row>
    <row r="44" spans="1:10">
      <c r="A44" s="842"/>
      <c r="B44" s="722" t="s">
        <v>23</v>
      </c>
      <c r="C44" s="728" t="s">
        <v>1929</v>
      </c>
      <c r="D44" s="738" t="s">
        <v>3009</v>
      </c>
      <c r="E44" s="725" t="s">
        <v>11</v>
      </c>
      <c r="F44" s="736"/>
      <c r="G44" s="686"/>
      <c r="H44" s="736"/>
      <c r="I44" s="735"/>
      <c r="J44" s="727"/>
    </row>
    <row r="45" spans="1:10">
      <c r="A45" s="842"/>
      <c r="B45" s="722" t="s">
        <v>23</v>
      </c>
      <c r="C45" s="728" t="s">
        <v>1930</v>
      </c>
      <c r="D45" s="738"/>
      <c r="E45" s="725" t="s">
        <v>11</v>
      </c>
      <c r="F45" s="736"/>
      <c r="G45" s="686"/>
      <c r="H45" s="736"/>
      <c r="I45" s="735"/>
      <c r="J45" s="727"/>
    </row>
    <row r="46" spans="1:10">
      <c r="A46" s="842"/>
      <c r="B46" s="722" t="s">
        <v>23</v>
      </c>
      <c r="C46" s="728" t="s">
        <v>1931</v>
      </c>
      <c r="D46" s="738" t="s">
        <v>3010</v>
      </c>
      <c r="E46" s="725" t="s">
        <v>11</v>
      </c>
      <c r="F46" s="736"/>
      <c r="G46" s="686"/>
      <c r="H46" s="736"/>
      <c r="I46" s="735"/>
      <c r="J46" s="727"/>
    </row>
    <row r="47" spans="1:10">
      <c r="A47" s="842"/>
      <c r="B47" s="722" t="s">
        <v>23</v>
      </c>
      <c r="C47" s="728" t="s">
        <v>1932</v>
      </c>
      <c r="D47" s="738"/>
      <c r="E47" s="725" t="s">
        <v>11</v>
      </c>
      <c r="F47" s="736"/>
      <c r="G47" s="736"/>
      <c r="H47" s="736"/>
      <c r="I47" s="735"/>
      <c r="J47" s="727"/>
    </row>
    <row r="48" spans="1:10">
      <c r="A48" s="842"/>
      <c r="B48" s="722" t="s">
        <v>23</v>
      </c>
      <c r="C48" s="728" t="s">
        <v>1933</v>
      </c>
      <c r="D48" s="738" t="s">
        <v>3010</v>
      </c>
      <c r="E48" s="725" t="s">
        <v>11</v>
      </c>
      <c r="F48" s="736"/>
      <c r="G48" s="736"/>
      <c r="H48" s="736"/>
      <c r="I48" s="735"/>
      <c r="J48" s="727"/>
    </row>
    <row r="49" spans="1:10">
      <c r="A49" s="842"/>
      <c r="B49" s="722" t="s">
        <v>23</v>
      </c>
      <c r="C49" s="728" t="s">
        <v>1934</v>
      </c>
      <c r="D49" s="738" t="s">
        <v>3009</v>
      </c>
      <c r="E49" s="725" t="s">
        <v>11</v>
      </c>
      <c r="F49" s="736"/>
      <c r="G49" s="736"/>
      <c r="H49" s="736"/>
      <c r="I49" s="735"/>
      <c r="J49" s="727"/>
    </row>
    <row r="50" spans="1:10">
      <c r="A50" s="842"/>
      <c r="B50" s="722" t="s">
        <v>23</v>
      </c>
      <c r="C50" s="728" t="s">
        <v>1935</v>
      </c>
      <c r="D50" s="738"/>
      <c r="E50" s="725" t="s">
        <v>11</v>
      </c>
      <c r="F50" s="736"/>
      <c r="G50" s="736"/>
      <c r="H50" s="736"/>
      <c r="I50" s="735"/>
      <c r="J50" s="727"/>
    </row>
    <row r="51" spans="1:10">
      <c r="A51" s="842"/>
      <c r="B51" s="722" t="s">
        <v>23</v>
      </c>
      <c r="C51" s="728" t="s">
        <v>1936</v>
      </c>
      <c r="D51" s="738"/>
      <c r="E51" s="725" t="s">
        <v>11</v>
      </c>
      <c r="F51" s="736"/>
      <c r="G51" s="736"/>
      <c r="H51" s="736"/>
      <c r="I51" s="735"/>
      <c r="J51" s="727"/>
    </row>
    <row r="52" spans="1:10">
      <c r="A52" s="842"/>
      <c r="B52" s="722" t="s">
        <v>23</v>
      </c>
      <c r="C52" s="728" t="s">
        <v>1937</v>
      </c>
      <c r="D52" s="738" t="s">
        <v>3009</v>
      </c>
      <c r="E52" s="725" t="s">
        <v>11</v>
      </c>
      <c r="F52" s="736"/>
      <c r="G52" s="736"/>
      <c r="H52" s="736"/>
      <c r="I52" s="735"/>
      <c r="J52" s="727"/>
    </row>
    <row r="53" spans="1:10">
      <c r="A53" s="842"/>
      <c r="B53" s="722" t="s">
        <v>23</v>
      </c>
      <c r="C53" s="728" t="s">
        <v>1938</v>
      </c>
      <c r="D53" s="738" t="s">
        <v>3009</v>
      </c>
      <c r="E53" s="725" t="s">
        <v>11</v>
      </c>
      <c r="F53" s="736"/>
      <c r="G53" s="736"/>
      <c r="H53" s="736"/>
      <c r="I53" s="735"/>
      <c r="J53" s="727"/>
    </row>
    <row r="54" spans="1:10">
      <c r="A54" s="842"/>
      <c r="B54" s="722" t="s">
        <v>23</v>
      </c>
      <c r="C54" s="728" t="s">
        <v>1939</v>
      </c>
      <c r="D54" s="738"/>
      <c r="E54" s="725" t="s">
        <v>11</v>
      </c>
      <c r="F54" s="736"/>
      <c r="G54" s="736"/>
      <c r="H54" s="736"/>
      <c r="I54" s="735"/>
      <c r="J54" s="727"/>
    </row>
    <row r="55" spans="1:10">
      <c r="A55" s="842"/>
      <c r="B55" s="722" t="s">
        <v>23</v>
      </c>
      <c r="C55" s="728" t="s">
        <v>1940</v>
      </c>
      <c r="D55" s="738" t="s">
        <v>3011</v>
      </c>
      <c r="E55" s="725" t="s">
        <v>11</v>
      </c>
      <c r="F55" s="736"/>
      <c r="G55" s="736"/>
      <c r="H55" s="736"/>
      <c r="I55" s="735"/>
      <c r="J55" s="727"/>
    </row>
    <row r="56" spans="1:10">
      <c r="A56" s="842"/>
      <c r="B56" s="722" t="s">
        <v>23</v>
      </c>
      <c r="C56" s="728" t="s">
        <v>1941</v>
      </c>
      <c r="D56" s="738"/>
      <c r="E56" s="725" t="s">
        <v>11</v>
      </c>
      <c r="F56" s="736"/>
      <c r="G56" s="736"/>
      <c r="H56" s="736"/>
      <c r="I56" s="735"/>
      <c r="J56" s="727"/>
    </row>
    <row r="57" spans="1:10">
      <c r="A57" s="842"/>
      <c r="B57" s="722" t="s">
        <v>23</v>
      </c>
      <c r="C57" s="728" t="s">
        <v>1942</v>
      </c>
      <c r="D57" s="738" t="s">
        <v>3011</v>
      </c>
      <c r="E57" s="725" t="s">
        <v>11</v>
      </c>
      <c r="F57" s="736"/>
      <c r="G57" s="736"/>
      <c r="H57" s="736"/>
      <c r="I57" s="735"/>
      <c r="J57" s="727"/>
    </row>
    <row r="58" spans="1:10">
      <c r="A58" s="842"/>
      <c r="B58" s="722" t="s">
        <v>23</v>
      </c>
      <c r="C58" s="728" t="s">
        <v>1943</v>
      </c>
      <c r="D58" s="738" t="s">
        <v>3009</v>
      </c>
      <c r="E58" s="725" t="s">
        <v>11</v>
      </c>
      <c r="F58" s="736"/>
      <c r="G58" s="736"/>
      <c r="H58" s="736"/>
      <c r="I58" s="735"/>
      <c r="J58" s="727"/>
    </row>
    <row r="59" spans="1:10">
      <c r="A59" s="842"/>
      <c r="B59" s="722"/>
      <c r="C59" s="728" t="s">
        <v>1923</v>
      </c>
      <c r="D59" s="738" t="s">
        <v>3012</v>
      </c>
      <c r="E59" s="725" t="s">
        <v>11</v>
      </c>
      <c r="F59" s="736"/>
      <c r="G59" s="736"/>
      <c r="H59" s="736"/>
      <c r="I59" s="735"/>
      <c r="J59" s="727"/>
    </row>
    <row r="60" spans="1:10">
      <c r="A60" s="842"/>
      <c r="B60" s="722" t="s">
        <v>23</v>
      </c>
      <c r="C60" s="728" t="s">
        <v>1921</v>
      </c>
      <c r="D60" s="738" t="s">
        <v>3013</v>
      </c>
      <c r="E60" s="725" t="s">
        <v>11</v>
      </c>
      <c r="F60" s="736"/>
      <c r="G60" s="736"/>
      <c r="H60" s="736"/>
      <c r="I60" s="735"/>
      <c r="J60" s="727"/>
    </row>
    <row r="61" spans="1:10" ht="20.25" customHeight="1">
      <c r="A61" s="842">
        <v>7</v>
      </c>
      <c r="B61" s="722" t="s">
        <v>23</v>
      </c>
      <c r="C61" s="723" t="s">
        <v>3014</v>
      </c>
      <c r="D61" s="724"/>
      <c r="E61" s="725" t="s">
        <v>11</v>
      </c>
      <c r="F61" s="736"/>
      <c r="G61" s="730" t="s">
        <v>3015</v>
      </c>
      <c r="H61" s="736"/>
      <c r="I61" s="735" t="s">
        <v>3016</v>
      </c>
      <c r="J61" s="727"/>
    </row>
    <row r="62" spans="1:10">
      <c r="A62" s="842"/>
      <c r="B62" s="722" t="s">
        <v>23</v>
      </c>
      <c r="C62" s="728" t="s">
        <v>1926</v>
      </c>
      <c r="D62" s="738"/>
      <c r="E62" s="725" t="s">
        <v>11</v>
      </c>
      <c r="F62" s="736"/>
      <c r="G62" s="686"/>
      <c r="H62" s="736"/>
      <c r="I62" s="735"/>
      <c r="J62" s="727"/>
    </row>
    <row r="63" spans="1:10">
      <c r="A63" s="842"/>
      <c r="B63" s="722" t="s">
        <v>23</v>
      </c>
      <c r="C63" s="728" t="s">
        <v>1927</v>
      </c>
      <c r="D63" s="738"/>
      <c r="E63" s="725" t="s">
        <v>11</v>
      </c>
      <c r="F63" s="736"/>
      <c r="G63" s="686"/>
      <c r="H63" s="736"/>
      <c r="I63" s="735"/>
      <c r="J63" s="727"/>
    </row>
    <row r="64" spans="1:10">
      <c r="A64" s="842"/>
      <c r="B64" s="722" t="s">
        <v>23</v>
      </c>
      <c r="C64" s="728" t="s">
        <v>1928</v>
      </c>
      <c r="D64" s="738" t="s">
        <v>3017</v>
      </c>
      <c r="E64" s="725" t="s">
        <v>11</v>
      </c>
      <c r="F64" s="736"/>
      <c r="G64" s="686"/>
      <c r="H64" s="736"/>
      <c r="I64" s="735"/>
      <c r="J64" s="727"/>
    </row>
    <row r="65" spans="1:10">
      <c r="A65" s="842"/>
      <c r="B65" s="722" t="s">
        <v>23</v>
      </c>
      <c r="C65" s="728" t="s">
        <v>1929</v>
      </c>
      <c r="D65" s="738" t="s">
        <v>3017</v>
      </c>
      <c r="E65" s="725" t="s">
        <v>11</v>
      </c>
      <c r="F65" s="736"/>
      <c r="G65" s="686"/>
      <c r="H65" s="736"/>
      <c r="I65" s="735"/>
      <c r="J65" s="727"/>
    </row>
    <row r="66" spans="1:10">
      <c r="A66" s="842"/>
      <c r="B66" s="722" t="s">
        <v>23</v>
      </c>
      <c r="C66" s="728" t="s">
        <v>1930</v>
      </c>
      <c r="D66" s="738"/>
      <c r="E66" s="725" t="s">
        <v>11</v>
      </c>
      <c r="F66" s="736"/>
      <c r="G66" s="686"/>
      <c r="H66" s="736"/>
      <c r="I66" s="735"/>
      <c r="J66" s="727"/>
    </row>
    <row r="67" spans="1:10">
      <c r="A67" s="842"/>
      <c r="B67" s="722" t="s">
        <v>23</v>
      </c>
      <c r="C67" s="728" t="s">
        <v>1931</v>
      </c>
      <c r="D67" s="738" t="s">
        <v>3010</v>
      </c>
      <c r="E67" s="725" t="s">
        <v>11</v>
      </c>
      <c r="F67" s="736"/>
      <c r="G67" s="686"/>
      <c r="H67" s="736"/>
      <c r="I67" s="735"/>
      <c r="J67" s="727"/>
    </row>
    <row r="68" spans="1:10">
      <c r="A68" s="842"/>
      <c r="B68" s="722" t="s">
        <v>23</v>
      </c>
      <c r="C68" s="728" t="s">
        <v>1932</v>
      </c>
      <c r="D68" s="738"/>
      <c r="E68" s="725" t="s">
        <v>11</v>
      </c>
      <c r="F68" s="736"/>
      <c r="G68" s="686"/>
      <c r="H68" s="736"/>
      <c r="I68" s="735"/>
      <c r="J68" s="727"/>
    </row>
    <row r="69" spans="1:10">
      <c r="A69" s="842"/>
      <c r="B69" s="722" t="s">
        <v>23</v>
      </c>
      <c r="C69" s="728" t="s">
        <v>1933</v>
      </c>
      <c r="D69" s="738" t="s">
        <v>3010</v>
      </c>
      <c r="E69" s="725" t="s">
        <v>11</v>
      </c>
      <c r="F69" s="736"/>
      <c r="G69" s="686"/>
      <c r="H69" s="736"/>
      <c r="I69" s="735"/>
      <c r="J69" s="727"/>
    </row>
    <row r="70" spans="1:10">
      <c r="A70" s="842"/>
      <c r="B70" s="722" t="s">
        <v>23</v>
      </c>
      <c r="C70" s="728" t="s">
        <v>1934</v>
      </c>
      <c r="D70" s="738" t="s">
        <v>3018</v>
      </c>
      <c r="E70" s="725" t="s">
        <v>11</v>
      </c>
      <c r="F70" s="736"/>
      <c r="G70" s="686"/>
      <c r="H70" s="736"/>
      <c r="I70" s="735"/>
      <c r="J70" s="727"/>
    </row>
    <row r="71" spans="1:10">
      <c r="A71" s="842"/>
      <c r="B71" s="722" t="s">
        <v>23</v>
      </c>
      <c r="C71" s="728" t="s">
        <v>1935</v>
      </c>
      <c r="D71" s="738"/>
      <c r="E71" s="725" t="s">
        <v>11</v>
      </c>
      <c r="F71" s="736"/>
      <c r="G71" s="686"/>
      <c r="H71" s="736"/>
      <c r="I71" s="735"/>
      <c r="J71" s="727"/>
    </row>
    <row r="72" spans="1:10">
      <c r="A72" s="842"/>
      <c r="B72" s="722" t="s">
        <v>23</v>
      </c>
      <c r="C72" s="728" t="s">
        <v>1936</v>
      </c>
      <c r="D72" s="738"/>
      <c r="E72" s="725" t="s">
        <v>11</v>
      </c>
      <c r="F72" s="736"/>
      <c r="G72" s="686"/>
      <c r="H72" s="736"/>
      <c r="I72" s="735"/>
      <c r="J72" s="727"/>
    </row>
    <row r="73" spans="1:10">
      <c r="A73" s="842"/>
      <c r="B73" s="722" t="s">
        <v>23</v>
      </c>
      <c r="C73" s="728" t="s">
        <v>1937</v>
      </c>
      <c r="D73" s="738" t="s">
        <v>3017</v>
      </c>
      <c r="E73" s="725" t="s">
        <v>11</v>
      </c>
      <c r="F73" s="736"/>
      <c r="G73" s="686"/>
      <c r="H73" s="736"/>
      <c r="I73" s="735"/>
      <c r="J73" s="727"/>
    </row>
    <row r="74" spans="1:10">
      <c r="A74" s="842"/>
      <c r="B74" s="722" t="s">
        <v>23</v>
      </c>
      <c r="C74" s="728" t="s">
        <v>1938</v>
      </c>
      <c r="D74" s="738" t="s">
        <v>3017</v>
      </c>
      <c r="E74" s="725" t="s">
        <v>11</v>
      </c>
      <c r="F74" s="736"/>
      <c r="G74" s="686"/>
      <c r="H74" s="736"/>
      <c r="I74" s="735"/>
      <c r="J74" s="727"/>
    </row>
    <row r="75" spans="1:10">
      <c r="A75" s="842"/>
      <c r="B75" s="722" t="s">
        <v>23</v>
      </c>
      <c r="C75" s="728" t="s">
        <v>1939</v>
      </c>
      <c r="D75" s="738"/>
      <c r="E75" s="725" t="s">
        <v>11</v>
      </c>
      <c r="F75" s="736"/>
      <c r="G75" s="686"/>
      <c r="H75" s="736"/>
      <c r="I75" s="735"/>
      <c r="J75" s="727"/>
    </row>
    <row r="76" spans="1:10">
      <c r="A76" s="842"/>
      <c r="B76" s="722" t="s">
        <v>23</v>
      </c>
      <c r="C76" s="728" t="s">
        <v>1940</v>
      </c>
      <c r="D76" s="738" t="s">
        <v>3011</v>
      </c>
      <c r="E76" s="725" t="s">
        <v>11</v>
      </c>
      <c r="F76" s="736"/>
      <c r="G76" s="686"/>
      <c r="H76" s="736"/>
      <c r="I76" s="735"/>
      <c r="J76" s="727"/>
    </row>
    <row r="77" spans="1:10">
      <c r="A77" s="842"/>
      <c r="B77" s="722" t="s">
        <v>23</v>
      </c>
      <c r="C77" s="728" t="s">
        <v>1941</v>
      </c>
      <c r="D77" s="738"/>
      <c r="E77" s="725" t="s">
        <v>11</v>
      </c>
      <c r="F77" s="736"/>
      <c r="G77" s="686"/>
      <c r="H77" s="736"/>
      <c r="I77" s="735"/>
      <c r="J77" s="727"/>
    </row>
    <row r="78" spans="1:10">
      <c r="A78" s="842"/>
      <c r="B78" s="722" t="s">
        <v>23</v>
      </c>
      <c r="C78" s="728" t="s">
        <v>1942</v>
      </c>
      <c r="D78" s="738" t="s">
        <v>3011</v>
      </c>
      <c r="E78" s="725" t="s">
        <v>11</v>
      </c>
      <c r="F78" s="736"/>
      <c r="G78" s="686"/>
      <c r="H78" s="736"/>
      <c r="I78" s="735"/>
      <c r="J78" s="727"/>
    </row>
    <row r="79" spans="1:10">
      <c r="A79" s="842"/>
      <c r="B79" s="722" t="s">
        <v>23</v>
      </c>
      <c r="C79" s="728" t="s">
        <v>1943</v>
      </c>
      <c r="D79" s="738" t="s">
        <v>3018</v>
      </c>
      <c r="E79" s="725" t="s">
        <v>11</v>
      </c>
      <c r="F79" s="736"/>
      <c r="G79" s="686"/>
      <c r="H79" s="736"/>
      <c r="I79" s="735"/>
      <c r="J79" s="727"/>
    </row>
    <row r="80" spans="1:10">
      <c r="A80" s="842"/>
      <c r="B80" s="722"/>
      <c r="C80" s="728" t="s">
        <v>1923</v>
      </c>
      <c r="D80" s="738" t="s">
        <v>3012</v>
      </c>
      <c r="E80" s="725" t="s">
        <v>11</v>
      </c>
      <c r="F80" s="736"/>
      <c r="G80" s="686"/>
      <c r="H80" s="736"/>
      <c r="I80" s="735"/>
      <c r="J80" s="727"/>
    </row>
    <row r="81" spans="1:10">
      <c r="A81" s="842"/>
      <c r="B81" s="722" t="s">
        <v>23</v>
      </c>
      <c r="C81" s="729" t="s">
        <v>3019</v>
      </c>
      <c r="D81" s="738" t="s">
        <v>3013</v>
      </c>
      <c r="E81" s="725" t="s">
        <v>11</v>
      </c>
      <c r="F81" s="736"/>
      <c r="G81" s="686"/>
      <c r="H81" s="736"/>
      <c r="I81" s="735"/>
      <c r="J81" s="727"/>
    </row>
    <row r="82" spans="1:10" ht="20.25" customHeight="1">
      <c r="A82" s="842">
        <v>8</v>
      </c>
      <c r="B82" s="722" t="s">
        <v>23</v>
      </c>
      <c r="C82" s="723" t="s">
        <v>3020</v>
      </c>
      <c r="D82" s="724"/>
      <c r="E82" s="725" t="s">
        <v>11</v>
      </c>
      <c r="F82" s="736"/>
      <c r="G82" s="730" t="s">
        <v>3021</v>
      </c>
      <c r="H82" s="736"/>
      <c r="I82" s="735" t="s">
        <v>3022</v>
      </c>
      <c r="J82" s="727"/>
    </row>
    <row r="83" spans="1:10">
      <c r="A83" s="842"/>
      <c r="B83" s="722" t="s">
        <v>23</v>
      </c>
      <c r="C83" s="728" t="s">
        <v>1926</v>
      </c>
      <c r="D83" s="724"/>
      <c r="E83" s="725" t="s">
        <v>11</v>
      </c>
      <c r="F83" s="736"/>
      <c r="G83" s="686"/>
      <c r="H83" s="736"/>
      <c r="I83" s="735"/>
      <c r="J83" s="727"/>
    </row>
    <row r="84" spans="1:10">
      <c r="A84" s="842"/>
      <c r="B84" s="722" t="s">
        <v>23</v>
      </c>
      <c r="C84" s="728" t="s">
        <v>1927</v>
      </c>
      <c r="D84" s="724"/>
      <c r="E84" s="725" t="s">
        <v>11</v>
      </c>
      <c r="F84" s="736"/>
      <c r="G84" s="686"/>
      <c r="H84" s="736"/>
      <c r="I84" s="735"/>
      <c r="J84" s="727"/>
    </row>
    <row r="85" spans="1:10">
      <c r="A85" s="842"/>
      <c r="B85" s="722" t="s">
        <v>23</v>
      </c>
      <c r="C85" s="728" t="s">
        <v>1928</v>
      </c>
      <c r="D85" s="724" t="s">
        <v>3023</v>
      </c>
      <c r="E85" s="725" t="s">
        <v>11</v>
      </c>
      <c r="F85" s="736"/>
      <c r="G85" s="686"/>
      <c r="H85" s="736"/>
      <c r="I85" s="735"/>
      <c r="J85" s="727"/>
    </row>
    <row r="86" spans="1:10">
      <c r="A86" s="842"/>
      <c r="B86" s="722" t="s">
        <v>23</v>
      </c>
      <c r="C86" s="728" t="s">
        <v>1929</v>
      </c>
      <c r="D86" s="724" t="s">
        <v>3023</v>
      </c>
      <c r="E86" s="725" t="s">
        <v>11</v>
      </c>
      <c r="F86" s="736"/>
      <c r="G86" s="686"/>
      <c r="H86" s="736"/>
      <c r="I86" s="735"/>
      <c r="J86" s="727"/>
    </row>
    <row r="87" spans="1:10">
      <c r="A87" s="842"/>
      <c r="B87" s="722" t="s">
        <v>23</v>
      </c>
      <c r="C87" s="728" t="s">
        <v>1930</v>
      </c>
      <c r="D87" s="724"/>
      <c r="E87" s="725" t="s">
        <v>11</v>
      </c>
      <c r="F87" s="736"/>
      <c r="G87" s="686"/>
      <c r="H87" s="736"/>
      <c r="I87" s="735"/>
      <c r="J87" s="727"/>
    </row>
    <row r="88" spans="1:10">
      <c r="A88" s="842"/>
      <c r="B88" s="722" t="s">
        <v>23</v>
      </c>
      <c r="C88" s="728" t="s">
        <v>1931</v>
      </c>
      <c r="D88" s="724" t="s">
        <v>3024</v>
      </c>
      <c r="E88" s="725" t="s">
        <v>11</v>
      </c>
      <c r="F88" s="736"/>
      <c r="G88" s="686"/>
      <c r="H88" s="736"/>
      <c r="I88" s="735"/>
      <c r="J88" s="727"/>
    </row>
    <row r="89" spans="1:10">
      <c r="A89" s="842"/>
      <c r="B89" s="722" t="s">
        <v>23</v>
      </c>
      <c r="C89" s="728" t="s">
        <v>1932</v>
      </c>
      <c r="D89" s="724"/>
      <c r="E89" s="725" t="s">
        <v>11</v>
      </c>
      <c r="F89" s="736"/>
      <c r="G89" s="686"/>
      <c r="H89" s="736"/>
      <c r="I89" s="735"/>
      <c r="J89" s="727"/>
    </row>
    <row r="90" spans="1:10">
      <c r="A90" s="842"/>
      <c r="B90" s="722" t="s">
        <v>23</v>
      </c>
      <c r="C90" s="728" t="s">
        <v>1933</v>
      </c>
      <c r="D90" s="724" t="s">
        <v>3024</v>
      </c>
      <c r="E90" s="725" t="s">
        <v>11</v>
      </c>
      <c r="F90" s="736"/>
      <c r="G90" s="686"/>
      <c r="H90" s="736"/>
      <c r="I90" s="735"/>
      <c r="J90" s="727"/>
    </row>
    <row r="91" spans="1:10">
      <c r="A91" s="842"/>
      <c r="B91" s="722" t="s">
        <v>23</v>
      </c>
      <c r="C91" s="728" t="s">
        <v>1934</v>
      </c>
      <c r="D91" s="724" t="s">
        <v>3023</v>
      </c>
      <c r="E91" s="725" t="s">
        <v>11</v>
      </c>
      <c r="F91" s="736"/>
      <c r="G91" s="686"/>
      <c r="H91" s="736"/>
      <c r="I91" s="735"/>
      <c r="J91" s="727"/>
    </row>
    <row r="92" spans="1:10">
      <c r="A92" s="842"/>
      <c r="B92" s="722" t="s">
        <v>23</v>
      </c>
      <c r="C92" s="728" t="s">
        <v>1935</v>
      </c>
      <c r="D92" s="724"/>
      <c r="E92" s="725" t="s">
        <v>11</v>
      </c>
      <c r="F92" s="736"/>
      <c r="G92" s="686"/>
      <c r="H92" s="736"/>
      <c r="I92" s="735"/>
      <c r="J92" s="727"/>
    </row>
    <row r="93" spans="1:10">
      <c r="A93" s="842"/>
      <c r="B93" s="722" t="s">
        <v>23</v>
      </c>
      <c r="C93" s="728" t="s">
        <v>1936</v>
      </c>
      <c r="D93" s="724"/>
      <c r="E93" s="725" t="s">
        <v>11</v>
      </c>
      <c r="F93" s="736"/>
      <c r="G93" s="686"/>
      <c r="H93" s="736"/>
      <c r="I93" s="735"/>
      <c r="J93" s="727"/>
    </row>
    <row r="94" spans="1:10">
      <c r="A94" s="842"/>
      <c r="B94" s="722" t="s">
        <v>23</v>
      </c>
      <c r="C94" s="728" t="s">
        <v>1937</v>
      </c>
      <c r="D94" s="724" t="s">
        <v>3023</v>
      </c>
      <c r="E94" s="725" t="s">
        <v>11</v>
      </c>
      <c r="F94" s="736"/>
      <c r="G94" s="686"/>
      <c r="H94" s="736"/>
      <c r="I94" s="735"/>
      <c r="J94" s="727"/>
    </row>
    <row r="95" spans="1:10">
      <c r="A95" s="842"/>
      <c r="B95" s="722" t="s">
        <v>23</v>
      </c>
      <c r="C95" s="728" t="s">
        <v>1938</v>
      </c>
      <c r="D95" s="724" t="s">
        <v>3023</v>
      </c>
      <c r="E95" s="725" t="s">
        <v>11</v>
      </c>
      <c r="F95" s="736"/>
      <c r="G95" s="686"/>
      <c r="H95" s="736"/>
      <c r="I95" s="735"/>
      <c r="J95" s="727"/>
    </row>
    <row r="96" spans="1:10">
      <c r="A96" s="842"/>
      <c r="B96" s="722" t="s">
        <v>23</v>
      </c>
      <c r="C96" s="728" t="s">
        <v>1939</v>
      </c>
      <c r="D96" s="724"/>
      <c r="E96" s="725" t="s">
        <v>11</v>
      </c>
      <c r="F96" s="736"/>
      <c r="G96" s="686"/>
      <c r="H96" s="736"/>
      <c r="I96" s="735"/>
      <c r="J96" s="727"/>
    </row>
    <row r="97" spans="1:10">
      <c r="A97" s="842"/>
      <c r="B97" s="722" t="s">
        <v>23</v>
      </c>
      <c r="C97" s="728" t="s">
        <v>1940</v>
      </c>
      <c r="D97" s="724" t="s">
        <v>3025</v>
      </c>
      <c r="E97" s="725" t="s">
        <v>11</v>
      </c>
      <c r="F97" s="736"/>
      <c r="G97" s="686"/>
      <c r="H97" s="736"/>
      <c r="I97" s="735"/>
      <c r="J97" s="727"/>
    </row>
    <row r="98" spans="1:10">
      <c r="A98" s="842"/>
      <c r="B98" s="722" t="s">
        <v>23</v>
      </c>
      <c r="C98" s="728" t="s">
        <v>1941</v>
      </c>
      <c r="D98" s="724"/>
      <c r="E98" s="725" t="s">
        <v>11</v>
      </c>
      <c r="F98" s="736"/>
      <c r="G98" s="686"/>
      <c r="H98" s="736"/>
      <c r="I98" s="735"/>
      <c r="J98" s="727"/>
    </row>
    <row r="99" spans="1:10">
      <c r="A99" s="842"/>
      <c r="B99" s="722" t="s">
        <v>23</v>
      </c>
      <c r="C99" s="728" t="s">
        <v>1942</v>
      </c>
      <c r="D99" s="724" t="s">
        <v>3025</v>
      </c>
      <c r="E99" s="725" t="s">
        <v>11</v>
      </c>
      <c r="F99" s="736"/>
      <c r="G99" s="686"/>
      <c r="H99" s="736"/>
      <c r="I99" s="735"/>
      <c r="J99" s="727"/>
    </row>
    <row r="100" spans="1:10">
      <c r="A100" s="842"/>
      <c r="B100" s="722" t="s">
        <v>23</v>
      </c>
      <c r="C100" s="728" t="s">
        <v>1943</v>
      </c>
      <c r="D100" s="739" t="s">
        <v>3023</v>
      </c>
      <c r="E100" s="725" t="s">
        <v>11</v>
      </c>
      <c r="F100" s="736"/>
      <c r="G100" s="686"/>
      <c r="H100" s="736"/>
      <c r="I100" s="735"/>
      <c r="J100" s="727"/>
    </row>
    <row r="101" spans="1:10">
      <c r="A101" s="842"/>
      <c r="B101" s="722" t="s">
        <v>23</v>
      </c>
      <c r="C101" s="728" t="s">
        <v>1923</v>
      </c>
      <c r="D101" s="738" t="s">
        <v>3012</v>
      </c>
      <c r="E101" s="725" t="s">
        <v>11</v>
      </c>
      <c r="F101" s="736"/>
      <c r="G101" s="686"/>
      <c r="H101" s="736"/>
      <c r="I101" s="735"/>
      <c r="J101" s="727"/>
    </row>
    <row r="102" spans="1:10">
      <c r="A102" s="842"/>
      <c r="B102" s="722" t="s">
        <v>23</v>
      </c>
      <c r="C102" s="728" t="s">
        <v>1921</v>
      </c>
      <c r="D102" s="739" t="s">
        <v>2987</v>
      </c>
      <c r="E102" s="725" t="s">
        <v>11</v>
      </c>
      <c r="F102" s="736"/>
      <c r="G102" s="686"/>
      <c r="H102" s="736"/>
      <c r="I102" s="735"/>
      <c r="J102" s="727"/>
    </row>
    <row r="103" spans="1:10">
      <c r="A103" s="843">
        <v>9</v>
      </c>
      <c r="B103" s="722" t="s">
        <v>23</v>
      </c>
      <c r="C103" s="723" t="s">
        <v>3026</v>
      </c>
      <c r="D103" s="724"/>
      <c r="E103" s="725" t="s">
        <v>11</v>
      </c>
      <c r="F103" s="736"/>
      <c r="G103" s="686"/>
      <c r="H103" s="736"/>
      <c r="I103" s="735" t="s">
        <v>3027</v>
      </c>
      <c r="J103" s="727"/>
    </row>
    <row r="104" spans="1:10">
      <c r="A104" s="844"/>
      <c r="B104" s="722" t="s">
        <v>23</v>
      </c>
      <c r="C104" s="728" t="s">
        <v>3028</v>
      </c>
      <c r="D104" s="739"/>
      <c r="E104" s="725" t="s">
        <v>11</v>
      </c>
      <c r="F104" s="736"/>
      <c r="G104" s="686"/>
      <c r="H104" s="736"/>
      <c r="I104" s="735"/>
      <c r="J104" s="727"/>
    </row>
    <row r="105" spans="1:10">
      <c r="A105" s="845"/>
      <c r="B105" s="722" t="s">
        <v>23</v>
      </c>
      <c r="C105" s="728" t="s">
        <v>1921</v>
      </c>
      <c r="D105" s="739" t="s">
        <v>2987</v>
      </c>
      <c r="E105" s="725" t="s">
        <v>11</v>
      </c>
      <c r="F105" s="736"/>
      <c r="G105" s="686"/>
      <c r="H105" s="736"/>
      <c r="I105" s="735"/>
      <c r="J105" s="727"/>
    </row>
    <row r="106" spans="1:10" ht="18" customHeight="1">
      <c r="A106" s="840">
        <v>10</v>
      </c>
      <c r="B106" s="722" t="s">
        <v>23</v>
      </c>
      <c r="C106" s="723" t="s">
        <v>3029</v>
      </c>
      <c r="D106" s="739"/>
      <c r="E106" s="725" t="s">
        <v>11</v>
      </c>
      <c r="F106" s="731"/>
      <c r="G106" s="686" t="s">
        <v>3030</v>
      </c>
      <c r="H106" s="734"/>
      <c r="I106" s="735" t="s">
        <v>3031</v>
      </c>
      <c r="J106" s="727"/>
    </row>
    <row r="107" spans="1:10" ht="18" customHeight="1">
      <c r="A107" s="840"/>
      <c r="B107" s="722" t="s">
        <v>23</v>
      </c>
      <c r="C107" s="729" t="s">
        <v>3032</v>
      </c>
      <c r="D107" s="739" t="s">
        <v>3033</v>
      </c>
      <c r="E107" s="725" t="s">
        <v>11</v>
      </c>
      <c r="F107" s="731"/>
      <c r="G107" s="734"/>
      <c r="H107" s="734"/>
      <c r="I107" s="735"/>
      <c r="J107" s="727"/>
    </row>
    <row r="108" spans="1:10" ht="18" customHeight="1">
      <c r="A108" s="840">
        <v>11</v>
      </c>
      <c r="B108" s="722" t="s">
        <v>23</v>
      </c>
      <c r="C108" s="723" t="s">
        <v>3034</v>
      </c>
      <c r="D108" s="739"/>
      <c r="E108" s="725" t="s">
        <v>11</v>
      </c>
      <c r="F108" s="731"/>
      <c r="G108" s="734"/>
      <c r="H108" s="734"/>
      <c r="I108" s="735" t="s">
        <v>3035</v>
      </c>
      <c r="J108" s="727"/>
    </row>
    <row r="109" spans="1:10" ht="18" customHeight="1">
      <c r="A109" s="840"/>
      <c r="B109" s="722" t="s">
        <v>23</v>
      </c>
      <c r="C109" s="729" t="s">
        <v>3036</v>
      </c>
      <c r="D109" s="739" t="s">
        <v>3033</v>
      </c>
      <c r="E109" s="725" t="s">
        <v>11</v>
      </c>
      <c r="F109" s="731"/>
      <c r="G109" s="734"/>
      <c r="H109" s="734"/>
      <c r="I109" s="735"/>
      <c r="J109" s="727"/>
    </row>
    <row r="110" spans="1:10" ht="18" customHeight="1">
      <c r="A110" s="840"/>
      <c r="B110" s="722" t="s">
        <v>23</v>
      </c>
      <c r="C110" s="729" t="s">
        <v>3032</v>
      </c>
      <c r="D110" s="739" t="s">
        <v>3033</v>
      </c>
      <c r="E110" s="725" t="s">
        <v>11</v>
      </c>
      <c r="F110" s="731"/>
      <c r="G110" s="686"/>
      <c r="H110" s="734"/>
      <c r="I110" s="735"/>
      <c r="J110" s="727"/>
    </row>
    <row r="111" spans="1:10" ht="18" customHeight="1">
      <c r="A111" s="840">
        <v>12</v>
      </c>
      <c r="B111" s="722" t="s">
        <v>23</v>
      </c>
      <c r="C111" s="723" t="s">
        <v>3037</v>
      </c>
      <c r="D111" s="739"/>
      <c r="E111" s="725" t="s">
        <v>11</v>
      </c>
      <c r="F111" s="731"/>
      <c r="G111" s="686" t="s">
        <v>3038</v>
      </c>
      <c r="H111" s="734"/>
      <c r="I111" s="735" t="s">
        <v>3031</v>
      </c>
      <c r="J111" s="727"/>
    </row>
    <row r="112" spans="1:10" ht="18" customHeight="1">
      <c r="A112" s="840"/>
      <c r="B112" s="722" t="s">
        <v>23</v>
      </c>
      <c r="C112" s="729" t="s">
        <v>3032</v>
      </c>
      <c r="D112" s="739" t="s">
        <v>3033</v>
      </c>
      <c r="E112" s="725" t="s">
        <v>11</v>
      </c>
      <c r="F112" s="731"/>
      <c r="G112" s="734"/>
      <c r="H112" s="734"/>
      <c r="I112" s="735"/>
      <c r="J112" s="727"/>
    </row>
    <row r="113" spans="1:10" ht="18" customHeight="1">
      <c r="A113" s="840">
        <v>13</v>
      </c>
      <c r="B113" s="722" t="s">
        <v>23</v>
      </c>
      <c r="C113" s="723" t="s">
        <v>3039</v>
      </c>
      <c r="D113" s="739"/>
      <c r="E113" s="725" t="s">
        <v>11</v>
      </c>
      <c r="F113" s="731"/>
      <c r="G113" s="734"/>
      <c r="H113" s="734"/>
      <c r="I113" s="735" t="s">
        <v>3035</v>
      </c>
      <c r="J113" s="727"/>
    </row>
    <row r="114" spans="1:10" ht="18" customHeight="1">
      <c r="A114" s="840"/>
      <c r="B114" s="722" t="s">
        <v>23</v>
      </c>
      <c r="C114" s="729" t="s">
        <v>3036</v>
      </c>
      <c r="D114" s="739" t="s">
        <v>3033</v>
      </c>
      <c r="E114" s="725" t="s">
        <v>11</v>
      </c>
      <c r="F114" s="731"/>
      <c r="G114" s="734"/>
      <c r="H114" s="734"/>
      <c r="I114" s="735"/>
      <c r="J114" s="727"/>
    </row>
    <row r="115" spans="1:10" ht="18" customHeight="1">
      <c r="A115" s="840"/>
      <c r="B115" s="722" t="s">
        <v>23</v>
      </c>
      <c r="C115" s="729" t="s">
        <v>3032</v>
      </c>
      <c r="D115" s="739" t="s">
        <v>3033</v>
      </c>
      <c r="E115" s="725" t="s">
        <v>11</v>
      </c>
      <c r="F115" s="731"/>
      <c r="G115" s="734"/>
      <c r="H115" s="734"/>
      <c r="I115" s="735"/>
      <c r="J115" s="727"/>
    </row>
    <row r="116" spans="1:10" ht="18" customHeight="1">
      <c r="A116" s="840">
        <v>14</v>
      </c>
      <c r="B116" s="722" t="s">
        <v>23</v>
      </c>
      <c r="C116" s="723" t="s">
        <v>3040</v>
      </c>
      <c r="D116" s="739"/>
      <c r="E116" s="725" t="s">
        <v>11</v>
      </c>
      <c r="F116" s="731"/>
      <c r="G116" s="686" t="s">
        <v>3041</v>
      </c>
      <c r="H116" s="734"/>
      <c r="I116" s="735" t="s">
        <v>3031</v>
      </c>
      <c r="J116" s="727"/>
    </row>
    <row r="117" spans="1:10" ht="18" customHeight="1">
      <c r="A117" s="840"/>
      <c r="B117" s="722" t="s">
        <v>23</v>
      </c>
      <c r="C117" s="729" t="s">
        <v>3032</v>
      </c>
      <c r="D117" s="739" t="s">
        <v>3033</v>
      </c>
      <c r="E117" s="725" t="s">
        <v>11</v>
      </c>
      <c r="F117" s="731"/>
      <c r="G117" s="734"/>
      <c r="H117" s="734"/>
      <c r="I117" s="735"/>
      <c r="J117" s="727"/>
    </row>
    <row r="118" spans="1:10" ht="18" customHeight="1">
      <c r="A118" s="846">
        <v>15</v>
      </c>
      <c r="B118" s="722" t="s">
        <v>23</v>
      </c>
      <c r="C118" s="723" t="s">
        <v>3042</v>
      </c>
      <c r="D118" s="739"/>
      <c r="E118" s="725" t="s">
        <v>11</v>
      </c>
      <c r="F118" s="731"/>
      <c r="G118" s="734"/>
      <c r="H118" s="734"/>
      <c r="I118" s="735" t="s">
        <v>3035</v>
      </c>
      <c r="J118" s="727"/>
    </row>
    <row r="119" spans="1:10" ht="18" customHeight="1">
      <c r="A119" s="846"/>
      <c r="B119" s="722" t="s">
        <v>23</v>
      </c>
      <c r="C119" s="729" t="s">
        <v>3036</v>
      </c>
      <c r="D119" s="739" t="s">
        <v>3033</v>
      </c>
      <c r="E119" s="725" t="s">
        <v>11</v>
      </c>
      <c r="F119" s="731"/>
      <c r="G119" s="734"/>
      <c r="H119" s="734"/>
      <c r="I119" s="735"/>
      <c r="J119" s="727"/>
    </row>
    <row r="120" spans="1:10" ht="18" customHeight="1">
      <c r="A120" s="846"/>
      <c r="B120" s="722" t="s">
        <v>23</v>
      </c>
      <c r="C120" s="729" t="s">
        <v>3032</v>
      </c>
      <c r="D120" s="739" t="s">
        <v>3033</v>
      </c>
      <c r="E120" s="725" t="s">
        <v>11</v>
      </c>
      <c r="F120" s="731"/>
      <c r="G120" s="734"/>
      <c r="H120" s="734"/>
      <c r="I120" s="735"/>
      <c r="J120" s="727"/>
    </row>
    <row r="121" spans="1:10" ht="18" customHeight="1">
      <c r="A121" s="846">
        <v>16</v>
      </c>
      <c r="B121" s="722" t="s">
        <v>23</v>
      </c>
      <c r="C121" s="723" t="s">
        <v>3043</v>
      </c>
      <c r="D121" s="739"/>
      <c r="E121" s="725" t="s">
        <v>11</v>
      </c>
      <c r="F121" s="731"/>
      <c r="G121" s="734"/>
      <c r="H121" s="734"/>
      <c r="I121" s="735" t="s">
        <v>3044</v>
      </c>
      <c r="J121" s="727"/>
    </row>
    <row r="122" spans="1:10" ht="18" customHeight="1">
      <c r="A122" s="846"/>
      <c r="B122" s="722" t="s">
        <v>23</v>
      </c>
      <c r="C122" s="729" t="s">
        <v>3045</v>
      </c>
      <c r="D122" s="739" t="s">
        <v>3046</v>
      </c>
      <c r="E122" s="725" t="s">
        <v>11</v>
      </c>
      <c r="F122" s="731"/>
      <c r="G122" s="734"/>
      <c r="H122" s="734"/>
      <c r="I122" s="735"/>
      <c r="J122" s="727"/>
    </row>
    <row r="123" spans="1:10" ht="18" customHeight="1">
      <c r="A123" s="846"/>
      <c r="B123" s="722" t="s">
        <v>23</v>
      </c>
      <c r="C123" s="729" t="s">
        <v>3032</v>
      </c>
      <c r="D123" s="724" t="s">
        <v>3033</v>
      </c>
      <c r="E123" s="725" t="s">
        <v>11</v>
      </c>
      <c r="F123" s="731"/>
      <c r="G123" s="734"/>
      <c r="H123" s="734"/>
      <c r="I123" s="735"/>
      <c r="J123" s="727"/>
    </row>
    <row r="124" spans="1:10" ht="17.45" customHeight="1">
      <c r="A124" s="842">
        <v>17</v>
      </c>
      <c r="B124" s="722" t="s">
        <v>23</v>
      </c>
      <c r="C124" s="723" t="s">
        <v>3047</v>
      </c>
      <c r="D124" s="724"/>
      <c r="E124" s="725" t="s">
        <v>11</v>
      </c>
      <c r="F124" s="736"/>
      <c r="G124" s="730" t="s">
        <v>3048</v>
      </c>
      <c r="H124" s="736"/>
      <c r="I124" s="735" t="s">
        <v>3031</v>
      </c>
      <c r="J124" s="727"/>
    </row>
    <row r="125" spans="1:10" ht="17.45" customHeight="1">
      <c r="A125" s="842"/>
      <c r="B125" s="722" t="s">
        <v>23</v>
      </c>
      <c r="C125" s="729" t="s">
        <v>3032</v>
      </c>
      <c r="D125" s="724" t="s">
        <v>3033</v>
      </c>
      <c r="E125" s="725" t="s">
        <v>11</v>
      </c>
      <c r="F125" s="736"/>
      <c r="G125" s="736"/>
      <c r="H125" s="736"/>
      <c r="I125" s="740"/>
      <c r="J125" s="727"/>
    </row>
    <row r="126" spans="1:10" ht="17.45" customHeight="1">
      <c r="A126" s="842">
        <v>18</v>
      </c>
      <c r="B126" s="722" t="s">
        <v>23</v>
      </c>
      <c r="C126" s="723" t="s">
        <v>3049</v>
      </c>
      <c r="D126" s="724"/>
      <c r="E126" s="725" t="s">
        <v>11</v>
      </c>
      <c r="F126" s="736"/>
      <c r="G126" s="736"/>
      <c r="H126" s="736"/>
      <c r="I126" s="735" t="s">
        <v>3035</v>
      </c>
      <c r="J126" s="727"/>
    </row>
    <row r="127" spans="1:10" ht="17.45" customHeight="1">
      <c r="A127" s="842"/>
      <c r="B127" s="722" t="s">
        <v>23</v>
      </c>
      <c r="C127" s="729" t="s">
        <v>3036</v>
      </c>
      <c r="D127" s="724" t="s">
        <v>3033</v>
      </c>
      <c r="E127" s="725" t="s">
        <v>11</v>
      </c>
      <c r="F127" s="736"/>
      <c r="G127" s="736"/>
      <c r="H127" s="736"/>
      <c r="I127" s="740"/>
      <c r="J127" s="727"/>
    </row>
    <row r="128" spans="1:10" ht="17.45" customHeight="1">
      <c r="A128" s="842"/>
      <c r="B128" s="722" t="s">
        <v>23</v>
      </c>
      <c r="C128" s="729" t="s">
        <v>3032</v>
      </c>
      <c r="D128" s="724" t="s">
        <v>3033</v>
      </c>
      <c r="E128" s="725" t="s">
        <v>11</v>
      </c>
      <c r="F128" s="736"/>
      <c r="G128" s="736"/>
      <c r="H128" s="736"/>
      <c r="I128" s="740"/>
      <c r="J128" s="727"/>
    </row>
    <row r="129" spans="1:10" ht="18" customHeight="1">
      <c r="A129" s="847">
        <v>19</v>
      </c>
      <c r="B129" s="722" t="s">
        <v>23</v>
      </c>
      <c r="C129" s="723" t="s">
        <v>3050</v>
      </c>
      <c r="D129" s="724"/>
      <c r="E129" s="725" t="s">
        <v>11</v>
      </c>
      <c r="F129" s="731"/>
      <c r="G129" s="686" t="s">
        <v>3051</v>
      </c>
      <c r="H129" s="734"/>
      <c r="I129" s="735" t="s">
        <v>3031</v>
      </c>
      <c r="J129" s="727"/>
    </row>
    <row r="130" spans="1:10" ht="18" customHeight="1">
      <c r="A130" s="848"/>
      <c r="B130" s="722" t="s">
        <v>23</v>
      </c>
      <c r="C130" s="728" t="s">
        <v>1921</v>
      </c>
      <c r="D130" s="724" t="s">
        <v>3033</v>
      </c>
      <c r="E130" s="725" t="s">
        <v>11</v>
      </c>
      <c r="F130" s="731"/>
      <c r="G130" s="734"/>
      <c r="H130" s="734"/>
      <c r="I130" s="735"/>
      <c r="J130" s="727"/>
    </row>
    <row r="131" spans="1:10" ht="18" customHeight="1">
      <c r="A131" s="847">
        <v>20</v>
      </c>
      <c r="B131" s="722" t="s">
        <v>23</v>
      </c>
      <c r="C131" s="723" t="s">
        <v>3052</v>
      </c>
      <c r="D131" s="724"/>
      <c r="E131" s="725" t="s">
        <v>11</v>
      </c>
      <c r="F131" s="731"/>
      <c r="G131" s="734"/>
      <c r="H131" s="734"/>
      <c r="I131" s="735" t="s">
        <v>3035</v>
      </c>
      <c r="J131" s="727"/>
    </row>
    <row r="132" spans="1:10" ht="18" customHeight="1">
      <c r="A132" s="849"/>
      <c r="B132" s="722" t="s">
        <v>23</v>
      </c>
      <c r="C132" s="729" t="s">
        <v>3036</v>
      </c>
      <c r="D132" s="724" t="s">
        <v>3033</v>
      </c>
      <c r="E132" s="725" t="s">
        <v>11</v>
      </c>
      <c r="F132" s="731"/>
      <c r="G132" s="734"/>
      <c r="H132" s="734"/>
      <c r="I132" s="735"/>
      <c r="J132" s="727"/>
    </row>
    <row r="133" spans="1:10" ht="18" customHeight="1">
      <c r="A133" s="848"/>
      <c r="B133" s="722" t="s">
        <v>23</v>
      </c>
      <c r="C133" s="728" t="s">
        <v>1921</v>
      </c>
      <c r="D133" s="724" t="s">
        <v>3033</v>
      </c>
      <c r="E133" s="725" t="s">
        <v>11</v>
      </c>
      <c r="F133" s="731"/>
      <c r="G133" s="734"/>
      <c r="H133" s="734"/>
      <c r="I133" s="735"/>
      <c r="J133" s="727"/>
    </row>
    <row r="134" spans="1:10" ht="18" customHeight="1">
      <c r="A134" s="840">
        <v>21</v>
      </c>
      <c r="B134" s="722" t="s">
        <v>23</v>
      </c>
      <c r="C134" s="723" t="s">
        <v>3053</v>
      </c>
      <c r="D134" s="724"/>
      <c r="E134" s="725" t="s">
        <v>11</v>
      </c>
      <c r="F134" s="731"/>
      <c r="G134" s="734"/>
      <c r="H134" s="734"/>
      <c r="I134" s="735" t="s">
        <v>3054</v>
      </c>
      <c r="J134" s="727"/>
    </row>
    <row r="135" spans="1:10" ht="18" customHeight="1">
      <c r="A135" s="840"/>
      <c r="B135" s="722" t="s">
        <v>23</v>
      </c>
      <c r="C135" s="728" t="s">
        <v>1921</v>
      </c>
      <c r="D135" s="724" t="s">
        <v>3033</v>
      </c>
      <c r="E135" s="725" t="s">
        <v>11</v>
      </c>
      <c r="F135" s="731"/>
      <c r="G135" s="734"/>
      <c r="H135" s="734"/>
      <c r="I135" s="735"/>
      <c r="J135" s="727"/>
    </row>
    <row r="136" spans="1:10" ht="18" customHeight="1">
      <c r="A136" s="840">
        <v>22</v>
      </c>
      <c r="B136" s="722" t="s">
        <v>23</v>
      </c>
      <c r="C136" s="723" t="s">
        <v>3055</v>
      </c>
      <c r="D136" s="724"/>
      <c r="E136" s="725" t="s">
        <v>11</v>
      </c>
      <c r="F136" s="731"/>
      <c r="G136" s="734"/>
      <c r="H136" s="734"/>
      <c r="I136" s="735"/>
      <c r="J136" s="727"/>
    </row>
    <row r="137" spans="1:10" ht="18" customHeight="1">
      <c r="A137" s="840"/>
      <c r="B137" s="722" t="s">
        <v>23</v>
      </c>
      <c r="C137" s="728" t="s">
        <v>2264</v>
      </c>
      <c r="D137" s="724"/>
      <c r="E137" s="725" t="s">
        <v>11</v>
      </c>
      <c r="F137" s="731"/>
      <c r="G137" s="734"/>
      <c r="H137" s="734"/>
      <c r="I137" s="735"/>
      <c r="J137" s="727"/>
    </row>
    <row r="138" spans="1:10" ht="18" customHeight="1">
      <c r="A138" s="840"/>
      <c r="B138" s="722" t="s">
        <v>23</v>
      </c>
      <c r="C138" s="728" t="s">
        <v>2263</v>
      </c>
      <c r="D138" s="724"/>
      <c r="E138" s="725" t="s">
        <v>11</v>
      </c>
      <c r="F138" s="731"/>
      <c r="G138" s="734"/>
      <c r="H138" s="734"/>
      <c r="I138" s="735"/>
      <c r="J138" s="727"/>
    </row>
    <row r="139" spans="1:10" ht="18" customHeight="1">
      <c r="A139" s="840"/>
      <c r="B139" s="722" t="s">
        <v>23</v>
      </c>
      <c r="C139" s="728" t="s">
        <v>2262</v>
      </c>
      <c r="D139" s="724" t="s">
        <v>3056</v>
      </c>
      <c r="E139" s="725" t="s">
        <v>11</v>
      </c>
      <c r="F139" s="731"/>
      <c r="G139" s="734"/>
      <c r="H139" s="734"/>
      <c r="I139" s="735"/>
      <c r="J139" s="727"/>
    </row>
    <row r="140" spans="1:10" ht="18" customHeight="1">
      <c r="A140" s="840"/>
      <c r="B140" s="722" t="s">
        <v>23</v>
      </c>
      <c r="C140" s="728" t="s">
        <v>2261</v>
      </c>
      <c r="D140" s="724" t="s">
        <v>3057</v>
      </c>
      <c r="E140" s="725" t="s">
        <v>11</v>
      </c>
      <c r="F140" s="731"/>
      <c r="G140" s="734"/>
      <c r="H140" s="734"/>
      <c r="I140" s="735"/>
      <c r="J140" s="727"/>
    </row>
    <row r="141" spans="1:10" ht="18" customHeight="1">
      <c r="A141" s="840"/>
      <c r="B141" s="722" t="s">
        <v>23</v>
      </c>
      <c r="C141" s="728" t="s">
        <v>1921</v>
      </c>
      <c r="D141" s="724" t="s">
        <v>3033</v>
      </c>
      <c r="E141" s="725" t="s">
        <v>11</v>
      </c>
      <c r="F141" s="731"/>
      <c r="G141" s="734"/>
      <c r="H141" s="734"/>
      <c r="I141" s="735"/>
      <c r="J141" s="727"/>
    </row>
    <row r="142" spans="1:10" ht="18" customHeight="1">
      <c r="A142" s="840">
        <v>23</v>
      </c>
      <c r="B142" s="722" t="s">
        <v>23</v>
      </c>
      <c r="C142" s="723" t="s">
        <v>3058</v>
      </c>
      <c r="D142" s="724"/>
      <c r="E142" s="725" t="s">
        <v>11</v>
      </c>
      <c r="F142" s="731"/>
      <c r="G142" s="734"/>
      <c r="H142" s="734"/>
      <c r="I142" s="735" t="s">
        <v>3059</v>
      </c>
      <c r="J142" s="727"/>
    </row>
    <row r="143" spans="1:10" ht="18" customHeight="1">
      <c r="A143" s="840"/>
      <c r="B143" s="722" t="s">
        <v>23</v>
      </c>
      <c r="C143" s="729" t="s">
        <v>2986</v>
      </c>
      <c r="D143" s="724" t="s">
        <v>2987</v>
      </c>
      <c r="E143" s="725" t="s">
        <v>11</v>
      </c>
      <c r="F143" s="731"/>
      <c r="G143" s="734"/>
      <c r="H143" s="734"/>
      <c r="I143" s="735"/>
      <c r="J143" s="727"/>
    </row>
    <row r="144" spans="1:10" ht="18" customHeight="1">
      <c r="A144" s="840">
        <v>24</v>
      </c>
      <c r="B144" s="722" t="s">
        <v>23</v>
      </c>
      <c r="C144" s="723" t="s">
        <v>3060</v>
      </c>
      <c r="D144" s="724"/>
      <c r="E144" s="725" t="s">
        <v>11</v>
      </c>
      <c r="F144" s="733"/>
      <c r="G144" s="686" t="s">
        <v>3030</v>
      </c>
      <c r="H144" s="734"/>
      <c r="I144" s="735" t="s">
        <v>3061</v>
      </c>
      <c r="J144" s="727"/>
    </row>
    <row r="145" spans="1:10" ht="18" customHeight="1">
      <c r="A145" s="840"/>
      <c r="B145" s="722" t="s">
        <v>23</v>
      </c>
      <c r="C145" s="729" t="s">
        <v>2986</v>
      </c>
      <c r="D145" s="724" t="s">
        <v>2987</v>
      </c>
      <c r="E145" s="725" t="s">
        <v>11</v>
      </c>
      <c r="F145" s="733"/>
      <c r="G145" s="734"/>
      <c r="H145" s="734"/>
      <c r="I145" s="735"/>
      <c r="J145" s="727"/>
    </row>
    <row r="146" spans="1:10" ht="18" customHeight="1">
      <c r="A146" s="840">
        <v>25</v>
      </c>
      <c r="B146" s="722" t="s">
        <v>23</v>
      </c>
      <c r="C146" s="723" t="s">
        <v>3062</v>
      </c>
      <c r="D146" s="724"/>
      <c r="E146" s="725" t="s">
        <v>11</v>
      </c>
      <c r="F146" s="733"/>
      <c r="G146" s="734"/>
      <c r="H146" s="734"/>
      <c r="I146" s="735" t="s">
        <v>3063</v>
      </c>
      <c r="J146" s="727"/>
    </row>
    <row r="147" spans="1:10" ht="18" customHeight="1">
      <c r="A147" s="840"/>
      <c r="B147" s="722" t="s">
        <v>23</v>
      </c>
      <c r="C147" s="729" t="s">
        <v>3064</v>
      </c>
      <c r="D147" s="724" t="s">
        <v>2987</v>
      </c>
      <c r="E147" s="725" t="s">
        <v>11</v>
      </c>
      <c r="F147" s="733"/>
      <c r="G147" s="734"/>
      <c r="H147" s="734"/>
      <c r="I147" s="735"/>
      <c r="J147" s="727"/>
    </row>
    <row r="148" spans="1:10" ht="18" customHeight="1">
      <c r="A148" s="840"/>
      <c r="B148" s="722" t="s">
        <v>23</v>
      </c>
      <c r="C148" s="728" t="s">
        <v>1921</v>
      </c>
      <c r="D148" s="724" t="s">
        <v>2987</v>
      </c>
      <c r="E148" s="725" t="s">
        <v>11</v>
      </c>
      <c r="F148" s="733"/>
      <c r="G148" s="686"/>
      <c r="H148" s="734"/>
      <c r="I148" s="735"/>
      <c r="J148" s="727"/>
    </row>
    <row r="149" spans="1:10" ht="18" customHeight="1">
      <c r="A149" s="840">
        <v>26</v>
      </c>
      <c r="B149" s="722" t="s">
        <v>23</v>
      </c>
      <c r="C149" s="723" t="s">
        <v>3065</v>
      </c>
      <c r="D149" s="724"/>
      <c r="E149" s="725" t="s">
        <v>11</v>
      </c>
      <c r="F149" s="731"/>
      <c r="G149" s="686" t="s">
        <v>3066</v>
      </c>
      <c r="H149" s="734"/>
      <c r="I149" s="735" t="s">
        <v>3061</v>
      </c>
      <c r="J149" s="727"/>
    </row>
    <row r="150" spans="1:10" ht="18" customHeight="1">
      <c r="A150" s="840"/>
      <c r="B150" s="722" t="s">
        <v>23</v>
      </c>
      <c r="C150" s="729" t="s">
        <v>2986</v>
      </c>
      <c r="D150" s="724" t="s">
        <v>2987</v>
      </c>
      <c r="E150" s="725" t="s">
        <v>11</v>
      </c>
      <c r="F150" s="731"/>
      <c r="G150" s="734"/>
      <c r="H150" s="734"/>
      <c r="I150" s="735"/>
      <c r="J150" s="727"/>
    </row>
    <row r="151" spans="1:10" ht="18" customHeight="1">
      <c r="A151" s="840">
        <v>27</v>
      </c>
      <c r="B151" s="722" t="s">
        <v>23</v>
      </c>
      <c r="C151" s="723" t="s">
        <v>3067</v>
      </c>
      <c r="D151" s="724"/>
      <c r="E151" s="725" t="s">
        <v>11</v>
      </c>
      <c r="F151" s="731"/>
      <c r="G151" s="734"/>
      <c r="H151" s="734"/>
      <c r="I151" s="735" t="s">
        <v>3063</v>
      </c>
      <c r="J151" s="727"/>
    </row>
    <row r="152" spans="1:10" ht="18" customHeight="1">
      <c r="A152" s="840"/>
      <c r="B152" s="722" t="s">
        <v>23</v>
      </c>
      <c r="C152" s="729" t="s">
        <v>3064</v>
      </c>
      <c r="D152" s="724" t="s">
        <v>2987</v>
      </c>
      <c r="E152" s="725" t="s">
        <v>11</v>
      </c>
      <c r="F152" s="731"/>
      <c r="G152" s="734"/>
      <c r="H152" s="734"/>
      <c r="I152" s="735"/>
      <c r="J152" s="727"/>
    </row>
    <row r="153" spans="1:10" ht="18" customHeight="1">
      <c r="A153" s="840"/>
      <c r="B153" s="722" t="s">
        <v>23</v>
      </c>
      <c r="C153" s="728" t="s">
        <v>1921</v>
      </c>
      <c r="D153" s="724" t="s">
        <v>2987</v>
      </c>
      <c r="E153" s="725" t="s">
        <v>11</v>
      </c>
      <c r="F153" s="731"/>
      <c r="G153" s="734"/>
      <c r="H153" s="734"/>
      <c r="I153" s="735"/>
      <c r="J153" s="727"/>
    </row>
    <row r="154" spans="1:10" ht="18" customHeight="1">
      <c r="A154" s="840">
        <v>28</v>
      </c>
      <c r="B154" s="722" t="s">
        <v>23</v>
      </c>
      <c r="C154" s="723" t="s">
        <v>3068</v>
      </c>
      <c r="D154" s="724"/>
      <c r="E154" s="725" t="s">
        <v>11</v>
      </c>
      <c r="F154" s="731"/>
      <c r="G154" s="686" t="s">
        <v>3069</v>
      </c>
      <c r="H154" s="734"/>
      <c r="I154" s="735" t="s">
        <v>3061</v>
      </c>
      <c r="J154" s="727"/>
    </row>
    <row r="155" spans="1:10" ht="18" customHeight="1">
      <c r="A155" s="840"/>
      <c r="B155" s="722" t="s">
        <v>23</v>
      </c>
      <c r="C155" s="728" t="s">
        <v>1921</v>
      </c>
      <c r="D155" s="724" t="s">
        <v>2987</v>
      </c>
      <c r="E155" s="725" t="s">
        <v>11</v>
      </c>
      <c r="F155" s="731"/>
      <c r="G155" s="734"/>
      <c r="H155" s="734"/>
      <c r="I155" s="735"/>
      <c r="J155" s="727"/>
    </row>
    <row r="156" spans="1:10" ht="18" customHeight="1">
      <c r="A156" s="840">
        <v>29</v>
      </c>
      <c r="B156" s="722" t="s">
        <v>23</v>
      </c>
      <c r="C156" s="723" t="s">
        <v>3070</v>
      </c>
      <c r="D156" s="724"/>
      <c r="E156" s="725" t="s">
        <v>11</v>
      </c>
      <c r="F156" s="731"/>
      <c r="G156" s="734"/>
      <c r="H156" s="734"/>
      <c r="I156" s="735" t="s">
        <v>3071</v>
      </c>
      <c r="J156" s="727"/>
    </row>
    <row r="157" spans="1:10" ht="18" customHeight="1">
      <c r="A157" s="840"/>
      <c r="B157" s="722" t="s">
        <v>23</v>
      </c>
      <c r="C157" s="729" t="s">
        <v>3064</v>
      </c>
      <c r="D157" s="724" t="s">
        <v>2987</v>
      </c>
      <c r="E157" s="725" t="s">
        <v>11</v>
      </c>
      <c r="F157" s="731"/>
      <c r="G157" s="734"/>
      <c r="H157" s="734"/>
      <c r="I157" s="735"/>
      <c r="J157" s="727"/>
    </row>
    <row r="158" spans="1:10" ht="18" customHeight="1">
      <c r="A158" s="840"/>
      <c r="B158" s="722" t="s">
        <v>23</v>
      </c>
      <c r="C158" s="728" t="s">
        <v>1921</v>
      </c>
      <c r="D158" s="724" t="s">
        <v>2987</v>
      </c>
      <c r="E158" s="725" t="s">
        <v>11</v>
      </c>
      <c r="F158" s="731"/>
      <c r="G158" s="734"/>
      <c r="H158" s="734"/>
      <c r="I158" s="735"/>
      <c r="J158" s="727"/>
    </row>
    <row r="159" spans="1:10" ht="18" customHeight="1">
      <c r="A159" s="840">
        <v>30</v>
      </c>
      <c r="B159" s="722" t="s">
        <v>23</v>
      </c>
      <c r="C159" s="723" t="s">
        <v>3072</v>
      </c>
      <c r="D159" s="724"/>
      <c r="E159" s="725" t="s">
        <v>11</v>
      </c>
      <c r="F159" s="731"/>
      <c r="G159" s="734"/>
      <c r="H159" s="734"/>
      <c r="I159" s="735" t="s">
        <v>3073</v>
      </c>
      <c r="J159" s="727"/>
    </row>
    <row r="160" spans="1:10" ht="18" customHeight="1">
      <c r="A160" s="840"/>
      <c r="B160" s="722" t="s">
        <v>23</v>
      </c>
      <c r="C160" s="729" t="s">
        <v>3074</v>
      </c>
      <c r="D160" s="724" t="s">
        <v>3075</v>
      </c>
      <c r="E160" s="725" t="s">
        <v>11</v>
      </c>
      <c r="F160" s="731"/>
      <c r="G160" s="734"/>
      <c r="H160" s="734"/>
      <c r="I160" s="735"/>
      <c r="J160" s="727"/>
    </row>
    <row r="161" spans="1:10" ht="18" customHeight="1">
      <c r="A161" s="840"/>
      <c r="B161" s="722" t="s">
        <v>23</v>
      </c>
      <c r="C161" s="728" t="s">
        <v>1921</v>
      </c>
      <c r="D161" s="724" t="s">
        <v>2987</v>
      </c>
      <c r="E161" s="725" t="s">
        <v>11</v>
      </c>
      <c r="F161" s="731"/>
      <c r="G161" s="734"/>
      <c r="H161" s="734"/>
      <c r="I161" s="735"/>
      <c r="J161" s="727"/>
    </row>
    <row r="162" spans="1:10" ht="18" customHeight="1">
      <c r="A162" s="840">
        <v>31</v>
      </c>
      <c r="B162" s="722" t="s">
        <v>23</v>
      </c>
      <c r="C162" s="723" t="s">
        <v>3076</v>
      </c>
      <c r="D162" s="724"/>
      <c r="E162" s="725" t="s">
        <v>11</v>
      </c>
      <c r="F162" s="731"/>
      <c r="G162" s="730" t="s">
        <v>3077</v>
      </c>
      <c r="H162" s="734"/>
      <c r="I162" s="735" t="s">
        <v>3061</v>
      </c>
      <c r="J162" s="727"/>
    </row>
    <row r="163" spans="1:10" ht="18" customHeight="1">
      <c r="A163" s="840"/>
      <c r="B163" s="722" t="s">
        <v>23</v>
      </c>
      <c r="C163" s="728" t="s">
        <v>1921</v>
      </c>
      <c r="D163" s="724" t="s">
        <v>2987</v>
      </c>
      <c r="E163" s="725" t="s">
        <v>11</v>
      </c>
      <c r="F163" s="731"/>
      <c r="G163" s="736"/>
      <c r="H163" s="734"/>
      <c r="I163" s="735"/>
      <c r="J163" s="727"/>
    </row>
    <row r="164" spans="1:10" ht="18" customHeight="1">
      <c r="A164" s="840">
        <v>32</v>
      </c>
      <c r="B164" s="722" t="s">
        <v>23</v>
      </c>
      <c r="C164" s="723" t="s">
        <v>3078</v>
      </c>
      <c r="D164" s="724"/>
      <c r="E164" s="725" t="s">
        <v>11</v>
      </c>
      <c r="F164" s="731"/>
      <c r="G164" s="736"/>
      <c r="H164" s="734"/>
      <c r="I164" s="735" t="s">
        <v>3063</v>
      </c>
      <c r="J164" s="727"/>
    </row>
    <row r="165" spans="1:10" ht="18" customHeight="1">
      <c r="A165" s="840"/>
      <c r="B165" s="722" t="s">
        <v>23</v>
      </c>
      <c r="C165" s="729" t="s">
        <v>3064</v>
      </c>
      <c r="D165" s="724" t="s">
        <v>2987</v>
      </c>
      <c r="E165" s="725" t="s">
        <v>11</v>
      </c>
      <c r="F165" s="731"/>
      <c r="G165" s="736"/>
      <c r="H165" s="734"/>
      <c r="I165" s="735"/>
      <c r="J165" s="727"/>
    </row>
    <row r="166" spans="1:10" ht="18" customHeight="1">
      <c r="A166" s="840"/>
      <c r="B166" s="722" t="s">
        <v>23</v>
      </c>
      <c r="C166" s="728" t="s">
        <v>1921</v>
      </c>
      <c r="D166" s="724" t="s">
        <v>2987</v>
      </c>
      <c r="E166" s="725" t="s">
        <v>11</v>
      </c>
      <c r="F166" s="731"/>
      <c r="G166" s="736"/>
      <c r="H166" s="734"/>
      <c r="I166" s="735"/>
      <c r="J166" s="727"/>
    </row>
    <row r="167" spans="1:10" ht="18" customHeight="1">
      <c r="A167" s="840">
        <v>33</v>
      </c>
      <c r="B167" s="722" t="s">
        <v>23</v>
      </c>
      <c r="C167" s="723" t="s">
        <v>3079</v>
      </c>
      <c r="D167" s="724"/>
      <c r="E167" s="725" t="s">
        <v>11</v>
      </c>
      <c r="F167" s="731"/>
      <c r="G167" s="686" t="s">
        <v>3080</v>
      </c>
      <c r="H167" s="734"/>
      <c r="I167" s="735" t="s">
        <v>3061</v>
      </c>
      <c r="J167" s="727"/>
    </row>
    <row r="168" spans="1:10" ht="18" customHeight="1">
      <c r="A168" s="840"/>
      <c r="B168" s="722" t="s">
        <v>23</v>
      </c>
      <c r="C168" s="728" t="s">
        <v>1921</v>
      </c>
      <c r="D168" s="724" t="s">
        <v>2987</v>
      </c>
      <c r="E168" s="725" t="s">
        <v>11</v>
      </c>
      <c r="F168" s="731"/>
      <c r="G168" s="734"/>
      <c r="H168" s="734"/>
      <c r="I168" s="735"/>
      <c r="J168" s="727"/>
    </row>
    <row r="169" spans="1:10" ht="18" customHeight="1">
      <c r="A169" s="840">
        <v>34</v>
      </c>
      <c r="B169" s="722" t="s">
        <v>23</v>
      </c>
      <c r="C169" s="723" t="s">
        <v>3081</v>
      </c>
      <c r="D169" s="724"/>
      <c r="E169" s="725" t="s">
        <v>11</v>
      </c>
      <c r="F169" s="731"/>
      <c r="G169" s="734"/>
      <c r="H169" s="734"/>
      <c r="I169" s="735" t="s">
        <v>3063</v>
      </c>
      <c r="J169" s="727"/>
    </row>
    <row r="170" spans="1:10" ht="18" customHeight="1">
      <c r="A170" s="840"/>
      <c r="B170" s="722" t="s">
        <v>23</v>
      </c>
      <c r="C170" s="729" t="s">
        <v>3064</v>
      </c>
      <c r="D170" s="724" t="s">
        <v>2987</v>
      </c>
      <c r="E170" s="725" t="s">
        <v>11</v>
      </c>
      <c r="F170" s="731"/>
      <c r="G170" s="734"/>
      <c r="H170" s="734"/>
      <c r="I170" s="735"/>
      <c r="J170" s="727"/>
    </row>
    <row r="171" spans="1:10" ht="18" customHeight="1">
      <c r="A171" s="840"/>
      <c r="B171" s="722" t="s">
        <v>23</v>
      </c>
      <c r="C171" s="728" t="s">
        <v>1921</v>
      </c>
      <c r="D171" s="724" t="s">
        <v>2987</v>
      </c>
      <c r="E171" s="725" t="s">
        <v>11</v>
      </c>
      <c r="F171" s="731"/>
      <c r="G171" s="734"/>
      <c r="H171" s="734"/>
      <c r="I171" s="735"/>
      <c r="J171" s="727"/>
    </row>
    <row r="172" spans="1:10" ht="17.45" customHeight="1">
      <c r="A172" s="843">
        <v>35</v>
      </c>
      <c r="B172" s="722" t="s">
        <v>23</v>
      </c>
      <c r="C172" s="723" t="s">
        <v>3082</v>
      </c>
      <c r="D172" s="724"/>
      <c r="E172" s="725" t="s">
        <v>11</v>
      </c>
      <c r="F172" s="736"/>
      <c r="G172" s="736"/>
      <c r="H172" s="736"/>
      <c r="I172" s="735" t="s">
        <v>3083</v>
      </c>
      <c r="J172" s="727"/>
    </row>
    <row r="173" spans="1:10" ht="17.45" customHeight="1">
      <c r="A173" s="845"/>
      <c r="B173" s="722" t="s">
        <v>23</v>
      </c>
      <c r="C173" s="729" t="s">
        <v>2986</v>
      </c>
      <c r="D173" s="724" t="s">
        <v>2987</v>
      </c>
      <c r="E173" s="725" t="s">
        <v>11</v>
      </c>
      <c r="F173" s="736"/>
      <c r="G173" s="736"/>
      <c r="H173" s="736"/>
      <c r="I173" s="740"/>
      <c r="J173" s="727"/>
    </row>
    <row r="174" spans="1:10" ht="17.45" customHeight="1">
      <c r="A174" s="843">
        <v>36</v>
      </c>
      <c r="B174" s="722" t="s">
        <v>23</v>
      </c>
      <c r="C174" s="723" t="s">
        <v>3084</v>
      </c>
      <c r="D174" s="724"/>
      <c r="E174" s="725" t="s">
        <v>11</v>
      </c>
      <c r="F174" s="736"/>
      <c r="G174" s="736"/>
      <c r="H174" s="736"/>
      <c r="I174" s="740"/>
      <c r="J174" s="727"/>
    </row>
    <row r="175" spans="1:10" ht="17.45" customHeight="1">
      <c r="A175" s="844"/>
      <c r="B175" s="722" t="s">
        <v>23</v>
      </c>
      <c r="C175" s="728" t="s">
        <v>3085</v>
      </c>
      <c r="D175" s="724"/>
      <c r="E175" s="725" t="s">
        <v>11</v>
      </c>
      <c r="F175" s="736"/>
      <c r="G175" s="736"/>
      <c r="H175" s="736"/>
      <c r="I175" s="740"/>
      <c r="J175" s="727"/>
    </row>
    <row r="176" spans="1:10" ht="17.45" customHeight="1">
      <c r="A176" s="844"/>
      <c r="B176" s="722" t="s">
        <v>23</v>
      </c>
      <c r="C176" s="728" t="s">
        <v>3086</v>
      </c>
      <c r="D176" s="724"/>
      <c r="E176" s="725" t="s">
        <v>11</v>
      </c>
      <c r="F176" s="736"/>
      <c r="G176" s="736"/>
      <c r="H176" s="736"/>
      <c r="I176" s="740"/>
      <c r="J176" s="727"/>
    </row>
    <row r="177" spans="1:10" ht="17.45" customHeight="1">
      <c r="A177" s="844"/>
      <c r="B177" s="722" t="s">
        <v>23</v>
      </c>
      <c r="C177" s="728" t="s">
        <v>3087</v>
      </c>
      <c r="D177" s="724" t="s">
        <v>3088</v>
      </c>
      <c r="E177" s="725" t="s">
        <v>11</v>
      </c>
      <c r="F177" s="736"/>
      <c r="G177" s="736"/>
      <c r="H177" s="736"/>
      <c r="I177" s="740"/>
      <c r="J177" s="727"/>
    </row>
    <row r="178" spans="1:10" ht="17.45" customHeight="1">
      <c r="A178" s="844"/>
      <c r="B178" s="722" t="s">
        <v>23</v>
      </c>
      <c r="C178" s="728" t="s">
        <v>3089</v>
      </c>
      <c r="D178" s="724" t="s">
        <v>3090</v>
      </c>
      <c r="E178" s="725" t="s">
        <v>11</v>
      </c>
      <c r="F178" s="736"/>
      <c r="G178" s="736"/>
      <c r="H178" s="736"/>
      <c r="I178" s="740"/>
      <c r="J178" s="727"/>
    </row>
    <row r="179" spans="1:10" ht="17.45" customHeight="1">
      <c r="A179" s="845"/>
      <c r="B179" s="722" t="s">
        <v>23</v>
      </c>
      <c r="C179" s="728" t="s">
        <v>2986</v>
      </c>
      <c r="D179" s="724" t="s">
        <v>2987</v>
      </c>
      <c r="E179" s="725" t="s">
        <v>11</v>
      </c>
      <c r="F179" s="736"/>
      <c r="G179" s="736"/>
      <c r="H179" s="736"/>
      <c r="I179" s="740"/>
      <c r="J179" s="727"/>
    </row>
    <row r="180" spans="1:10" ht="17.45" customHeight="1">
      <c r="A180" s="843">
        <v>37</v>
      </c>
      <c r="B180" s="722" t="s">
        <v>23</v>
      </c>
      <c r="C180" s="723" t="s">
        <v>3091</v>
      </c>
      <c r="D180" s="724"/>
      <c r="E180" s="725" t="s">
        <v>11</v>
      </c>
      <c r="F180" s="736"/>
      <c r="G180" s="736"/>
      <c r="H180" s="736"/>
      <c r="I180" s="740"/>
      <c r="J180" s="727"/>
    </row>
    <row r="181" spans="1:10" ht="17.45" customHeight="1">
      <c r="A181" s="844"/>
      <c r="B181" s="722" t="s">
        <v>23</v>
      </c>
      <c r="C181" s="728" t="s">
        <v>2264</v>
      </c>
      <c r="D181" s="724"/>
      <c r="E181" s="725" t="s">
        <v>11</v>
      </c>
      <c r="F181" s="736"/>
      <c r="G181" s="736"/>
      <c r="H181" s="736"/>
      <c r="I181" s="740"/>
      <c r="J181" s="727"/>
    </row>
    <row r="182" spans="1:10" ht="17.45" customHeight="1">
      <c r="A182" s="844"/>
      <c r="B182" s="722" t="s">
        <v>23</v>
      </c>
      <c r="C182" s="728" t="s">
        <v>2263</v>
      </c>
      <c r="D182" s="724"/>
      <c r="E182" s="725" t="s">
        <v>11</v>
      </c>
      <c r="F182" s="736"/>
      <c r="G182" s="736"/>
      <c r="H182" s="736"/>
      <c r="I182" s="740"/>
      <c r="J182" s="727"/>
    </row>
    <row r="183" spans="1:10" ht="17.45" customHeight="1">
      <c r="A183" s="844"/>
      <c r="B183" s="722" t="s">
        <v>23</v>
      </c>
      <c r="C183" s="728" t="s">
        <v>2262</v>
      </c>
      <c r="D183" s="724" t="s">
        <v>3092</v>
      </c>
      <c r="E183" s="725" t="s">
        <v>11</v>
      </c>
      <c r="F183" s="736"/>
      <c r="G183" s="736"/>
      <c r="H183" s="736"/>
      <c r="I183" s="740"/>
      <c r="J183" s="727"/>
    </row>
    <row r="184" spans="1:10" ht="17.45" customHeight="1">
      <c r="A184" s="844"/>
      <c r="B184" s="722" t="s">
        <v>23</v>
      </c>
      <c r="C184" s="728" t="s">
        <v>2261</v>
      </c>
      <c r="D184" s="724" t="s">
        <v>3093</v>
      </c>
      <c r="E184" s="725" t="s">
        <v>11</v>
      </c>
      <c r="F184" s="736"/>
      <c r="G184" s="736"/>
      <c r="H184" s="736"/>
      <c r="I184" s="740"/>
      <c r="J184" s="727"/>
    </row>
    <row r="185" spans="1:10" ht="17.45" customHeight="1">
      <c r="A185" s="845"/>
      <c r="B185" s="722" t="s">
        <v>23</v>
      </c>
      <c r="C185" s="728" t="s">
        <v>1921</v>
      </c>
      <c r="D185" s="724" t="s">
        <v>2987</v>
      </c>
      <c r="E185" s="725" t="s">
        <v>11</v>
      </c>
      <c r="F185" s="736"/>
      <c r="G185" s="736"/>
      <c r="H185" s="736"/>
      <c r="I185" s="740"/>
      <c r="J185" s="727"/>
    </row>
    <row r="186" spans="1:10" ht="17.45" customHeight="1">
      <c r="A186" s="842">
        <v>38</v>
      </c>
      <c r="B186" s="722" t="s">
        <v>23</v>
      </c>
      <c r="C186" s="723" t="s">
        <v>3094</v>
      </c>
      <c r="D186" s="724"/>
      <c r="E186" s="725" t="s">
        <v>11</v>
      </c>
      <c r="F186" s="736"/>
      <c r="G186" s="686" t="s">
        <v>3095</v>
      </c>
      <c r="H186" s="736"/>
      <c r="I186" s="741" t="s">
        <v>3096</v>
      </c>
      <c r="J186" s="727"/>
    </row>
    <row r="187" spans="1:10" ht="17.45" customHeight="1">
      <c r="A187" s="842"/>
      <c r="B187" s="722" t="s">
        <v>23</v>
      </c>
      <c r="C187" s="728" t="s">
        <v>2300</v>
      </c>
      <c r="D187" s="724" t="s">
        <v>3097</v>
      </c>
      <c r="E187" s="725" t="s">
        <v>11</v>
      </c>
      <c r="F187" s="736"/>
      <c r="G187" s="736"/>
      <c r="H187" s="736"/>
      <c r="I187" s="740"/>
      <c r="J187" s="727"/>
    </row>
    <row r="188" spans="1:10" ht="17.45" customHeight="1">
      <c r="A188" s="842"/>
      <c r="B188" s="722" t="s">
        <v>23</v>
      </c>
      <c r="C188" s="728" t="s">
        <v>2299</v>
      </c>
      <c r="D188" s="724" t="s">
        <v>3098</v>
      </c>
      <c r="E188" s="725" t="s">
        <v>11</v>
      </c>
      <c r="F188" s="736"/>
      <c r="G188" s="736"/>
      <c r="H188" s="736"/>
      <c r="I188" s="740"/>
      <c r="J188" s="727"/>
    </row>
    <row r="189" spans="1:10" ht="17.45" customHeight="1">
      <c r="A189" s="842"/>
      <c r="B189" s="722" t="s">
        <v>23</v>
      </c>
      <c r="C189" s="728" t="s">
        <v>2298</v>
      </c>
      <c r="D189" s="724" t="s">
        <v>3098</v>
      </c>
      <c r="E189" s="725" t="s">
        <v>11</v>
      </c>
      <c r="F189" s="736"/>
      <c r="G189" s="736"/>
      <c r="H189" s="736"/>
      <c r="I189" s="740"/>
      <c r="J189" s="727"/>
    </row>
    <row r="190" spans="1:10" ht="17.45" customHeight="1">
      <c r="A190" s="842"/>
      <c r="B190" s="722" t="s">
        <v>23</v>
      </c>
      <c r="C190" s="728" t="s">
        <v>2297</v>
      </c>
      <c r="D190" s="724" t="s">
        <v>3098</v>
      </c>
      <c r="E190" s="725" t="s">
        <v>11</v>
      </c>
      <c r="F190" s="736"/>
      <c r="G190" s="736"/>
      <c r="H190" s="736"/>
      <c r="I190" s="740"/>
      <c r="J190" s="727"/>
    </row>
    <row r="191" spans="1:10" ht="17.45" customHeight="1">
      <c r="A191" s="842"/>
      <c r="B191" s="722" t="s">
        <v>23</v>
      </c>
      <c r="C191" s="728" t="s">
        <v>1921</v>
      </c>
      <c r="D191" s="724" t="s">
        <v>2987</v>
      </c>
      <c r="E191" s="725" t="s">
        <v>11</v>
      </c>
      <c r="F191" s="736"/>
      <c r="G191" s="736"/>
      <c r="H191" s="736"/>
      <c r="I191" s="740"/>
      <c r="J191" s="727"/>
    </row>
    <row r="192" spans="1:10" ht="17.45" customHeight="1">
      <c r="A192" s="842">
        <v>39</v>
      </c>
      <c r="B192" s="722" t="s">
        <v>23</v>
      </c>
      <c r="C192" s="723" t="s">
        <v>3099</v>
      </c>
      <c r="D192" s="724"/>
      <c r="E192" s="725" t="s">
        <v>11</v>
      </c>
      <c r="F192" s="736"/>
      <c r="G192" s="736"/>
      <c r="H192" s="736"/>
      <c r="I192" s="735"/>
      <c r="J192" s="727"/>
    </row>
    <row r="193" spans="1:10" ht="17.45" customHeight="1">
      <c r="A193" s="842"/>
      <c r="B193" s="722" t="s">
        <v>23</v>
      </c>
      <c r="C193" s="728" t="s">
        <v>2296</v>
      </c>
      <c r="D193" s="724" t="s">
        <v>3100</v>
      </c>
      <c r="E193" s="725" t="s">
        <v>11</v>
      </c>
      <c r="F193" s="736"/>
      <c r="G193" s="736"/>
      <c r="H193" s="736"/>
      <c r="I193" s="740"/>
      <c r="J193" s="727"/>
    </row>
    <row r="194" spans="1:10" ht="17.45" customHeight="1">
      <c r="A194" s="842"/>
      <c r="B194" s="722" t="s">
        <v>23</v>
      </c>
      <c r="C194" s="728" t="s">
        <v>2295</v>
      </c>
      <c r="D194" s="724" t="s">
        <v>3101</v>
      </c>
      <c r="E194" s="725" t="s">
        <v>11</v>
      </c>
      <c r="F194" s="736"/>
      <c r="G194" s="736"/>
      <c r="H194" s="736"/>
      <c r="I194" s="740"/>
      <c r="J194" s="727"/>
    </row>
    <row r="195" spans="1:10" ht="17.45" customHeight="1">
      <c r="A195" s="842"/>
      <c r="B195" s="722" t="s">
        <v>23</v>
      </c>
      <c r="C195" s="728" t="s">
        <v>2294</v>
      </c>
      <c r="D195" s="724" t="s">
        <v>3100</v>
      </c>
      <c r="E195" s="725" t="s">
        <v>11</v>
      </c>
      <c r="F195" s="736"/>
      <c r="G195" s="736"/>
      <c r="H195" s="736"/>
      <c r="I195" s="735"/>
      <c r="J195" s="727"/>
    </row>
    <row r="196" spans="1:10" ht="17.45" customHeight="1">
      <c r="A196" s="842"/>
      <c r="B196" s="722" t="s">
        <v>23</v>
      </c>
      <c r="C196" s="728" t="s">
        <v>2293</v>
      </c>
      <c r="D196" s="724" t="s">
        <v>3101</v>
      </c>
      <c r="E196" s="725" t="s">
        <v>11</v>
      </c>
      <c r="F196" s="736"/>
      <c r="G196" s="736"/>
      <c r="H196" s="736"/>
      <c r="I196" s="735"/>
      <c r="J196" s="727"/>
    </row>
    <row r="197" spans="1:10" ht="17.45" customHeight="1">
      <c r="A197" s="842"/>
      <c r="B197" s="722" t="s">
        <v>23</v>
      </c>
      <c r="C197" s="728" t="s">
        <v>1921</v>
      </c>
      <c r="D197" s="724" t="s">
        <v>2987</v>
      </c>
      <c r="E197" s="725" t="s">
        <v>11</v>
      </c>
      <c r="F197" s="736"/>
      <c r="G197" s="736"/>
      <c r="H197" s="736"/>
      <c r="I197" s="735"/>
      <c r="J197" s="727"/>
    </row>
    <row r="198" spans="1:10" ht="15" customHeight="1">
      <c r="A198" s="843">
        <v>40</v>
      </c>
      <c r="B198" s="722" t="s">
        <v>23</v>
      </c>
      <c r="C198" s="723" t="s">
        <v>3102</v>
      </c>
      <c r="D198" s="724"/>
      <c r="E198" s="725" t="s">
        <v>11</v>
      </c>
      <c r="F198" s="736"/>
      <c r="G198" s="736"/>
      <c r="H198" s="736"/>
      <c r="I198" s="735" t="s">
        <v>3103</v>
      </c>
      <c r="J198" s="727"/>
    </row>
    <row r="199" spans="1:10">
      <c r="A199" s="844"/>
      <c r="B199" s="722" t="s">
        <v>23</v>
      </c>
      <c r="C199" s="728" t="s">
        <v>1471</v>
      </c>
      <c r="D199" s="724" t="s">
        <v>3104</v>
      </c>
      <c r="E199" s="725" t="s">
        <v>11</v>
      </c>
      <c r="F199" s="736"/>
      <c r="G199" s="736"/>
      <c r="H199" s="736"/>
      <c r="I199" s="735"/>
      <c r="J199" s="727"/>
    </row>
    <row r="200" spans="1:10">
      <c r="A200" s="844"/>
      <c r="B200" s="722" t="s">
        <v>23</v>
      </c>
      <c r="C200" s="728" t="s">
        <v>1472</v>
      </c>
      <c r="D200" s="724" t="s">
        <v>3105</v>
      </c>
      <c r="E200" s="725" t="s">
        <v>11</v>
      </c>
      <c r="F200" s="736"/>
      <c r="G200" s="736"/>
      <c r="H200" s="736"/>
      <c r="I200" s="735"/>
      <c r="J200" s="727"/>
    </row>
    <row r="201" spans="1:10">
      <c r="A201" s="844"/>
      <c r="B201" s="722" t="s">
        <v>23</v>
      </c>
      <c r="C201" s="728" t="s">
        <v>2292</v>
      </c>
      <c r="D201" s="724"/>
      <c r="E201" s="725" t="s">
        <v>11</v>
      </c>
      <c r="F201" s="736"/>
      <c r="G201" s="736"/>
      <c r="H201" s="736"/>
      <c r="I201" s="735"/>
      <c r="J201" s="727"/>
    </row>
    <row r="202" spans="1:10">
      <c r="A202" s="844"/>
      <c r="B202" s="722" t="s">
        <v>23</v>
      </c>
      <c r="C202" s="728" t="s">
        <v>2291</v>
      </c>
      <c r="D202" s="724"/>
      <c r="E202" s="725" t="s">
        <v>11</v>
      </c>
      <c r="F202" s="736"/>
      <c r="G202" s="736"/>
      <c r="H202" s="736"/>
      <c r="I202" s="735"/>
      <c r="J202" s="727"/>
    </row>
    <row r="203" spans="1:10">
      <c r="A203" s="844"/>
      <c r="B203" s="722" t="s">
        <v>23</v>
      </c>
      <c r="C203" s="728" t="s">
        <v>2290</v>
      </c>
      <c r="D203" s="724"/>
      <c r="E203" s="725" t="s">
        <v>11</v>
      </c>
      <c r="F203" s="736"/>
      <c r="G203" s="736"/>
      <c r="H203" s="736"/>
      <c r="I203" s="735"/>
      <c r="J203" s="727"/>
    </row>
    <row r="204" spans="1:10">
      <c r="A204" s="844"/>
      <c r="B204" s="722" t="s">
        <v>23</v>
      </c>
      <c r="C204" s="728" t="s">
        <v>2289</v>
      </c>
      <c r="D204" s="724"/>
      <c r="E204" s="725" t="s">
        <v>11</v>
      </c>
      <c r="F204" s="736"/>
      <c r="G204" s="736"/>
      <c r="H204" s="736"/>
      <c r="I204" s="735"/>
      <c r="J204" s="727"/>
    </row>
    <row r="205" spans="1:10">
      <c r="A205" s="844"/>
      <c r="B205" s="722" t="s">
        <v>23</v>
      </c>
      <c r="C205" s="728" t="s">
        <v>2288</v>
      </c>
      <c r="D205" s="724"/>
      <c r="E205" s="725" t="s">
        <v>11</v>
      </c>
      <c r="F205" s="736"/>
      <c r="G205" s="736"/>
      <c r="H205" s="736"/>
      <c r="I205" s="735"/>
      <c r="J205" s="727"/>
    </row>
    <row r="206" spans="1:10">
      <c r="A206" s="844"/>
      <c r="B206" s="722" t="s">
        <v>23</v>
      </c>
      <c r="C206" s="728" t="s">
        <v>2287</v>
      </c>
      <c r="D206" s="724"/>
      <c r="E206" s="725" t="s">
        <v>11</v>
      </c>
      <c r="F206" s="736"/>
      <c r="G206" s="736"/>
      <c r="H206" s="736"/>
      <c r="I206" s="735"/>
      <c r="J206" s="727"/>
    </row>
    <row r="207" spans="1:10">
      <c r="A207" s="844"/>
      <c r="B207" s="722" t="s">
        <v>23</v>
      </c>
      <c r="C207" s="728" t="s">
        <v>2286</v>
      </c>
      <c r="D207" s="724"/>
      <c r="E207" s="725" t="s">
        <v>11</v>
      </c>
      <c r="F207" s="736"/>
      <c r="G207" s="736"/>
      <c r="H207" s="736"/>
      <c r="I207" s="735"/>
      <c r="J207" s="727"/>
    </row>
    <row r="208" spans="1:10">
      <c r="A208" s="844"/>
      <c r="B208" s="722" t="s">
        <v>23</v>
      </c>
      <c r="C208" s="728" t="s">
        <v>2285</v>
      </c>
      <c r="D208" s="724"/>
      <c r="E208" s="725" t="s">
        <v>11</v>
      </c>
      <c r="F208" s="736"/>
      <c r="G208" s="736"/>
      <c r="H208" s="736"/>
      <c r="I208" s="735"/>
      <c r="J208" s="727"/>
    </row>
    <row r="209" spans="1:10">
      <c r="A209" s="844"/>
      <c r="B209" s="722" t="s">
        <v>23</v>
      </c>
      <c r="C209" s="728" t="s">
        <v>2284</v>
      </c>
      <c r="D209" s="724"/>
      <c r="E209" s="725" t="s">
        <v>11</v>
      </c>
      <c r="F209" s="736"/>
      <c r="G209" s="736"/>
      <c r="H209" s="736"/>
      <c r="I209" s="735"/>
      <c r="J209" s="727"/>
    </row>
    <row r="210" spans="1:10">
      <c r="A210" s="844"/>
      <c r="B210" s="722" t="s">
        <v>23</v>
      </c>
      <c r="C210" s="728" t="s">
        <v>2283</v>
      </c>
      <c r="D210" s="724"/>
      <c r="E210" s="725" t="s">
        <v>11</v>
      </c>
      <c r="F210" s="736"/>
      <c r="G210" s="736"/>
      <c r="H210" s="736"/>
      <c r="I210" s="735"/>
      <c r="J210" s="727"/>
    </row>
    <row r="211" spans="1:10">
      <c r="A211" s="844"/>
      <c r="B211" s="722" t="s">
        <v>23</v>
      </c>
      <c r="C211" s="728" t="s">
        <v>2282</v>
      </c>
      <c r="D211" s="724"/>
      <c r="E211" s="725" t="s">
        <v>11</v>
      </c>
      <c r="F211" s="736"/>
      <c r="G211" s="736"/>
      <c r="H211" s="736"/>
      <c r="I211" s="735"/>
      <c r="J211" s="727"/>
    </row>
    <row r="212" spans="1:10">
      <c r="A212" s="844"/>
      <c r="B212" s="722" t="s">
        <v>23</v>
      </c>
      <c r="C212" s="728" t="s">
        <v>2281</v>
      </c>
      <c r="D212" s="724"/>
      <c r="E212" s="725" t="s">
        <v>11</v>
      </c>
      <c r="F212" s="736"/>
      <c r="G212" s="736"/>
      <c r="H212" s="736"/>
      <c r="I212" s="735"/>
      <c r="J212" s="727"/>
    </row>
    <row r="213" spans="1:10">
      <c r="A213" s="844"/>
      <c r="B213" s="722" t="s">
        <v>23</v>
      </c>
      <c r="C213" s="728" t="s">
        <v>2280</v>
      </c>
      <c r="D213" s="724"/>
      <c r="E213" s="725" t="s">
        <v>11</v>
      </c>
      <c r="F213" s="736"/>
      <c r="G213" s="736"/>
      <c r="H213" s="736"/>
      <c r="I213" s="735"/>
      <c r="J213" s="727"/>
    </row>
    <row r="214" spans="1:10">
      <c r="A214" s="844"/>
      <c r="B214" s="722" t="s">
        <v>23</v>
      </c>
      <c r="C214" s="728" t="s">
        <v>3106</v>
      </c>
      <c r="D214" s="724"/>
      <c r="E214" s="725" t="s">
        <v>11</v>
      </c>
      <c r="F214" s="736"/>
      <c r="G214" s="736"/>
      <c r="H214" s="736"/>
      <c r="I214" s="735"/>
      <c r="J214" s="727"/>
    </row>
    <row r="215" spans="1:10">
      <c r="A215" s="844"/>
      <c r="B215" s="722" t="s">
        <v>23</v>
      </c>
      <c r="C215" s="728" t="s">
        <v>3107</v>
      </c>
      <c r="D215" s="724"/>
      <c r="E215" s="725" t="s">
        <v>11</v>
      </c>
      <c r="F215" s="736"/>
      <c r="G215" s="736"/>
      <c r="H215" s="736"/>
      <c r="I215" s="735"/>
      <c r="J215" s="727"/>
    </row>
    <row r="216" spans="1:10">
      <c r="A216" s="844"/>
      <c r="B216" s="722" t="s">
        <v>23</v>
      </c>
      <c r="C216" s="728" t="s">
        <v>2279</v>
      </c>
      <c r="D216" s="724" t="s">
        <v>3104</v>
      </c>
      <c r="E216" s="725" t="s">
        <v>11</v>
      </c>
      <c r="F216" s="736"/>
      <c r="G216" s="736"/>
      <c r="H216" s="736"/>
      <c r="I216" s="735"/>
      <c r="J216" s="727"/>
    </row>
    <row r="217" spans="1:10">
      <c r="A217" s="844"/>
      <c r="B217" s="722" t="s">
        <v>23</v>
      </c>
      <c r="C217" s="728" t="s">
        <v>2278</v>
      </c>
      <c r="D217" s="724" t="s">
        <v>3105</v>
      </c>
      <c r="E217" s="725" t="s">
        <v>11</v>
      </c>
      <c r="F217" s="736"/>
      <c r="G217" s="736"/>
      <c r="H217" s="736"/>
      <c r="I217" s="735"/>
      <c r="J217" s="727"/>
    </row>
    <row r="218" spans="1:10">
      <c r="A218" s="844"/>
      <c r="B218" s="722" t="s">
        <v>23</v>
      </c>
      <c r="C218" s="728" t="s">
        <v>2277</v>
      </c>
      <c r="D218" s="724"/>
      <c r="E218" s="725" t="s">
        <v>11</v>
      </c>
      <c r="F218" s="736"/>
      <c r="G218" s="736"/>
      <c r="H218" s="736"/>
      <c r="I218" s="735"/>
      <c r="J218" s="727"/>
    </row>
    <row r="219" spans="1:10">
      <c r="A219" s="844"/>
      <c r="B219" s="722" t="s">
        <v>23</v>
      </c>
      <c r="C219" s="728" t="s">
        <v>2276</v>
      </c>
      <c r="D219" s="724"/>
      <c r="E219" s="725" t="s">
        <v>11</v>
      </c>
      <c r="F219" s="736"/>
      <c r="G219" s="736"/>
      <c r="H219" s="736"/>
      <c r="I219" s="735"/>
      <c r="J219" s="727"/>
    </row>
    <row r="220" spans="1:10">
      <c r="A220" s="844"/>
      <c r="B220" s="722" t="s">
        <v>23</v>
      </c>
      <c r="C220" s="728" t="s">
        <v>2275</v>
      </c>
      <c r="D220" s="724"/>
      <c r="E220" s="725" t="s">
        <v>11</v>
      </c>
      <c r="F220" s="736"/>
      <c r="G220" s="736"/>
      <c r="H220" s="736"/>
      <c r="I220" s="735"/>
      <c r="J220" s="727"/>
    </row>
    <row r="221" spans="1:10">
      <c r="A221" s="844"/>
      <c r="B221" s="722" t="s">
        <v>23</v>
      </c>
      <c r="C221" s="728" t="s">
        <v>2274</v>
      </c>
      <c r="D221" s="724"/>
      <c r="E221" s="725" t="s">
        <v>11</v>
      </c>
      <c r="F221" s="736"/>
      <c r="G221" s="736"/>
      <c r="H221" s="736"/>
      <c r="I221" s="735"/>
      <c r="J221" s="727"/>
    </row>
    <row r="222" spans="1:10">
      <c r="A222" s="844"/>
      <c r="B222" s="722" t="s">
        <v>23</v>
      </c>
      <c r="C222" s="728" t="s">
        <v>2273</v>
      </c>
      <c r="D222" s="724"/>
      <c r="E222" s="725" t="s">
        <v>11</v>
      </c>
      <c r="F222" s="736"/>
      <c r="G222" s="736"/>
      <c r="H222" s="736"/>
      <c r="I222" s="735"/>
      <c r="J222" s="727"/>
    </row>
    <row r="223" spans="1:10">
      <c r="A223" s="844"/>
      <c r="B223" s="722" t="s">
        <v>23</v>
      </c>
      <c r="C223" s="728" t="s">
        <v>2272</v>
      </c>
      <c r="D223" s="724"/>
      <c r="E223" s="725" t="s">
        <v>11</v>
      </c>
      <c r="F223" s="736"/>
      <c r="G223" s="736"/>
      <c r="H223" s="736"/>
      <c r="I223" s="735"/>
      <c r="J223" s="727"/>
    </row>
    <row r="224" spans="1:10">
      <c r="A224" s="844"/>
      <c r="B224" s="722" t="s">
        <v>23</v>
      </c>
      <c r="C224" s="728" t="s">
        <v>2271</v>
      </c>
      <c r="D224" s="724"/>
      <c r="E224" s="725" t="s">
        <v>11</v>
      </c>
      <c r="F224" s="736"/>
      <c r="G224" s="736"/>
      <c r="H224" s="736"/>
      <c r="I224" s="735"/>
      <c r="J224" s="727"/>
    </row>
    <row r="225" spans="1:10">
      <c r="A225" s="844"/>
      <c r="B225" s="722" t="s">
        <v>23</v>
      </c>
      <c r="C225" s="728" t="s">
        <v>2270</v>
      </c>
      <c r="D225" s="724"/>
      <c r="E225" s="725" t="s">
        <v>11</v>
      </c>
      <c r="F225" s="736"/>
      <c r="G225" s="736"/>
      <c r="H225" s="736"/>
      <c r="I225" s="735"/>
      <c r="J225" s="727"/>
    </row>
    <row r="226" spans="1:10">
      <c r="A226" s="844"/>
      <c r="B226" s="722" t="s">
        <v>23</v>
      </c>
      <c r="C226" s="728" t="s">
        <v>2269</v>
      </c>
      <c r="D226" s="724"/>
      <c r="E226" s="725" t="s">
        <v>11</v>
      </c>
      <c r="F226" s="736"/>
      <c r="G226" s="736"/>
      <c r="H226" s="736"/>
      <c r="I226" s="735"/>
      <c r="J226" s="727"/>
    </row>
    <row r="227" spans="1:10">
      <c r="A227" s="844"/>
      <c r="B227" s="722" t="s">
        <v>23</v>
      </c>
      <c r="C227" s="728" t="s">
        <v>2268</v>
      </c>
      <c r="D227" s="724"/>
      <c r="E227" s="725" t="s">
        <v>11</v>
      </c>
      <c r="F227" s="736"/>
      <c r="G227" s="736"/>
      <c r="H227" s="736"/>
      <c r="I227" s="735"/>
      <c r="J227" s="727"/>
    </row>
    <row r="228" spans="1:10">
      <c r="A228" s="844"/>
      <c r="B228" s="722" t="s">
        <v>23</v>
      </c>
      <c r="C228" s="728" t="s">
        <v>2267</v>
      </c>
      <c r="D228" s="724"/>
      <c r="E228" s="725" t="s">
        <v>11</v>
      </c>
      <c r="F228" s="736"/>
      <c r="G228" s="736"/>
      <c r="H228" s="736"/>
      <c r="I228" s="735"/>
      <c r="J228" s="727"/>
    </row>
    <row r="229" spans="1:10">
      <c r="A229" s="844"/>
      <c r="B229" s="722" t="s">
        <v>23</v>
      </c>
      <c r="C229" s="728" t="s">
        <v>2266</v>
      </c>
      <c r="D229" s="724"/>
      <c r="E229" s="725" t="s">
        <v>11</v>
      </c>
      <c r="F229" s="736"/>
      <c r="G229" s="736"/>
      <c r="H229" s="736"/>
      <c r="I229" s="735"/>
      <c r="J229" s="727"/>
    </row>
    <row r="230" spans="1:10">
      <c r="A230" s="844"/>
      <c r="B230" s="722" t="s">
        <v>23</v>
      </c>
      <c r="C230" s="728" t="s">
        <v>2265</v>
      </c>
      <c r="D230" s="724"/>
      <c r="E230" s="725" t="s">
        <v>11</v>
      </c>
      <c r="F230" s="736"/>
      <c r="G230" s="736"/>
      <c r="H230" s="736"/>
      <c r="I230" s="735"/>
      <c r="J230" s="727"/>
    </row>
    <row r="231" spans="1:10">
      <c r="A231" s="844"/>
      <c r="B231" s="722" t="s">
        <v>23</v>
      </c>
      <c r="C231" s="728" t="s">
        <v>3108</v>
      </c>
      <c r="D231" s="724"/>
      <c r="E231" s="725" t="s">
        <v>11</v>
      </c>
      <c r="F231" s="736"/>
      <c r="G231" s="736"/>
      <c r="H231" s="736"/>
      <c r="I231" s="735"/>
      <c r="J231" s="727"/>
    </row>
    <row r="232" spans="1:10">
      <c r="A232" s="844"/>
      <c r="B232" s="722" t="s">
        <v>23</v>
      </c>
      <c r="C232" s="728" t="s">
        <v>3109</v>
      </c>
      <c r="D232" s="724"/>
      <c r="E232" s="725" t="s">
        <v>11</v>
      </c>
      <c r="F232" s="736"/>
      <c r="G232" s="736"/>
      <c r="H232" s="736"/>
      <c r="I232" s="735"/>
      <c r="J232" s="727"/>
    </row>
    <row r="233" spans="1:10">
      <c r="A233" s="845"/>
      <c r="B233" s="722" t="s">
        <v>23</v>
      </c>
      <c r="C233" s="728" t="s">
        <v>1921</v>
      </c>
      <c r="D233" s="724" t="s">
        <v>2987</v>
      </c>
      <c r="E233" s="725" t="s">
        <v>11</v>
      </c>
      <c r="F233" s="736"/>
      <c r="G233" s="736"/>
      <c r="H233" s="736"/>
      <c r="I233" s="735"/>
      <c r="J233" s="727"/>
    </row>
    <row r="234" spans="1:10" ht="20.25" customHeight="1">
      <c r="A234" s="842">
        <v>41</v>
      </c>
      <c r="B234" s="722" t="s">
        <v>23</v>
      </c>
      <c r="C234" s="723" t="s">
        <v>3110</v>
      </c>
      <c r="D234" s="724"/>
      <c r="E234" s="725" t="s">
        <v>11</v>
      </c>
      <c r="F234" s="736"/>
      <c r="G234" s="736"/>
      <c r="H234" s="736"/>
      <c r="I234" s="735" t="s">
        <v>3111</v>
      </c>
      <c r="J234" s="727"/>
    </row>
    <row r="235" spans="1:10">
      <c r="A235" s="842"/>
      <c r="B235" s="722" t="s">
        <v>23</v>
      </c>
      <c r="C235" s="728" t="s">
        <v>1471</v>
      </c>
      <c r="D235" s="724" t="s">
        <v>3104</v>
      </c>
      <c r="E235" s="725" t="s">
        <v>11</v>
      </c>
      <c r="F235" s="736"/>
      <c r="G235" s="736"/>
      <c r="H235" s="736"/>
      <c r="I235" s="735"/>
      <c r="J235" s="727"/>
    </row>
    <row r="236" spans="1:10">
      <c r="A236" s="842"/>
      <c r="B236" s="722" t="s">
        <v>23</v>
      </c>
      <c r="C236" s="728" t="s">
        <v>1472</v>
      </c>
      <c r="D236" s="724" t="s">
        <v>3105</v>
      </c>
      <c r="E236" s="725" t="s">
        <v>11</v>
      </c>
      <c r="F236" s="736"/>
      <c r="G236" s="736"/>
      <c r="H236" s="736"/>
      <c r="I236" s="735"/>
      <c r="J236" s="727"/>
    </row>
    <row r="237" spans="1:10">
      <c r="A237" s="842"/>
      <c r="B237" s="722" t="s">
        <v>23</v>
      </c>
      <c r="C237" s="728" t="s">
        <v>2292</v>
      </c>
      <c r="D237" s="724"/>
      <c r="E237" s="725" t="s">
        <v>11</v>
      </c>
      <c r="F237" s="736"/>
      <c r="G237" s="736"/>
      <c r="H237" s="736"/>
      <c r="I237" s="735"/>
      <c r="J237" s="727"/>
    </row>
    <row r="238" spans="1:10">
      <c r="A238" s="842"/>
      <c r="B238" s="722" t="s">
        <v>23</v>
      </c>
      <c r="C238" s="728" t="s">
        <v>2291</v>
      </c>
      <c r="D238" s="724"/>
      <c r="E238" s="725" t="s">
        <v>11</v>
      </c>
      <c r="F238" s="736"/>
      <c r="G238" s="736"/>
      <c r="H238" s="736"/>
      <c r="I238" s="735"/>
      <c r="J238" s="727"/>
    </row>
    <row r="239" spans="1:10">
      <c r="A239" s="842"/>
      <c r="B239" s="722" t="s">
        <v>23</v>
      </c>
      <c r="C239" s="728" t="s">
        <v>2290</v>
      </c>
      <c r="D239" s="724"/>
      <c r="E239" s="725" t="s">
        <v>11</v>
      </c>
      <c r="F239" s="736"/>
      <c r="G239" s="736"/>
      <c r="H239" s="736"/>
      <c r="I239" s="735"/>
      <c r="J239" s="727"/>
    </row>
    <row r="240" spans="1:10">
      <c r="A240" s="842"/>
      <c r="B240" s="722" t="s">
        <v>23</v>
      </c>
      <c r="C240" s="728" t="s">
        <v>2289</v>
      </c>
      <c r="D240" s="724"/>
      <c r="E240" s="725" t="s">
        <v>11</v>
      </c>
      <c r="F240" s="736"/>
      <c r="G240" s="736"/>
      <c r="H240" s="736"/>
      <c r="I240" s="735"/>
      <c r="J240" s="727"/>
    </row>
    <row r="241" spans="1:10">
      <c r="A241" s="842"/>
      <c r="B241" s="722" t="s">
        <v>23</v>
      </c>
      <c r="C241" s="728" t="s">
        <v>2288</v>
      </c>
      <c r="D241" s="724"/>
      <c r="E241" s="725" t="s">
        <v>11</v>
      </c>
      <c r="F241" s="736"/>
      <c r="G241" s="736"/>
      <c r="H241" s="736"/>
      <c r="I241" s="735"/>
      <c r="J241" s="727"/>
    </row>
    <row r="242" spans="1:10">
      <c r="A242" s="842"/>
      <c r="B242" s="722" t="s">
        <v>23</v>
      </c>
      <c r="C242" s="728" t="s">
        <v>2287</v>
      </c>
      <c r="D242" s="724"/>
      <c r="E242" s="725" t="s">
        <v>11</v>
      </c>
      <c r="F242" s="736"/>
      <c r="G242" s="736"/>
      <c r="H242" s="736"/>
      <c r="I242" s="735"/>
      <c r="J242" s="727"/>
    </row>
    <row r="243" spans="1:10">
      <c r="A243" s="842"/>
      <c r="B243" s="722" t="s">
        <v>23</v>
      </c>
      <c r="C243" s="728" t="s">
        <v>2286</v>
      </c>
      <c r="D243" s="724"/>
      <c r="E243" s="725" t="s">
        <v>11</v>
      </c>
      <c r="F243" s="736"/>
      <c r="G243" s="736"/>
      <c r="H243" s="736"/>
      <c r="I243" s="735"/>
      <c r="J243" s="727"/>
    </row>
    <row r="244" spans="1:10">
      <c r="A244" s="842"/>
      <c r="B244" s="722" t="s">
        <v>23</v>
      </c>
      <c r="C244" s="728" t="s">
        <v>2285</v>
      </c>
      <c r="D244" s="724"/>
      <c r="E244" s="725" t="s">
        <v>11</v>
      </c>
      <c r="F244" s="736"/>
      <c r="G244" s="736"/>
      <c r="H244" s="736"/>
      <c r="I244" s="735"/>
      <c r="J244" s="727"/>
    </row>
    <row r="245" spans="1:10">
      <c r="A245" s="842"/>
      <c r="B245" s="722" t="s">
        <v>23</v>
      </c>
      <c r="C245" s="728" t="s">
        <v>2284</v>
      </c>
      <c r="D245" s="724"/>
      <c r="E245" s="725" t="s">
        <v>11</v>
      </c>
      <c r="F245" s="736"/>
      <c r="G245" s="736"/>
      <c r="H245" s="736"/>
      <c r="I245" s="735"/>
      <c r="J245" s="727"/>
    </row>
    <row r="246" spans="1:10">
      <c r="A246" s="842"/>
      <c r="B246" s="722" t="s">
        <v>23</v>
      </c>
      <c r="C246" s="728" t="s">
        <v>2283</v>
      </c>
      <c r="D246" s="724"/>
      <c r="E246" s="725" t="s">
        <v>11</v>
      </c>
      <c r="F246" s="736"/>
      <c r="G246" s="736"/>
      <c r="H246" s="736"/>
      <c r="I246" s="735"/>
      <c r="J246" s="727"/>
    </row>
    <row r="247" spans="1:10">
      <c r="A247" s="842"/>
      <c r="B247" s="722" t="s">
        <v>23</v>
      </c>
      <c r="C247" s="728" t="s">
        <v>2282</v>
      </c>
      <c r="D247" s="724"/>
      <c r="E247" s="725" t="s">
        <v>11</v>
      </c>
      <c r="F247" s="736"/>
      <c r="G247" s="736"/>
      <c r="H247" s="736"/>
      <c r="I247" s="735"/>
      <c r="J247" s="727"/>
    </row>
    <row r="248" spans="1:10">
      <c r="A248" s="842"/>
      <c r="B248" s="722" t="s">
        <v>23</v>
      </c>
      <c r="C248" s="728" t="s">
        <v>2281</v>
      </c>
      <c r="D248" s="724"/>
      <c r="E248" s="725" t="s">
        <v>11</v>
      </c>
      <c r="F248" s="736"/>
      <c r="G248" s="736"/>
      <c r="H248" s="736"/>
      <c r="I248" s="735"/>
      <c r="J248" s="727"/>
    </row>
    <row r="249" spans="1:10">
      <c r="A249" s="842"/>
      <c r="B249" s="722" t="s">
        <v>23</v>
      </c>
      <c r="C249" s="728" t="s">
        <v>2280</v>
      </c>
      <c r="D249" s="724"/>
      <c r="E249" s="725" t="s">
        <v>11</v>
      </c>
      <c r="F249" s="736"/>
      <c r="G249" s="736"/>
      <c r="H249" s="736"/>
      <c r="I249" s="735"/>
      <c r="J249" s="727"/>
    </row>
    <row r="250" spans="1:10">
      <c r="A250" s="842"/>
      <c r="B250" s="722" t="s">
        <v>23</v>
      </c>
      <c r="C250" s="728" t="s">
        <v>3106</v>
      </c>
      <c r="D250" s="724"/>
      <c r="E250" s="725" t="s">
        <v>11</v>
      </c>
      <c r="F250" s="736"/>
      <c r="G250" s="736"/>
      <c r="H250" s="736"/>
      <c r="I250" s="735"/>
      <c r="J250" s="727"/>
    </row>
    <row r="251" spans="1:10">
      <c r="A251" s="842"/>
      <c r="B251" s="722" t="s">
        <v>23</v>
      </c>
      <c r="C251" s="728" t="s">
        <v>3107</v>
      </c>
      <c r="D251" s="724"/>
      <c r="E251" s="725" t="s">
        <v>11</v>
      </c>
      <c r="F251" s="736"/>
      <c r="G251" s="736"/>
      <c r="H251" s="736"/>
      <c r="I251" s="735"/>
      <c r="J251" s="727"/>
    </row>
    <row r="252" spans="1:10">
      <c r="A252" s="842"/>
      <c r="B252" s="722" t="s">
        <v>23</v>
      </c>
      <c r="C252" s="728" t="s">
        <v>2279</v>
      </c>
      <c r="D252" s="724" t="s">
        <v>3104</v>
      </c>
      <c r="E252" s="725" t="s">
        <v>11</v>
      </c>
      <c r="F252" s="736"/>
      <c r="G252" s="736"/>
      <c r="H252" s="736"/>
      <c r="I252" s="735"/>
      <c r="J252" s="727"/>
    </row>
    <row r="253" spans="1:10">
      <c r="A253" s="842"/>
      <c r="B253" s="722" t="s">
        <v>23</v>
      </c>
      <c r="C253" s="728" t="s">
        <v>2278</v>
      </c>
      <c r="D253" s="724" t="s">
        <v>3105</v>
      </c>
      <c r="E253" s="725" t="s">
        <v>11</v>
      </c>
      <c r="F253" s="736"/>
      <c r="G253" s="736"/>
      <c r="H253" s="736"/>
      <c r="I253" s="735"/>
      <c r="J253" s="727"/>
    </row>
    <row r="254" spans="1:10">
      <c r="A254" s="842"/>
      <c r="B254" s="722" t="s">
        <v>23</v>
      </c>
      <c r="C254" s="728" t="s">
        <v>2277</v>
      </c>
      <c r="D254" s="724"/>
      <c r="E254" s="725" t="s">
        <v>11</v>
      </c>
      <c r="F254" s="736"/>
      <c r="G254" s="736"/>
      <c r="H254" s="736"/>
      <c r="I254" s="735"/>
      <c r="J254" s="727"/>
    </row>
    <row r="255" spans="1:10">
      <c r="A255" s="842"/>
      <c r="B255" s="722" t="s">
        <v>23</v>
      </c>
      <c r="C255" s="728" t="s">
        <v>2276</v>
      </c>
      <c r="D255" s="724"/>
      <c r="E255" s="725" t="s">
        <v>11</v>
      </c>
      <c r="F255" s="736"/>
      <c r="G255" s="736"/>
      <c r="H255" s="736"/>
      <c r="I255" s="735"/>
      <c r="J255" s="727"/>
    </row>
    <row r="256" spans="1:10">
      <c r="A256" s="842"/>
      <c r="B256" s="722" t="s">
        <v>23</v>
      </c>
      <c r="C256" s="728" t="s">
        <v>2275</v>
      </c>
      <c r="D256" s="724"/>
      <c r="E256" s="725" t="s">
        <v>11</v>
      </c>
      <c r="F256" s="736"/>
      <c r="G256" s="736"/>
      <c r="H256" s="736"/>
      <c r="I256" s="735"/>
      <c r="J256" s="727"/>
    </row>
    <row r="257" spans="1:10">
      <c r="A257" s="842"/>
      <c r="B257" s="722" t="s">
        <v>23</v>
      </c>
      <c r="C257" s="728" t="s">
        <v>2274</v>
      </c>
      <c r="D257" s="724"/>
      <c r="E257" s="725" t="s">
        <v>11</v>
      </c>
      <c r="F257" s="736"/>
      <c r="G257" s="736"/>
      <c r="H257" s="736"/>
      <c r="I257" s="735"/>
      <c r="J257" s="727"/>
    </row>
    <row r="258" spans="1:10">
      <c r="A258" s="842"/>
      <c r="B258" s="722" t="s">
        <v>23</v>
      </c>
      <c r="C258" s="728" t="s">
        <v>2273</v>
      </c>
      <c r="D258" s="724"/>
      <c r="E258" s="725" t="s">
        <v>11</v>
      </c>
      <c r="F258" s="736"/>
      <c r="G258" s="736"/>
      <c r="H258" s="736"/>
      <c r="I258" s="735"/>
      <c r="J258" s="727"/>
    </row>
    <row r="259" spans="1:10">
      <c r="A259" s="842"/>
      <c r="B259" s="722" t="s">
        <v>23</v>
      </c>
      <c r="C259" s="728" t="s">
        <v>2272</v>
      </c>
      <c r="D259" s="724"/>
      <c r="E259" s="725" t="s">
        <v>11</v>
      </c>
      <c r="F259" s="736"/>
      <c r="G259" s="736"/>
      <c r="H259" s="736"/>
      <c r="I259" s="735"/>
      <c r="J259" s="727"/>
    </row>
    <row r="260" spans="1:10">
      <c r="A260" s="842"/>
      <c r="B260" s="722" t="s">
        <v>23</v>
      </c>
      <c r="C260" s="728" t="s">
        <v>2271</v>
      </c>
      <c r="D260" s="724"/>
      <c r="E260" s="725" t="s">
        <v>11</v>
      </c>
      <c r="F260" s="736"/>
      <c r="G260" s="736"/>
      <c r="H260" s="736"/>
      <c r="I260" s="735"/>
      <c r="J260" s="727"/>
    </row>
    <row r="261" spans="1:10">
      <c r="A261" s="842"/>
      <c r="B261" s="722" t="s">
        <v>23</v>
      </c>
      <c r="C261" s="728" t="s">
        <v>2270</v>
      </c>
      <c r="D261" s="724"/>
      <c r="E261" s="725" t="s">
        <v>11</v>
      </c>
      <c r="F261" s="736"/>
      <c r="G261" s="736"/>
      <c r="H261" s="736"/>
      <c r="I261" s="735"/>
      <c r="J261" s="727"/>
    </row>
    <row r="262" spans="1:10">
      <c r="A262" s="842"/>
      <c r="B262" s="722" t="s">
        <v>23</v>
      </c>
      <c r="C262" s="728" t="s">
        <v>2269</v>
      </c>
      <c r="D262" s="724"/>
      <c r="E262" s="725" t="s">
        <v>11</v>
      </c>
      <c r="F262" s="736"/>
      <c r="G262" s="736"/>
      <c r="H262" s="736"/>
      <c r="I262" s="735"/>
      <c r="J262" s="727"/>
    </row>
    <row r="263" spans="1:10">
      <c r="A263" s="842"/>
      <c r="B263" s="722" t="s">
        <v>23</v>
      </c>
      <c r="C263" s="728" t="s">
        <v>2268</v>
      </c>
      <c r="D263" s="724"/>
      <c r="E263" s="725" t="s">
        <v>11</v>
      </c>
      <c r="F263" s="736"/>
      <c r="G263" s="736"/>
      <c r="H263" s="736"/>
      <c r="I263" s="735"/>
      <c r="J263" s="727"/>
    </row>
    <row r="264" spans="1:10">
      <c r="A264" s="842"/>
      <c r="B264" s="722" t="s">
        <v>23</v>
      </c>
      <c r="C264" s="728" t="s">
        <v>2267</v>
      </c>
      <c r="D264" s="724"/>
      <c r="E264" s="725" t="s">
        <v>11</v>
      </c>
      <c r="F264" s="736"/>
      <c r="G264" s="736"/>
      <c r="H264" s="736"/>
      <c r="I264" s="735"/>
      <c r="J264" s="727"/>
    </row>
    <row r="265" spans="1:10">
      <c r="A265" s="842"/>
      <c r="B265" s="722" t="s">
        <v>23</v>
      </c>
      <c r="C265" s="728" t="s">
        <v>2266</v>
      </c>
      <c r="D265" s="724"/>
      <c r="E265" s="725" t="s">
        <v>11</v>
      </c>
      <c r="F265" s="736"/>
      <c r="G265" s="736"/>
      <c r="H265" s="736"/>
      <c r="I265" s="735"/>
      <c r="J265" s="727"/>
    </row>
    <row r="266" spans="1:10">
      <c r="A266" s="842"/>
      <c r="B266" s="722" t="s">
        <v>23</v>
      </c>
      <c r="C266" s="728" t="s">
        <v>2265</v>
      </c>
      <c r="D266" s="724"/>
      <c r="E266" s="725" t="s">
        <v>11</v>
      </c>
      <c r="F266" s="736"/>
      <c r="G266" s="736"/>
      <c r="H266" s="736"/>
      <c r="I266" s="735"/>
      <c r="J266" s="727"/>
    </row>
    <row r="267" spans="1:10">
      <c r="A267" s="842"/>
      <c r="B267" s="722" t="s">
        <v>23</v>
      </c>
      <c r="C267" s="728" t="s">
        <v>3108</v>
      </c>
      <c r="D267" s="724"/>
      <c r="E267" s="725" t="s">
        <v>11</v>
      </c>
      <c r="F267" s="736"/>
      <c r="G267" s="736"/>
      <c r="H267" s="736"/>
      <c r="I267" s="735"/>
      <c r="J267" s="727"/>
    </row>
    <row r="268" spans="1:10">
      <c r="A268" s="842"/>
      <c r="B268" s="722" t="s">
        <v>23</v>
      </c>
      <c r="C268" s="728" t="s">
        <v>3109</v>
      </c>
      <c r="D268" s="724"/>
      <c r="E268" s="725" t="s">
        <v>11</v>
      </c>
      <c r="F268" s="736"/>
      <c r="G268" s="736"/>
      <c r="H268" s="736"/>
      <c r="I268" s="735"/>
      <c r="J268" s="727"/>
    </row>
    <row r="269" spans="1:10">
      <c r="A269" s="842"/>
      <c r="B269" s="722" t="s">
        <v>23</v>
      </c>
      <c r="C269" s="728" t="s">
        <v>1921</v>
      </c>
      <c r="D269" s="724" t="s">
        <v>2987</v>
      </c>
      <c r="E269" s="725" t="s">
        <v>11</v>
      </c>
      <c r="F269" s="736"/>
      <c r="G269" s="736"/>
      <c r="H269" s="736"/>
      <c r="I269" s="735"/>
      <c r="J269" s="727"/>
    </row>
    <row r="270" spans="1:10" ht="16.5" customHeight="1">
      <c r="A270" s="842">
        <v>42</v>
      </c>
      <c r="B270" s="722" t="s">
        <v>23</v>
      </c>
      <c r="C270" s="723" t="s">
        <v>3112</v>
      </c>
      <c r="D270" s="724"/>
      <c r="E270" s="725" t="s">
        <v>11</v>
      </c>
      <c r="F270" s="736"/>
      <c r="G270" s="736"/>
      <c r="H270" s="736"/>
      <c r="I270" s="735" t="s">
        <v>3113</v>
      </c>
      <c r="J270" s="727"/>
    </row>
    <row r="271" spans="1:10">
      <c r="A271" s="842"/>
      <c r="B271" s="722" t="s">
        <v>23</v>
      </c>
      <c r="C271" s="728" t="s">
        <v>3114</v>
      </c>
      <c r="D271" s="724"/>
      <c r="E271" s="725" t="s">
        <v>11</v>
      </c>
      <c r="F271" s="736"/>
      <c r="G271" s="736"/>
      <c r="H271" s="736"/>
      <c r="I271" s="735"/>
      <c r="J271" s="727"/>
    </row>
    <row r="272" spans="1:10">
      <c r="A272" s="842"/>
      <c r="B272" s="722" t="s">
        <v>23</v>
      </c>
      <c r="C272" s="728" t="s">
        <v>3115</v>
      </c>
      <c r="D272" s="724"/>
      <c r="E272" s="725" t="s">
        <v>11</v>
      </c>
      <c r="F272" s="736"/>
      <c r="G272" s="736"/>
      <c r="H272" s="736"/>
      <c r="I272" s="735"/>
      <c r="J272" s="727"/>
    </row>
    <row r="273" spans="1:10">
      <c r="A273" s="842"/>
      <c r="B273" s="722" t="s">
        <v>23</v>
      </c>
      <c r="C273" s="728" t="s">
        <v>3116</v>
      </c>
      <c r="D273" s="724" t="s">
        <v>3101</v>
      </c>
      <c r="E273" s="725" t="s">
        <v>11</v>
      </c>
      <c r="F273" s="736"/>
      <c r="G273" s="736"/>
      <c r="H273" s="736"/>
      <c r="I273" s="735"/>
      <c r="J273" s="727"/>
    </row>
    <row r="274" spans="1:10">
      <c r="A274" s="842"/>
      <c r="B274" s="722" t="s">
        <v>23</v>
      </c>
      <c r="C274" s="728" t="s">
        <v>3117</v>
      </c>
      <c r="D274" s="724" t="s">
        <v>3100</v>
      </c>
      <c r="E274" s="725" t="s">
        <v>11</v>
      </c>
      <c r="F274" s="736"/>
      <c r="G274" s="736"/>
      <c r="H274" s="736"/>
      <c r="I274" s="735"/>
      <c r="J274" s="727"/>
    </row>
    <row r="275" spans="1:10">
      <c r="A275" s="842"/>
      <c r="B275" s="722" t="s">
        <v>23</v>
      </c>
      <c r="C275" s="728" t="s">
        <v>3118</v>
      </c>
      <c r="D275" s="724"/>
      <c r="E275" s="725" t="s">
        <v>11</v>
      </c>
      <c r="F275" s="736"/>
      <c r="G275" s="736"/>
      <c r="H275" s="736"/>
      <c r="I275" s="735"/>
      <c r="J275" s="727"/>
    </row>
    <row r="276" spans="1:10">
      <c r="A276" s="842"/>
      <c r="B276" s="722" t="s">
        <v>23</v>
      </c>
      <c r="C276" s="728" t="s">
        <v>3119</v>
      </c>
      <c r="D276" s="724"/>
      <c r="E276" s="725" t="s">
        <v>11</v>
      </c>
      <c r="F276" s="736"/>
      <c r="G276" s="736"/>
      <c r="H276" s="736"/>
      <c r="I276" s="735"/>
      <c r="J276" s="727"/>
    </row>
    <row r="277" spans="1:10">
      <c r="A277" s="842"/>
      <c r="B277" s="722" t="s">
        <v>23</v>
      </c>
      <c r="C277" s="728" t="s">
        <v>3120</v>
      </c>
      <c r="D277" s="724" t="s">
        <v>3101</v>
      </c>
      <c r="E277" s="725" t="s">
        <v>11</v>
      </c>
      <c r="F277" s="736"/>
      <c r="G277" s="736"/>
      <c r="H277" s="736"/>
      <c r="I277" s="735"/>
      <c r="J277" s="727"/>
    </row>
    <row r="278" spans="1:10">
      <c r="A278" s="842"/>
      <c r="B278" s="722" t="s">
        <v>23</v>
      </c>
      <c r="C278" s="728" t="s">
        <v>3121</v>
      </c>
      <c r="D278" s="724" t="s">
        <v>3100</v>
      </c>
      <c r="E278" s="725" t="s">
        <v>11</v>
      </c>
      <c r="F278" s="736"/>
      <c r="G278" s="736"/>
      <c r="H278" s="736"/>
      <c r="I278" s="735"/>
      <c r="J278" s="727"/>
    </row>
    <row r="279" spans="1:10">
      <c r="A279" s="842"/>
      <c r="B279" s="722" t="s">
        <v>23</v>
      </c>
      <c r="C279" s="728" t="s">
        <v>3122</v>
      </c>
      <c r="D279" s="724"/>
      <c r="E279" s="725" t="s">
        <v>11</v>
      </c>
      <c r="F279" s="736"/>
      <c r="G279" s="736"/>
      <c r="H279" s="736"/>
      <c r="I279" s="735"/>
      <c r="J279" s="727"/>
    </row>
    <row r="280" spans="1:10">
      <c r="A280" s="842"/>
      <c r="B280" s="722" t="s">
        <v>23</v>
      </c>
      <c r="C280" s="728" t="s">
        <v>3123</v>
      </c>
      <c r="D280" s="724"/>
      <c r="E280" s="725" t="s">
        <v>11</v>
      </c>
      <c r="F280" s="736"/>
      <c r="G280" s="736"/>
      <c r="H280" s="736"/>
      <c r="I280" s="735"/>
      <c r="J280" s="727"/>
    </row>
    <row r="281" spans="1:10">
      <c r="A281" s="842"/>
      <c r="B281" s="722" t="s">
        <v>23</v>
      </c>
      <c r="C281" s="728" t="s">
        <v>3124</v>
      </c>
      <c r="D281" s="724"/>
      <c r="E281" s="725" t="s">
        <v>11</v>
      </c>
      <c r="F281" s="736"/>
      <c r="G281" s="736"/>
      <c r="H281" s="736"/>
      <c r="I281" s="735"/>
      <c r="J281" s="727"/>
    </row>
    <row r="282" spans="1:10">
      <c r="A282" s="842"/>
      <c r="B282" s="722" t="s">
        <v>23</v>
      </c>
      <c r="C282" s="728" t="s">
        <v>3125</v>
      </c>
      <c r="D282" s="724"/>
      <c r="E282" s="725" t="s">
        <v>11</v>
      </c>
      <c r="F282" s="736"/>
      <c r="G282" s="736"/>
      <c r="H282" s="736"/>
      <c r="I282" s="735"/>
      <c r="J282" s="727"/>
    </row>
    <row r="283" spans="1:10">
      <c r="A283" s="842"/>
      <c r="B283" s="722" t="s">
        <v>23</v>
      </c>
      <c r="C283" s="728" t="s">
        <v>3126</v>
      </c>
      <c r="D283" s="724"/>
      <c r="E283" s="725" t="s">
        <v>11</v>
      </c>
      <c r="F283" s="736"/>
      <c r="G283" s="736"/>
      <c r="H283" s="736"/>
      <c r="I283" s="735"/>
      <c r="J283" s="727"/>
    </row>
    <row r="284" spans="1:10">
      <c r="A284" s="842"/>
      <c r="B284" s="722" t="s">
        <v>23</v>
      </c>
      <c r="C284" s="728" t="s">
        <v>3127</v>
      </c>
      <c r="D284" s="724"/>
      <c r="E284" s="725" t="s">
        <v>11</v>
      </c>
      <c r="F284" s="736"/>
      <c r="G284" s="736"/>
      <c r="H284" s="736"/>
      <c r="I284" s="735"/>
      <c r="J284" s="727"/>
    </row>
    <row r="285" spans="1:10">
      <c r="A285" s="842"/>
      <c r="B285" s="722" t="s">
        <v>23</v>
      </c>
      <c r="C285" s="728" t="s">
        <v>3128</v>
      </c>
      <c r="D285" s="724"/>
      <c r="E285" s="725" t="s">
        <v>11</v>
      </c>
      <c r="F285" s="736"/>
      <c r="G285" s="736"/>
      <c r="H285" s="736"/>
      <c r="I285" s="735"/>
      <c r="J285" s="727"/>
    </row>
    <row r="286" spans="1:10">
      <c r="A286" s="842"/>
      <c r="B286" s="722" t="s">
        <v>23</v>
      </c>
      <c r="C286" s="728" t="s">
        <v>3129</v>
      </c>
      <c r="D286" s="724"/>
      <c r="E286" s="725" t="s">
        <v>11</v>
      </c>
      <c r="F286" s="736"/>
      <c r="G286" s="736"/>
      <c r="H286" s="736"/>
      <c r="I286" s="735"/>
      <c r="J286" s="727"/>
    </row>
    <row r="287" spans="1:10">
      <c r="A287" s="842"/>
      <c r="B287" s="722" t="s">
        <v>23</v>
      </c>
      <c r="C287" s="728" t="s">
        <v>3130</v>
      </c>
      <c r="D287" s="724"/>
      <c r="E287" s="725" t="s">
        <v>11</v>
      </c>
      <c r="F287" s="736"/>
      <c r="G287" s="736"/>
      <c r="H287" s="736"/>
      <c r="I287" s="735"/>
      <c r="J287" s="727"/>
    </row>
    <row r="288" spans="1:10">
      <c r="A288" s="842"/>
      <c r="B288" s="722" t="s">
        <v>23</v>
      </c>
      <c r="C288" s="728" t="s">
        <v>3131</v>
      </c>
      <c r="D288" s="724"/>
      <c r="E288" s="725" t="s">
        <v>11</v>
      </c>
      <c r="F288" s="736"/>
      <c r="G288" s="736"/>
      <c r="H288" s="736"/>
      <c r="I288" s="735"/>
      <c r="J288" s="727"/>
    </row>
    <row r="289" spans="1:10">
      <c r="A289" s="842"/>
      <c r="B289" s="722" t="s">
        <v>23</v>
      </c>
      <c r="C289" s="728" t="s">
        <v>3132</v>
      </c>
      <c r="D289" s="724"/>
      <c r="E289" s="725" t="s">
        <v>11</v>
      </c>
      <c r="F289" s="736"/>
      <c r="G289" s="736"/>
      <c r="H289" s="736"/>
      <c r="I289" s="735"/>
      <c r="J289" s="727"/>
    </row>
    <row r="290" spans="1:10">
      <c r="A290" s="842"/>
      <c r="B290" s="722" t="s">
        <v>23</v>
      </c>
      <c r="C290" s="728" t="s">
        <v>3133</v>
      </c>
      <c r="D290" s="724"/>
      <c r="E290" s="725" t="s">
        <v>11</v>
      </c>
      <c r="F290" s="736"/>
      <c r="G290" s="736"/>
      <c r="H290" s="736"/>
      <c r="I290" s="735"/>
      <c r="J290" s="727"/>
    </row>
    <row r="291" spans="1:10">
      <c r="A291" s="842"/>
      <c r="B291" s="722" t="s">
        <v>23</v>
      </c>
      <c r="C291" s="728" t="s">
        <v>3134</v>
      </c>
      <c r="D291" s="724"/>
      <c r="E291" s="725" t="s">
        <v>11</v>
      </c>
      <c r="F291" s="736"/>
      <c r="G291" s="736"/>
      <c r="H291" s="736"/>
      <c r="I291" s="735"/>
      <c r="J291" s="727"/>
    </row>
    <row r="292" spans="1:10">
      <c r="A292" s="842"/>
      <c r="B292" s="722" t="s">
        <v>23</v>
      </c>
      <c r="C292" s="728" t="s">
        <v>3135</v>
      </c>
      <c r="D292" s="724"/>
      <c r="E292" s="725" t="s">
        <v>11</v>
      </c>
      <c r="F292" s="736"/>
      <c r="G292" s="736"/>
      <c r="H292" s="736"/>
      <c r="I292" s="735"/>
      <c r="J292" s="727"/>
    </row>
    <row r="293" spans="1:10">
      <c r="A293" s="842"/>
      <c r="B293" s="722" t="s">
        <v>23</v>
      </c>
      <c r="C293" s="728" t="s">
        <v>3136</v>
      </c>
      <c r="D293" s="724"/>
      <c r="E293" s="725" t="s">
        <v>11</v>
      </c>
      <c r="F293" s="736"/>
      <c r="G293" s="736"/>
      <c r="H293" s="736"/>
      <c r="I293" s="735"/>
      <c r="J293" s="727"/>
    </row>
    <row r="294" spans="1:10">
      <c r="A294" s="842"/>
      <c r="B294" s="722" t="s">
        <v>23</v>
      </c>
      <c r="C294" s="728" t="s">
        <v>3137</v>
      </c>
      <c r="D294" s="724"/>
      <c r="E294" s="725" t="s">
        <v>11</v>
      </c>
      <c r="F294" s="736"/>
      <c r="G294" s="736"/>
      <c r="H294" s="736"/>
      <c r="I294" s="735"/>
      <c r="J294" s="727"/>
    </row>
    <row r="295" spans="1:10">
      <c r="A295" s="842"/>
      <c r="B295" s="722" t="s">
        <v>23</v>
      </c>
      <c r="C295" s="728" t="s">
        <v>3138</v>
      </c>
      <c r="D295" s="724"/>
      <c r="E295" s="725" t="s">
        <v>11</v>
      </c>
      <c r="F295" s="736"/>
      <c r="G295" s="736"/>
      <c r="H295" s="736"/>
      <c r="I295" s="735"/>
      <c r="J295" s="727"/>
    </row>
    <row r="296" spans="1:10">
      <c r="A296" s="842"/>
      <c r="B296" s="722" t="s">
        <v>23</v>
      </c>
      <c r="C296" s="728" t="s">
        <v>3139</v>
      </c>
      <c r="D296" s="724"/>
      <c r="E296" s="725" t="s">
        <v>11</v>
      </c>
      <c r="F296" s="736"/>
      <c r="G296" s="736"/>
      <c r="H296" s="736"/>
      <c r="I296" s="735"/>
      <c r="J296" s="727"/>
    </row>
    <row r="297" spans="1:10">
      <c r="A297" s="842"/>
      <c r="B297" s="722" t="s">
        <v>23</v>
      </c>
      <c r="C297" s="728" t="s">
        <v>3140</v>
      </c>
      <c r="D297" s="724"/>
      <c r="E297" s="725" t="s">
        <v>11</v>
      </c>
      <c r="F297" s="736"/>
      <c r="G297" s="736"/>
      <c r="H297" s="736"/>
      <c r="I297" s="735"/>
      <c r="J297" s="727"/>
    </row>
    <row r="298" spans="1:10">
      <c r="A298" s="842"/>
      <c r="B298" s="722" t="s">
        <v>23</v>
      </c>
      <c r="C298" s="728" t="s">
        <v>3141</v>
      </c>
      <c r="D298" s="724"/>
      <c r="E298" s="725" t="s">
        <v>11</v>
      </c>
      <c r="F298" s="736"/>
      <c r="G298" s="736"/>
      <c r="H298" s="736"/>
      <c r="I298" s="735"/>
      <c r="J298" s="727"/>
    </row>
    <row r="299" spans="1:10">
      <c r="A299" s="842"/>
      <c r="B299" s="722" t="s">
        <v>23</v>
      </c>
      <c r="C299" s="728" t="s">
        <v>3142</v>
      </c>
      <c r="D299" s="724"/>
      <c r="E299" s="725" t="s">
        <v>11</v>
      </c>
      <c r="F299" s="736"/>
      <c r="G299" s="736"/>
      <c r="H299" s="736"/>
      <c r="I299" s="735"/>
      <c r="J299" s="727"/>
    </row>
    <row r="300" spans="1:10">
      <c r="A300" s="842"/>
      <c r="B300" s="722" t="s">
        <v>23</v>
      </c>
      <c r="C300" s="728" t="s">
        <v>3143</v>
      </c>
      <c r="D300" s="724"/>
      <c r="E300" s="725" t="s">
        <v>11</v>
      </c>
      <c r="F300" s="736"/>
      <c r="G300" s="736"/>
      <c r="H300" s="736"/>
      <c r="I300" s="735"/>
      <c r="J300" s="727"/>
    </row>
    <row r="301" spans="1:10">
      <c r="A301" s="842"/>
      <c r="B301" s="722" t="s">
        <v>23</v>
      </c>
      <c r="C301" s="728" t="s">
        <v>3144</v>
      </c>
      <c r="D301" s="724"/>
      <c r="E301" s="725" t="s">
        <v>11</v>
      </c>
      <c r="F301" s="736"/>
      <c r="G301" s="736"/>
      <c r="H301" s="736"/>
      <c r="I301" s="735"/>
      <c r="J301" s="727"/>
    </row>
    <row r="302" spans="1:10">
      <c r="A302" s="842"/>
      <c r="B302" s="722" t="s">
        <v>23</v>
      </c>
      <c r="C302" s="728" t="s">
        <v>3145</v>
      </c>
      <c r="D302" s="724"/>
      <c r="E302" s="725" t="s">
        <v>11</v>
      </c>
      <c r="F302" s="736"/>
      <c r="G302" s="736"/>
      <c r="H302" s="736"/>
      <c r="I302" s="735"/>
      <c r="J302" s="727"/>
    </row>
    <row r="303" spans="1:10">
      <c r="A303" s="842"/>
      <c r="B303" s="722" t="s">
        <v>23</v>
      </c>
      <c r="C303" s="728" t="s">
        <v>3146</v>
      </c>
      <c r="D303" s="724"/>
      <c r="E303" s="725" t="s">
        <v>11</v>
      </c>
      <c r="F303" s="736"/>
      <c r="G303" s="736"/>
      <c r="H303" s="736"/>
      <c r="I303" s="735"/>
      <c r="J303" s="727"/>
    </row>
    <row r="304" spans="1:10">
      <c r="A304" s="842"/>
      <c r="B304" s="722" t="s">
        <v>23</v>
      </c>
      <c r="C304" s="728" t="s">
        <v>3147</v>
      </c>
      <c r="D304" s="724"/>
      <c r="E304" s="725" t="s">
        <v>11</v>
      </c>
      <c r="F304" s="736"/>
      <c r="G304" s="736"/>
      <c r="H304" s="736"/>
      <c r="I304" s="735"/>
      <c r="J304" s="727"/>
    </row>
    <row r="305" spans="1:10">
      <c r="A305" s="842"/>
      <c r="B305" s="722" t="s">
        <v>23</v>
      </c>
      <c r="C305" s="728" t="s">
        <v>3148</v>
      </c>
      <c r="D305" s="724"/>
      <c r="E305" s="725" t="s">
        <v>11</v>
      </c>
      <c r="F305" s="736"/>
      <c r="G305" s="736"/>
      <c r="H305" s="736"/>
      <c r="I305" s="735"/>
      <c r="J305" s="727"/>
    </row>
    <row r="306" spans="1:10">
      <c r="A306" s="842"/>
      <c r="B306" s="722" t="s">
        <v>23</v>
      </c>
      <c r="C306" s="728" t="s">
        <v>3149</v>
      </c>
      <c r="D306" s="724"/>
      <c r="E306" s="725" t="s">
        <v>11</v>
      </c>
      <c r="F306" s="736"/>
      <c r="G306" s="736"/>
      <c r="H306" s="736"/>
      <c r="I306" s="735"/>
      <c r="J306" s="727"/>
    </row>
    <row r="307" spans="1:10">
      <c r="A307" s="842"/>
      <c r="B307" s="722" t="s">
        <v>23</v>
      </c>
      <c r="C307" s="728" t="s">
        <v>3150</v>
      </c>
      <c r="D307" s="724"/>
      <c r="E307" s="725" t="s">
        <v>11</v>
      </c>
      <c r="F307" s="736"/>
      <c r="G307" s="736"/>
      <c r="H307" s="736"/>
      <c r="I307" s="735"/>
      <c r="J307" s="727"/>
    </row>
    <row r="308" spans="1:10">
      <c r="A308" s="842"/>
      <c r="B308" s="722" t="s">
        <v>23</v>
      </c>
      <c r="C308" s="728" t="s">
        <v>3151</v>
      </c>
      <c r="D308" s="724"/>
      <c r="E308" s="725" t="s">
        <v>11</v>
      </c>
      <c r="F308" s="736"/>
      <c r="G308" s="736"/>
      <c r="H308" s="736"/>
      <c r="I308" s="735"/>
      <c r="J308" s="727"/>
    </row>
    <row r="309" spans="1:10">
      <c r="A309" s="842"/>
      <c r="B309" s="722" t="s">
        <v>23</v>
      </c>
      <c r="C309" s="728" t="s">
        <v>3152</v>
      </c>
      <c r="D309" s="724"/>
      <c r="E309" s="725" t="s">
        <v>11</v>
      </c>
      <c r="F309" s="736"/>
      <c r="G309" s="736"/>
      <c r="H309" s="736"/>
      <c r="I309" s="735"/>
      <c r="J309" s="727"/>
    </row>
    <row r="310" spans="1:10">
      <c r="A310" s="842"/>
      <c r="B310" s="722" t="s">
        <v>23</v>
      </c>
      <c r="C310" s="728" t="s">
        <v>3153</v>
      </c>
      <c r="D310" s="724"/>
      <c r="E310" s="725" t="s">
        <v>11</v>
      </c>
      <c r="F310" s="736"/>
      <c r="G310" s="736"/>
      <c r="H310" s="736"/>
      <c r="I310" s="735"/>
      <c r="J310" s="727"/>
    </row>
    <row r="311" spans="1:10">
      <c r="A311" s="842"/>
      <c r="B311" s="722" t="s">
        <v>23</v>
      </c>
      <c r="C311" s="728" t="s">
        <v>3154</v>
      </c>
      <c r="D311" s="724"/>
      <c r="E311" s="725" t="s">
        <v>11</v>
      </c>
      <c r="F311" s="736"/>
      <c r="G311" s="736"/>
      <c r="H311" s="736"/>
      <c r="I311" s="735"/>
      <c r="J311" s="727"/>
    </row>
    <row r="312" spans="1:10">
      <c r="A312" s="842"/>
      <c r="B312" s="722" t="s">
        <v>23</v>
      </c>
      <c r="C312" s="728" t="s">
        <v>3155</v>
      </c>
      <c r="D312" s="724"/>
      <c r="E312" s="725" t="s">
        <v>11</v>
      </c>
      <c r="F312" s="736"/>
      <c r="G312" s="736"/>
      <c r="H312" s="736"/>
      <c r="I312" s="735"/>
      <c r="J312" s="727"/>
    </row>
    <row r="313" spans="1:10">
      <c r="A313" s="842"/>
      <c r="B313" s="722" t="s">
        <v>23</v>
      </c>
      <c r="C313" s="728" t="s">
        <v>3156</v>
      </c>
      <c r="D313" s="724"/>
      <c r="E313" s="725" t="s">
        <v>11</v>
      </c>
      <c r="F313" s="736"/>
      <c r="G313" s="736"/>
      <c r="H313" s="736"/>
      <c r="I313" s="735"/>
      <c r="J313" s="727"/>
    </row>
    <row r="314" spans="1:10">
      <c r="A314" s="842"/>
      <c r="B314" s="722" t="s">
        <v>23</v>
      </c>
      <c r="C314" s="728" t="s">
        <v>3157</v>
      </c>
      <c r="D314" s="724"/>
      <c r="E314" s="725" t="s">
        <v>11</v>
      </c>
      <c r="F314" s="736"/>
      <c r="G314" s="736"/>
      <c r="H314" s="736"/>
      <c r="I314" s="735"/>
      <c r="J314" s="727"/>
    </row>
    <row r="315" spans="1:10">
      <c r="A315" s="842"/>
      <c r="B315" s="722" t="s">
        <v>23</v>
      </c>
      <c r="C315" s="728" t="s">
        <v>3158</v>
      </c>
      <c r="D315" s="724"/>
      <c r="E315" s="725" t="s">
        <v>11</v>
      </c>
      <c r="F315" s="736"/>
      <c r="G315" s="736"/>
      <c r="H315" s="736"/>
      <c r="I315" s="735"/>
      <c r="J315" s="727"/>
    </row>
    <row r="316" spans="1:10">
      <c r="A316" s="842"/>
      <c r="B316" s="722" t="s">
        <v>23</v>
      </c>
      <c r="C316" s="728" t="s">
        <v>3159</v>
      </c>
      <c r="D316" s="724"/>
      <c r="E316" s="725" t="s">
        <v>11</v>
      </c>
      <c r="F316" s="736"/>
      <c r="G316" s="736"/>
      <c r="H316" s="736"/>
      <c r="I316" s="735"/>
      <c r="J316" s="727"/>
    </row>
    <row r="317" spans="1:10">
      <c r="A317" s="842"/>
      <c r="B317" s="722" t="s">
        <v>23</v>
      </c>
      <c r="C317" s="728" t="s">
        <v>3160</v>
      </c>
      <c r="D317" s="724"/>
      <c r="E317" s="725" t="s">
        <v>11</v>
      </c>
      <c r="F317" s="736"/>
      <c r="G317" s="736"/>
      <c r="H317" s="736"/>
      <c r="I317" s="735"/>
      <c r="J317" s="727"/>
    </row>
    <row r="318" spans="1:10">
      <c r="A318" s="842"/>
      <c r="B318" s="722" t="s">
        <v>23</v>
      </c>
      <c r="C318" s="728" t="s">
        <v>3161</v>
      </c>
      <c r="D318" s="724"/>
      <c r="E318" s="725" t="s">
        <v>11</v>
      </c>
      <c r="F318" s="736"/>
      <c r="G318" s="736"/>
      <c r="H318" s="736"/>
      <c r="I318" s="735"/>
      <c r="J318" s="727"/>
    </row>
    <row r="319" spans="1:10">
      <c r="A319" s="842"/>
      <c r="B319" s="722" t="s">
        <v>23</v>
      </c>
      <c r="C319" s="728" t="s">
        <v>3162</v>
      </c>
      <c r="D319" s="724"/>
      <c r="E319" s="725" t="s">
        <v>11</v>
      </c>
      <c r="F319" s="736"/>
      <c r="G319" s="736"/>
      <c r="H319" s="736"/>
      <c r="I319" s="735"/>
      <c r="J319" s="727"/>
    </row>
    <row r="320" spans="1:10">
      <c r="A320" s="842"/>
      <c r="B320" s="722" t="s">
        <v>23</v>
      </c>
      <c r="C320" s="728" t="s">
        <v>3163</v>
      </c>
      <c r="D320" s="724"/>
      <c r="E320" s="725" t="s">
        <v>11</v>
      </c>
      <c r="F320" s="736"/>
      <c r="G320" s="736"/>
      <c r="H320" s="736"/>
      <c r="I320" s="735"/>
      <c r="J320" s="727"/>
    </row>
    <row r="321" spans="1:10">
      <c r="A321" s="842"/>
      <c r="B321" s="722" t="s">
        <v>23</v>
      </c>
      <c r="C321" s="728" t="s">
        <v>3164</v>
      </c>
      <c r="D321" s="724"/>
      <c r="E321" s="725" t="s">
        <v>11</v>
      </c>
      <c r="F321" s="736"/>
      <c r="G321" s="736"/>
      <c r="H321" s="736"/>
      <c r="I321" s="735"/>
      <c r="J321" s="727"/>
    </row>
    <row r="322" spans="1:10">
      <c r="A322" s="842"/>
      <c r="B322" s="722" t="s">
        <v>23</v>
      </c>
      <c r="C322" s="728" t="s">
        <v>3165</v>
      </c>
      <c r="D322" s="724"/>
      <c r="E322" s="725" t="s">
        <v>11</v>
      </c>
      <c r="F322" s="736"/>
      <c r="G322" s="736"/>
      <c r="H322" s="736"/>
      <c r="I322" s="735"/>
      <c r="J322" s="727"/>
    </row>
    <row r="323" spans="1:10">
      <c r="A323" s="842"/>
      <c r="B323" s="722" t="s">
        <v>23</v>
      </c>
      <c r="C323" s="728" t="s">
        <v>3166</v>
      </c>
      <c r="D323" s="724"/>
      <c r="E323" s="725" t="s">
        <v>11</v>
      </c>
      <c r="F323" s="736"/>
      <c r="G323" s="736"/>
      <c r="H323" s="736"/>
      <c r="I323" s="735"/>
      <c r="J323" s="727"/>
    </row>
    <row r="324" spans="1:10">
      <c r="A324" s="842"/>
      <c r="B324" s="722" t="s">
        <v>23</v>
      </c>
      <c r="C324" s="728" t="s">
        <v>1921</v>
      </c>
      <c r="D324" s="724" t="s">
        <v>3033</v>
      </c>
      <c r="E324" s="725" t="s">
        <v>11</v>
      </c>
      <c r="F324" s="736"/>
      <c r="G324" s="736"/>
      <c r="H324" s="736"/>
      <c r="I324" s="735"/>
      <c r="J324" s="727"/>
    </row>
    <row r="325" spans="1:10" ht="17.25" customHeight="1">
      <c r="A325" s="842">
        <v>43</v>
      </c>
      <c r="B325" s="722" t="s">
        <v>23</v>
      </c>
      <c r="C325" s="723" t="s">
        <v>3167</v>
      </c>
      <c r="D325" s="724"/>
      <c r="E325" s="725" t="s">
        <v>11</v>
      </c>
      <c r="F325" s="736"/>
      <c r="G325" s="736"/>
      <c r="H325" s="736"/>
      <c r="I325" s="735" t="s">
        <v>3168</v>
      </c>
      <c r="J325" s="727"/>
    </row>
    <row r="326" spans="1:10">
      <c r="A326" s="842"/>
      <c r="B326" s="722" t="s">
        <v>23</v>
      </c>
      <c r="C326" s="728" t="s">
        <v>1924</v>
      </c>
      <c r="D326" s="724" t="s">
        <v>3169</v>
      </c>
      <c r="E326" s="725" t="s">
        <v>11</v>
      </c>
      <c r="F326" s="736"/>
      <c r="G326" s="736"/>
      <c r="H326" s="736"/>
      <c r="I326" s="735"/>
      <c r="J326" s="727"/>
    </row>
    <row r="327" spans="1:10">
      <c r="A327" s="842"/>
      <c r="B327" s="722" t="s">
        <v>23</v>
      </c>
      <c r="C327" s="728" t="s">
        <v>1925</v>
      </c>
      <c r="D327" s="724" t="s">
        <v>3169</v>
      </c>
      <c r="E327" s="725" t="s">
        <v>11</v>
      </c>
      <c r="F327" s="736"/>
      <c r="G327" s="736"/>
      <c r="H327" s="736"/>
      <c r="I327" s="735"/>
      <c r="J327" s="727"/>
    </row>
    <row r="328" spans="1:10">
      <c r="A328" s="842"/>
      <c r="B328" s="722" t="s">
        <v>23</v>
      </c>
      <c r="C328" s="728" t="s">
        <v>1921</v>
      </c>
      <c r="D328" s="724" t="s">
        <v>3033</v>
      </c>
      <c r="E328" s="725" t="s">
        <v>11</v>
      </c>
      <c r="F328" s="736"/>
      <c r="G328" s="736"/>
      <c r="H328" s="736"/>
      <c r="I328" s="735"/>
      <c r="J328" s="727"/>
    </row>
    <row r="329" spans="1:10">
      <c r="A329" s="842">
        <v>44</v>
      </c>
      <c r="B329" s="722" t="s">
        <v>23</v>
      </c>
      <c r="C329" s="723" t="s">
        <v>3170</v>
      </c>
      <c r="D329" s="724"/>
      <c r="E329" s="725" t="s">
        <v>11</v>
      </c>
      <c r="F329" s="736"/>
      <c r="G329" s="736"/>
      <c r="H329" s="736"/>
      <c r="I329" s="735"/>
      <c r="J329" s="727"/>
    </row>
    <row r="330" spans="1:10">
      <c r="A330" s="842"/>
      <c r="B330" s="722" t="s">
        <v>23</v>
      </c>
      <c r="C330" s="729" t="s">
        <v>3032</v>
      </c>
      <c r="D330" s="724" t="s">
        <v>3033</v>
      </c>
      <c r="E330" s="725" t="s">
        <v>11</v>
      </c>
      <c r="F330" s="736"/>
      <c r="G330" s="736"/>
      <c r="H330" s="736"/>
      <c r="I330" s="735"/>
      <c r="J330" s="727"/>
    </row>
  </sheetData>
  <mergeCells count="45">
    <mergeCell ref="A270:A324"/>
    <mergeCell ref="A325:A328"/>
    <mergeCell ref="A329:A330"/>
    <mergeCell ref="A174:A179"/>
    <mergeCell ref="A180:A185"/>
    <mergeCell ref="A186:A191"/>
    <mergeCell ref="A192:A197"/>
    <mergeCell ref="A198:A233"/>
    <mergeCell ref="A234:A269"/>
    <mergeCell ref="A172:A173"/>
    <mergeCell ref="A144:A145"/>
    <mergeCell ref="A146:A148"/>
    <mergeCell ref="A149:A150"/>
    <mergeCell ref="A151:A153"/>
    <mergeCell ref="A154:A155"/>
    <mergeCell ref="A156:A158"/>
    <mergeCell ref="A159:A161"/>
    <mergeCell ref="A162:A163"/>
    <mergeCell ref="A164:A166"/>
    <mergeCell ref="A167:A168"/>
    <mergeCell ref="A169:A171"/>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08:A110"/>
    <mergeCell ref="C1:D8"/>
    <mergeCell ref="A10:A12"/>
    <mergeCell ref="A13:A14"/>
    <mergeCell ref="A15:A16"/>
    <mergeCell ref="A17:A18"/>
    <mergeCell ref="A19:A39"/>
    <mergeCell ref="A40:A60"/>
    <mergeCell ref="A61:A81"/>
    <mergeCell ref="A82:A102"/>
    <mergeCell ref="A103:A105"/>
    <mergeCell ref="A106:A107"/>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75" style="125" customWidth="1"/>
    <col min="10" max="10" width="9" style="125" customWidth="1"/>
    <col min="11" max="256" width="9" style="126" customWidth="1"/>
    <col min="257" max="16384" width="9" style="133"/>
  </cols>
  <sheetData>
    <row r="1" spans="1:10" ht="21.75" customHeight="1">
      <c r="A1" s="697"/>
      <c r="B1" s="698"/>
      <c r="C1" s="851" t="s">
        <v>3171</v>
      </c>
      <c r="D1" s="852"/>
      <c r="E1" s="743"/>
      <c r="F1" s="700" t="s">
        <v>5</v>
      </c>
      <c r="G1" s="522"/>
      <c r="H1" s="521"/>
      <c r="I1" s="520"/>
    </row>
    <row r="2" spans="1:10" ht="20.25" customHeight="1">
      <c r="A2" s="697"/>
      <c r="B2" s="698"/>
      <c r="C2" s="853"/>
      <c r="D2" s="854"/>
      <c r="E2" s="744" t="s">
        <v>6</v>
      </c>
      <c r="F2" s="702">
        <f>COUNTIF(E10:E277,"Not POR")</f>
        <v>0</v>
      </c>
      <c r="G2" s="703"/>
      <c r="H2" s="127"/>
      <c r="I2" s="128"/>
    </row>
    <row r="3" spans="1:10" ht="19.5" customHeight="1">
      <c r="A3" s="697"/>
      <c r="B3" s="698"/>
      <c r="C3" s="853"/>
      <c r="D3" s="854"/>
      <c r="E3" s="745" t="s">
        <v>8</v>
      </c>
      <c r="F3" s="702">
        <f>COUNTIF(E10:E277,"CHN validation")</f>
        <v>0</v>
      </c>
      <c r="G3" s="703"/>
      <c r="H3" s="127"/>
      <c r="I3" s="128"/>
    </row>
    <row r="4" spans="1:10" ht="18.75" customHeight="1">
      <c r="A4" s="697"/>
      <c r="B4" s="698"/>
      <c r="C4" s="853"/>
      <c r="D4" s="854"/>
      <c r="E4" s="746" t="s">
        <v>9</v>
      </c>
      <c r="F4" s="702">
        <f>COUNTIF(E10:E277,"New Item")</f>
        <v>0</v>
      </c>
      <c r="G4" s="703"/>
      <c r="H4" s="127"/>
      <c r="I4" s="128"/>
    </row>
    <row r="5" spans="1:10" ht="19.5" customHeight="1">
      <c r="A5" s="605"/>
      <c r="B5" s="698"/>
      <c r="C5" s="853"/>
      <c r="D5" s="854"/>
      <c r="E5" s="747" t="s">
        <v>7</v>
      </c>
      <c r="F5" s="702">
        <f>COUNTIF(E10:E277,"Pending update")</f>
        <v>0</v>
      </c>
      <c r="G5" s="707"/>
      <c r="H5" s="708"/>
      <c r="I5" s="748"/>
    </row>
    <row r="6" spans="1:10" ht="18.75" customHeight="1">
      <c r="A6" s="697"/>
      <c r="B6" s="698"/>
      <c r="C6" s="853"/>
      <c r="D6" s="854"/>
      <c r="E6" s="749" t="s">
        <v>10</v>
      </c>
      <c r="F6" s="702">
        <f>COUNTIF(E10:E277,"Modified")</f>
        <v>0</v>
      </c>
      <c r="G6" s="703"/>
      <c r="H6" s="127"/>
      <c r="I6" s="128"/>
    </row>
    <row r="7" spans="1:10" ht="17.25" customHeight="1">
      <c r="A7" s="697"/>
      <c r="B7" s="698"/>
      <c r="C7" s="853"/>
      <c r="D7" s="854"/>
      <c r="E7" s="750" t="s">
        <v>11</v>
      </c>
      <c r="F7" s="702">
        <f>COUNTIF(E10:E277,"Ready")</f>
        <v>268</v>
      </c>
      <c r="G7" s="703"/>
      <c r="H7" s="127"/>
      <c r="I7" s="128"/>
    </row>
    <row r="8" spans="1:10" ht="18.75" customHeight="1" thickBot="1">
      <c r="A8" s="712"/>
      <c r="B8" s="751"/>
      <c r="C8" s="853"/>
      <c r="D8" s="855"/>
      <c r="E8" s="752" t="s">
        <v>12</v>
      </c>
      <c r="F8" s="702">
        <f>COUNTIF(E10:E277,"Not ready")</f>
        <v>0</v>
      </c>
      <c r="G8" s="715"/>
      <c r="H8" s="716"/>
      <c r="I8" s="129"/>
    </row>
    <row r="9" spans="1:10" ht="53.85" customHeight="1">
      <c r="A9" s="525" t="s">
        <v>13</v>
      </c>
      <c r="B9" s="753" t="s">
        <v>14</v>
      </c>
      <c r="C9" s="754" t="s">
        <v>3172</v>
      </c>
      <c r="D9" s="131" t="s">
        <v>190</v>
      </c>
      <c r="E9" s="721" t="s">
        <v>17</v>
      </c>
      <c r="F9" s="721" t="s">
        <v>18</v>
      </c>
      <c r="G9" s="132" t="s">
        <v>455</v>
      </c>
      <c r="H9" s="132" t="s">
        <v>456</v>
      </c>
      <c r="I9" s="130" t="s">
        <v>1469</v>
      </c>
      <c r="J9" s="132" t="s">
        <v>2305</v>
      </c>
    </row>
    <row r="10" spans="1:10" ht="18" customHeight="1">
      <c r="A10" s="856">
        <v>1</v>
      </c>
      <c r="B10" s="722" t="s">
        <v>23</v>
      </c>
      <c r="C10" s="755" t="s">
        <v>2378</v>
      </c>
      <c r="D10" s="722"/>
      <c r="E10" s="725" t="s">
        <v>11</v>
      </c>
      <c r="F10" s="726"/>
      <c r="G10" s="686"/>
      <c r="H10" s="686"/>
      <c r="I10" s="524" t="s">
        <v>3173</v>
      </c>
      <c r="J10" s="727"/>
    </row>
    <row r="11" spans="1:10" ht="18" customHeight="1">
      <c r="A11" s="857"/>
      <c r="B11" s="722" t="s">
        <v>23</v>
      </c>
      <c r="C11" s="756" t="s">
        <v>2985</v>
      </c>
      <c r="D11" s="757"/>
      <c r="E11" s="725" t="s">
        <v>11</v>
      </c>
      <c r="F11" s="726"/>
      <c r="G11" s="686"/>
      <c r="H11" s="686"/>
      <c r="I11" s="524"/>
      <c r="J11" s="727"/>
    </row>
    <row r="12" spans="1:10" ht="18" customHeight="1">
      <c r="A12" s="857"/>
      <c r="B12" s="722" t="s">
        <v>23</v>
      </c>
      <c r="C12" s="758" t="s">
        <v>1920</v>
      </c>
      <c r="D12" s="759" t="s">
        <v>1470</v>
      </c>
      <c r="E12" s="725" t="s">
        <v>11</v>
      </c>
      <c r="F12" s="726"/>
      <c r="G12" s="686"/>
      <c r="H12" s="686"/>
      <c r="I12" s="760"/>
      <c r="J12" s="727"/>
    </row>
    <row r="13" spans="1:10" ht="18" customHeight="1">
      <c r="A13" s="850">
        <v>2</v>
      </c>
      <c r="B13" s="722" t="s">
        <v>23</v>
      </c>
      <c r="C13" s="755" t="s">
        <v>2377</v>
      </c>
      <c r="D13" s="757"/>
      <c r="E13" s="725" t="s">
        <v>11</v>
      </c>
      <c r="F13" s="726"/>
      <c r="G13" s="686"/>
      <c r="H13" s="686" t="s">
        <v>2375</v>
      </c>
      <c r="I13" s="760"/>
      <c r="J13" s="727"/>
    </row>
    <row r="14" spans="1:10" ht="18" customHeight="1">
      <c r="A14" s="850"/>
      <c r="B14" s="722" t="s">
        <v>23</v>
      </c>
      <c r="C14" s="758" t="s">
        <v>1920</v>
      </c>
      <c r="D14" s="759" t="s">
        <v>2376</v>
      </c>
      <c r="E14" s="725" t="s">
        <v>11</v>
      </c>
      <c r="F14" s="726"/>
      <c r="G14" s="524"/>
      <c r="H14" s="686"/>
      <c r="I14" s="760"/>
      <c r="J14" s="727"/>
    </row>
    <row r="15" spans="1:10" ht="18" customHeight="1">
      <c r="A15" s="850">
        <v>3</v>
      </c>
      <c r="B15" s="722" t="s">
        <v>23</v>
      </c>
      <c r="C15" s="755" t="s">
        <v>3174</v>
      </c>
      <c r="D15" s="757"/>
      <c r="E15" s="725" t="s">
        <v>11</v>
      </c>
      <c r="F15" s="726"/>
      <c r="G15" s="686" t="s">
        <v>2375</v>
      </c>
      <c r="H15" s="686"/>
      <c r="I15" s="760"/>
      <c r="J15" s="727"/>
    </row>
    <row r="16" spans="1:10" ht="18" customHeight="1">
      <c r="A16" s="850"/>
      <c r="B16" s="722" t="s">
        <v>23</v>
      </c>
      <c r="C16" s="758" t="s">
        <v>1920</v>
      </c>
      <c r="D16" s="759" t="s">
        <v>2374</v>
      </c>
      <c r="E16" s="725" t="s">
        <v>11</v>
      </c>
      <c r="F16" s="726"/>
      <c r="G16" s="686"/>
      <c r="H16" s="686"/>
      <c r="I16" s="760"/>
      <c r="J16" s="727"/>
    </row>
    <row r="17" spans="1:10" ht="18" customHeight="1">
      <c r="A17" s="850">
        <v>4</v>
      </c>
      <c r="B17" s="722" t="s">
        <v>23</v>
      </c>
      <c r="C17" s="755" t="s">
        <v>3175</v>
      </c>
      <c r="D17" s="759"/>
      <c r="E17" s="725" t="s">
        <v>11</v>
      </c>
      <c r="F17" s="726"/>
      <c r="G17" s="730"/>
      <c r="H17" s="686"/>
      <c r="I17" s="734" t="s">
        <v>3176</v>
      </c>
      <c r="J17" s="727"/>
    </row>
    <row r="18" spans="1:10" ht="18" customHeight="1">
      <c r="A18" s="850"/>
      <c r="B18" s="722" t="s">
        <v>23</v>
      </c>
      <c r="C18" s="758" t="s">
        <v>1920</v>
      </c>
      <c r="D18" s="759" t="s">
        <v>1470</v>
      </c>
      <c r="E18" s="725" t="s">
        <v>11</v>
      </c>
      <c r="F18" s="726"/>
      <c r="G18" s="686"/>
      <c r="H18" s="686"/>
      <c r="I18" s="760"/>
      <c r="J18" s="727"/>
    </row>
    <row r="19" spans="1:10" ht="18" customHeight="1">
      <c r="A19" s="850">
        <v>5</v>
      </c>
      <c r="B19" s="722" t="s">
        <v>23</v>
      </c>
      <c r="C19" s="755" t="s">
        <v>3177</v>
      </c>
      <c r="D19" s="759"/>
      <c r="E19" s="725" t="s">
        <v>11</v>
      </c>
      <c r="F19" s="731"/>
      <c r="G19" s="730" t="s">
        <v>3178</v>
      </c>
      <c r="H19" s="686"/>
      <c r="I19" s="761" t="s">
        <v>2356</v>
      </c>
      <c r="J19" s="727"/>
    </row>
    <row r="20" spans="1:10" ht="18" customHeight="1">
      <c r="A20" s="850"/>
      <c r="B20" s="722" t="s">
        <v>23</v>
      </c>
      <c r="C20" s="758" t="s">
        <v>1920</v>
      </c>
      <c r="D20" s="759" t="s">
        <v>1470</v>
      </c>
      <c r="E20" s="725" t="s">
        <v>11</v>
      </c>
      <c r="F20" s="731"/>
      <c r="G20" s="686"/>
      <c r="H20" s="686"/>
      <c r="I20" s="761"/>
      <c r="J20" s="727"/>
    </row>
    <row r="21" spans="1:10" ht="18" customHeight="1">
      <c r="A21" s="850">
        <v>6</v>
      </c>
      <c r="B21" s="722" t="s">
        <v>23</v>
      </c>
      <c r="C21" s="755" t="s">
        <v>3179</v>
      </c>
      <c r="D21" s="759"/>
      <c r="E21" s="725" t="s">
        <v>11</v>
      </c>
      <c r="F21" s="731"/>
      <c r="G21" s="686"/>
      <c r="H21" s="686"/>
      <c r="I21" s="761" t="s">
        <v>3180</v>
      </c>
      <c r="J21" s="727"/>
    </row>
    <row r="22" spans="1:10" ht="18" customHeight="1">
      <c r="A22" s="850"/>
      <c r="B22" s="722" t="s">
        <v>23</v>
      </c>
      <c r="C22" s="756" t="s">
        <v>1944</v>
      </c>
      <c r="D22" s="759" t="s">
        <v>1470</v>
      </c>
      <c r="E22" s="725" t="s">
        <v>11</v>
      </c>
      <c r="F22" s="731"/>
      <c r="G22" s="686"/>
      <c r="H22" s="686"/>
      <c r="I22" s="761"/>
      <c r="J22" s="727"/>
    </row>
    <row r="23" spans="1:10" ht="18" customHeight="1">
      <c r="A23" s="850"/>
      <c r="B23" s="722" t="s">
        <v>23</v>
      </c>
      <c r="C23" s="756" t="s">
        <v>1921</v>
      </c>
      <c r="D23" s="759" t="s">
        <v>1470</v>
      </c>
      <c r="E23" s="725" t="s">
        <v>11</v>
      </c>
      <c r="F23" s="731"/>
      <c r="G23" s="686"/>
      <c r="H23" s="686"/>
      <c r="I23" s="761"/>
      <c r="J23" s="727"/>
    </row>
    <row r="24" spans="1:10" ht="18" customHeight="1">
      <c r="A24" s="850">
        <v>7</v>
      </c>
      <c r="B24" s="722" t="s">
        <v>23</v>
      </c>
      <c r="C24" s="755" t="s">
        <v>3181</v>
      </c>
      <c r="D24" s="759"/>
      <c r="E24" s="725" t="s">
        <v>11</v>
      </c>
      <c r="F24" s="731"/>
      <c r="G24" s="686"/>
      <c r="H24" s="686"/>
      <c r="I24" s="761" t="s">
        <v>3182</v>
      </c>
      <c r="J24" s="727"/>
    </row>
    <row r="25" spans="1:10" ht="18" customHeight="1">
      <c r="A25" s="850"/>
      <c r="B25" s="722" t="s">
        <v>23</v>
      </c>
      <c r="C25" s="756" t="s">
        <v>2303</v>
      </c>
      <c r="D25" s="759" t="s">
        <v>2372</v>
      </c>
      <c r="E25" s="725" t="s">
        <v>11</v>
      </c>
      <c r="F25" s="731"/>
      <c r="G25" s="686"/>
      <c r="H25" s="686"/>
      <c r="I25" s="761"/>
      <c r="J25" s="727"/>
    </row>
    <row r="26" spans="1:10" ht="18" customHeight="1">
      <c r="A26" s="850"/>
      <c r="B26" s="722" t="s">
        <v>23</v>
      </c>
      <c r="C26" s="756" t="s">
        <v>1921</v>
      </c>
      <c r="D26" s="759" t="s">
        <v>1470</v>
      </c>
      <c r="E26" s="725" t="s">
        <v>11</v>
      </c>
      <c r="F26" s="731"/>
      <c r="G26" s="686"/>
      <c r="H26" s="686"/>
      <c r="I26" s="761"/>
      <c r="J26" s="727"/>
    </row>
    <row r="27" spans="1:10" ht="18" customHeight="1">
      <c r="A27" s="858">
        <v>8</v>
      </c>
      <c r="B27" s="722" t="s">
        <v>23</v>
      </c>
      <c r="C27" s="755" t="s">
        <v>3183</v>
      </c>
      <c r="D27" s="759"/>
      <c r="E27" s="725" t="s">
        <v>11</v>
      </c>
      <c r="F27" s="731"/>
      <c r="G27" s="730" t="s">
        <v>3184</v>
      </c>
      <c r="H27" s="686"/>
      <c r="I27" s="761" t="s">
        <v>2356</v>
      </c>
      <c r="J27" s="727"/>
    </row>
    <row r="28" spans="1:10" ht="18" customHeight="1">
      <c r="A28" s="848"/>
      <c r="B28" s="722" t="s">
        <v>23</v>
      </c>
      <c r="C28" s="758" t="s">
        <v>1920</v>
      </c>
      <c r="D28" s="759" t="s">
        <v>1470</v>
      </c>
      <c r="E28" s="725" t="s">
        <v>11</v>
      </c>
      <c r="F28" s="731"/>
      <c r="G28" s="686"/>
      <c r="H28" s="686"/>
      <c r="I28" s="761"/>
      <c r="J28" s="727"/>
    </row>
    <row r="29" spans="1:10" ht="18" customHeight="1">
      <c r="A29" s="858">
        <v>9</v>
      </c>
      <c r="B29" s="722" t="s">
        <v>23</v>
      </c>
      <c r="C29" s="755" t="s">
        <v>3185</v>
      </c>
      <c r="D29" s="759"/>
      <c r="E29" s="725" t="s">
        <v>11</v>
      </c>
      <c r="F29" s="731"/>
      <c r="G29" s="686"/>
      <c r="H29" s="686"/>
      <c r="I29" s="761" t="s">
        <v>2302</v>
      </c>
      <c r="J29" s="727"/>
    </row>
    <row r="30" spans="1:10" ht="18" customHeight="1">
      <c r="A30" s="849"/>
      <c r="B30" s="722" t="s">
        <v>23</v>
      </c>
      <c r="C30" s="756" t="s">
        <v>1944</v>
      </c>
      <c r="D30" s="759" t="s">
        <v>1470</v>
      </c>
      <c r="E30" s="725" t="s">
        <v>11</v>
      </c>
      <c r="F30" s="731"/>
      <c r="G30" s="686"/>
      <c r="H30" s="686"/>
      <c r="I30" s="761"/>
      <c r="J30" s="727"/>
    </row>
    <row r="31" spans="1:10" ht="18" customHeight="1">
      <c r="A31" s="848"/>
      <c r="B31" s="722" t="s">
        <v>23</v>
      </c>
      <c r="C31" s="756" t="s">
        <v>1921</v>
      </c>
      <c r="D31" s="759" t="s">
        <v>1470</v>
      </c>
      <c r="E31" s="725" t="s">
        <v>11</v>
      </c>
      <c r="F31" s="731"/>
      <c r="G31" s="686"/>
      <c r="H31" s="686"/>
      <c r="I31" s="761"/>
      <c r="J31" s="727"/>
    </row>
    <row r="32" spans="1:10" ht="18" customHeight="1">
      <c r="A32" s="858">
        <v>10</v>
      </c>
      <c r="B32" s="722" t="s">
        <v>23</v>
      </c>
      <c r="C32" s="755" t="s">
        <v>3186</v>
      </c>
      <c r="D32" s="759"/>
      <c r="E32" s="725" t="s">
        <v>11</v>
      </c>
      <c r="F32" s="731"/>
      <c r="G32" s="686"/>
      <c r="H32" s="686"/>
      <c r="I32" s="761" t="s">
        <v>3187</v>
      </c>
      <c r="J32" s="727"/>
    </row>
    <row r="33" spans="1:10" ht="18" customHeight="1">
      <c r="A33" s="849"/>
      <c r="B33" s="722" t="s">
        <v>23</v>
      </c>
      <c r="C33" s="756" t="s">
        <v>2303</v>
      </c>
      <c r="D33" s="759"/>
      <c r="E33" s="725" t="s">
        <v>11</v>
      </c>
      <c r="F33" s="731"/>
      <c r="G33" s="686"/>
      <c r="H33" s="686"/>
      <c r="I33" s="761"/>
      <c r="J33" s="727"/>
    </row>
    <row r="34" spans="1:10" ht="18" customHeight="1">
      <c r="A34" s="848"/>
      <c r="B34" s="722" t="s">
        <v>23</v>
      </c>
      <c r="C34" s="756" t="s">
        <v>1921</v>
      </c>
      <c r="D34" s="759" t="s">
        <v>1470</v>
      </c>
      <c r="E34" s="725" t="s">
        <v>11</v>
      </c>
      <c r="F34" s="731"/>
      <c r="G34" s="686"/>
      <c r="H34" s="686"/>
      <c r="I34" s="761"/>
      <c r="J34" s="727"/>
    </row>
    <row r="35" spans="1:10" ht="18" customHeight="1">
      <c r="A35" s="858">
        <v>11</v>
      </c>
      <c r="B35" s="722" t="s">
        <v>23</v>
      </c>
      <c r="C35" s="755" t="s">
        <v>3188</v>
      </c>
      <c r="D35" s="759"/>
      <c r="E35" s="725" t="s">
        <v>11</v>
      </c>
      <c r="F35" s="731"/>
      <c r="G35" s="686"/>
      <c r="H35" s="686"/>
      <c r="I35" s="761"/>
      <c r="J35" s="727"/>
    </row>
    <row r="36" spans="1:10" ht="18" customHeight="1">
      <c r="A36" s="849"/>
      <c r="B36" s="722" t="s">
        <v>23</v>
      </c>
      <c r="C36" s="756" t="s">
        <v>2353</v>
      </c>
      <c r="D36" s="762" t="s">
        <v>3189</v>
      </c>
      <c r="E36" s="725" t="s">
        <v>11</v>
      </c>
      <c r="F36" s="731"/>
      <c r="G36" s="686"/>
      <c r="H36" s="686"/>
      <c r="I36" s="761"/>
      <c r="J36" s="727"/>
    </row>
    <row r="37" spans="1:10" ht="18" customHeight="1">
      <c r="A37" s="849"/>
      <c r="B37" s="722" t="s">
        <v>23</v>
      </c>
      <c r="C37" s="756" t="s">
        <v>2352</v>
      </c>
      <c r="D37" s="762" t="s">
        <v>3190</v>
      </c>
      <c r="E37" s="725" t="s">
        <v>11</v>
      </c>
      <c r="F37" s="731"/>
      <c r="G37" s="686"/>
      <c r="H37" s="686"/>
      <c r="I37" s="761"/>
      <c r="J37" s="727"/>
    </row>
    <row r="38" spans="1:10" ht="18" customHeight="1">
      <c r="A38" s="848"/>
      <c r="B38" s="722" t="s">
        <v>23</v>
      </c>
      <c r="C38" s="756" t="s">
        <v>1921</v>
      </c>
      <c r="D38" s="762" t="s">
        <v>3191</v>
      </c>
      <c r="E38" s="725" t="s">
        <v>11</v>
      </c>
      <c r="F38" s="731"/>
      <c r="G38" s="686"/>
      <c r="H38" s="686"/>
      <c r="I38" s="761"/>
      <c r="J38" s="727"/>
    </row>
    <row r="39" spans="1:10" ht="18" customHeight="1">
      <c r="A39" s="850">
        <v>12</v>
      </c>
      <c r="B39" s="722" t="s">
        <v>23</v>
      </c>
      <c r="C39" s="755" t="s">
        <v>3192</v>
      </c>
      <c r="D39" s="759"/>
      <c r="E39" s="725" t="s">
        <v>11</v>
      </c>
      <c r="F39" s="731"/>
      <c r="G39" s="686"/>
      <c r="H39" s="686"/>
      <c r="I39" s="761" t="s">
        <v>3193</v>
      </c>
      <c r="J39" s="727"/>
    </row>
    <row r="40" spans="1:10" ht="18" customHeight="1">
      <c r="A40" s="850"/>
      <c r="B40" s="722" t="s">
        <v>23</v>
      </c>
      <c r="C40" s="756" t="s">
        <v>1471</v>
      </c>
      <c r="D40" s="762" t="s">
        <v>3194</v>
      </c>
      <c r="E40" s="725" t="s">
        <v>11</v>
      </c>
      <c r="F40" s="731"/>
      <c r="G40" s="686"/>
      <c r="H40" s="686"/>
      <c r="I40" s="761"/>
      <c r="J40" s="727"/>
    </row>
    <row r="41" spans="1:10" ht="18" customHeight="1">
      <c r="A41" s="850"/>
      <c r="B41" s="722" t="s">
        <v>23</v>
      </c>
      <c r="C41" s="756" t="s">
        <v>3195</v>
      </c>
      <c r="D41" s="762" t="s">
        <v>3196</v>
      </c>
      <c r="E41" s="725" t="s">
        <v>11</v>
      </c>
      <c r="F41" s="731"/>
      <c r="G41" s="686"/>
      <c r="H41" s="686"/>
      <c r="I41" s="761"/>
      <c r="J41" s="727"/>
    </row>
    <row r="42" spans="1:10" ht="18" customHeight="1">
      <c r="A42" s="850"/>
      <c r="B42" s="722" t="s">
        <v>23</v>
      </c>
      <c r="C42" s="756" t="s">
        <v>2292</v>
      </c>
      <c r="D42" s="762"/>
      <c r="E42" s="725" t="s">
        <v>11</v>
      </c>
      <c r="F42" s="731"/>
      <c r="G42" s="686"/>
      <c r="H42" s="686"/>
      <c r="I42" s="761"/>
      <c r="J42" s="727"/>
    </row>
    <row r="43" spans="1:10" ht="18" customHeight="1">
      <c r="A43" s="850"/>
      <c r="B43" s="722" t="s">
        <v>23</v>
      </c>
      <c r="C43" s="756" t="s">
        <v>2291</v>
      </c>
      <c r="D43" s="762"/>
      <c r="E43" s="725" t="s">
        <v>11</v>
      </c>
      <c r="F43" s="731"/>
      <c r="G43" s="686"/>
      <c r="H43" s="686"/>
      <c r="I43" s="761"/>
      <c r="J43" s="727"/>
    </row>
    <row r="44" spans="1:10" ht="18" customHeight="1">
      <c r="A44" s="850"/>
      <c r="B44" s="722" t="s">
        <v>23</v>
      </c>
      <c r="C44" s="756" t="s">
        <v>2290</v>
      </c>
      <c r="D44" s="762"/>
      <c r="E44" s="725" t="s">
        <v>11</v>
      </c>
      <c r="F44" s="731"/>
      <c r="G44" s="686"/>
      <c r="H44" s="686"/>
      <c r="I44" s="761"/>
      <c r="J44" s="727"/>
    </row>
    <row r="45" spans="1:10" ht="18" customHeight="1">
      <c r="A45" s="850"/>
      <c r="B45" s="722" t="s">
        <v>23</v>
      </c>
      <c r="C45" s="756" t="s">
        <v>2289</v>
      </c>
      <c r="D45" s="762"/>
      <c r="E45" s="725" t="s">
        <v>11</v>
      </c>
      <c r="F45" s="731"/>
      <c r="G45" s="686"/>
      <c r="H45" s="686"/>
      <c r="I45" s="761"/>
      <c r="J45" s="727"/>
    </row>
    <row r="46" spans="1:10" ht="18" customHeight="1">
      <c r="A46" s="850"/>
      <c r="B46" s="722" t="s">
        <v>23</v>
      </c>
      <c r="C46" s="756" t="s">
        <v>2288</v>
      </c>
      <c r="D46" s="762"/>
      <c r="E46" s="725" t="s">
        <v>11</v>
      </c>
      <c r="F46" s="731"/>
      <c r="G46" s="686"/>
      <c r="H46" s="686"/>
      <c r="I46" s="761"/>
      <c r="J46" s="727"/>
    </row>
    <row r="47" spans="1:10" ht="18" customHeight="1">
      <c r="A47" s="850"/>
      <c r="B47" s="722" t="s">
        <v>23</v>
      </c>
      <c r="C47" s="756" t="s">
        <v>2287</v>
      </c>
      <c r="D47" s="762"/>
      <c r="E47" s="725" t="s">
        <v>11</v>
      </c>
      <c r="F47" s="731"/>
      <c r="G47" s="686"/>
      <c r="H47" s="686"/>
      <c r="I47" s="761"/>
      <c r="J47" s="727"/>
    </row>
    <row r="48" spans="1:10" ht="18" customHeight="1">
      <c r="A48" s="850"/>
      <c r="B48" s="722" t="s">
        <v>23</v>
      </c>
      <c r="C48" s="756" t="s">
        <v>2286</v>
      </c>
      <c r="D48" s="762"/>
      <c r="E48" s="725" t="s">
        <v>11</v>
      </c>
      <c r="F48" s="731"/>
      <c r="G48" s="686"/>
      <c r="H48" s="686"/>
      <c r="I48" s="761"/>
      <c r="J48" s="727"/>
    </row>
    <row r="49" spans="1:10" ht="18" customHeight="1">
      <c r="A49" s="850"/>
      <c r="B49" s="722" t="s">
        <v>23</v>
      </c>
      <c r="C49" s="756" t="s">
        <v>2285</v>
      </c>
      <c r="D49" s="762"/>
      <c r="E49" s="725" t="s">
        <v>11</v>
      </c>
      <c r="F49" s="731"/>
      <c r="G49" s="686"/>
      <c r="H49" s="686"/>
      <c r="I49" s="761"/>
      <c r="J49" s="727"/>
    </row>
    <row r="50" spans="1:10" ht="18" customHeight="1">
      <c r="A50" s="850"/>
      <c r="B50" s="722" t="s">
        <v>23</v>
      </c>
      <c r="C50" s="756" t="s">
        <v>2284</v>
      </c>
      <c r="D50" s="762"/>
      <c r="E50" s="725" t="s">
        <v>11</v>
      </c>
      <c r="F50" s="731"/>
      <c r="G50" s="686"/>
      <c r="H50" s="686"/>
      <c r="I50" s="761"/>
      <c r="J50" s="727"/>
    </row>
    <row r="51" spans="1:10" ht="18" customHeight="1">
      <c r="A51" s="850"/>
      <c r="B51" s="722" t="s">
        <v>23</v>
      </c>
      <c r="C51" s="756" t="s">
        <v>2283</v>
      </c>
      <c r="D51" s="762"/>
      <c r="E51" s="725" t="s">
        <v>11</v>
      </c>
      <c r="F51" s="731"/>
      <c r="G51" s="686"/>
      <c r="H51" s="686"/>
      <c r="I51" s="761"/>
      <c r="J51" s="727"/>
    </row>
    <row r="52" spans="1:10" ht="18" customHeight="1">
      <c r="A52" s="850"/>
      <c r="B52" s="722" t="s">
        <v>23</v>
      </c>
      <c r="C52" s="756" t="s">
        <v>2282</v>
      </c>
      <c r="D52" s="762"/>
      <c r="E52" s="725" t="s">
        <v>11</v>
      </c>
      <c r="F52" s="731"/>
      <c r="G52" s="686"/>
      <c r="H52" s="686"/>
      <c r="I52" s="761"/>
      <c r="J52" s="727"/>
    </row>
    <row r="53" spans="1:10" ht="18" customHeight="1">
      <c r="A53" s="850"/>
      <c r="B53" s="722" t="s">
        <v>23</v>
      </c>
      <c r="C53" s="756" t="s">
        <v>2281</v>
      </c>
      <c r="D53" s="762"/>
      <c r="E53" s="725" t="s">
        <v>11</v>
      </c>
      <c r="F53" s="731"/>
      <c r="G53" s="686"/>
      <c r="H53" s="686"/>
      <c r="I53" s="761"/>
      <c r="J53" s="727"/>
    </row>
    <row r="54" spans="1:10" ht="18" customHeight="1">
      <c r="A54" s="850"/>
      <c r="B54" s="722" t="s">
        <v>23</v>
      </c>
      <c r="C54" s="756" t="s">
        <v>2280</v>
      </c>
      <c r="D54" s="762"/>
      <c r="E54" s="725" t="s">
        <v>11</v>
      </c>
      <c r="F54" s="731"/>
      <c r="G54" s="686"/>
      <c r="H54" s="686"/>
      <c r="I54" s="761"/>
      <c r="J54" s="727"/>
    </row>
    <row r="55" spans="1:10" ht="18" customHeight="1">
      <c r="A55" s="850"/>
      <c r="B55" s="722" t="s">
        <v>23</v>
      </c>
      <c r="C55" s="756" t="s">
        <v>3106</v>
      </c>
      <c r="D55" s="762"/>
      <c r="E55" s="725" t="s">
        <v>11</v>
      </c>
      <c r="F55" s="731"/>
      <c r="G55" s="686"/>
      <c r="H55" s="686"/>
      <c r="I55" s="761"/>
      <c r="J55" s="727"/>
    </row>
    <row r="56" spans="1:10" ht="18" customHeight="1">
      <c r="A56" s="850"/>
      <c r="B56" s="722" t="s">
        <v>23</v>
      </c>
      <c r="C56" s="756" t="s">
        <v>3107</v>
      </c>
      <c r="D56" s="762"/>
      <c r="E56" s="725" t="s">
        <v>11</v>
      </c>
      <c r="F56" s="731"/>
      <c r="G56" s="686"/>
      <c r="H56" s="686"/>
      <c r="I56" s="761"/>
      <c r="J56" s="727"/>
    </row>
    <row r="57" spans="1:10" ht="18" customHeight="1">
      <c r="A57" s="850"/>
      <c r="B57" s="722" t="s">
        <v>23</v>
      </c>
      <c r="C57" s="756" t="s">
        <v>1921</v>
      </c>
      <c r="D57" s="762" t="s">
        <v>3191</v>
      </c>
      <c r="E57" s="725" t="s">
        <v>11</v>
      </c>
      <c r="F57" s="731"/>
      <c r="G57" s="686"/>
      <c r="H57" s="686"/>
      <c r="I57" s="761"/>
      <c r="J57" s="727"/>
    </row>
    <row r="58" spans="1:10" ht="18" customHeight="1">
      <c r="A58" s="858">
        <v>13</v>
      </c>
      <c r="B58" s="722" t="s">
        <v>23</v>
      </c>
      <c r="C58" s="755" t="s">
        <v>3197</v>
      </c>
      <c r="D58" s="759"/>
      <c r="E58" s="725" t="s">
        <v>11</v>
      </c>
      <c r="F58" s="731"/>
      <c r="G58" s="686"/>
      <c r="H58" s="686"/>
      <c r="I58" s="761" t="s">
        <v>3198</v>
      </c>
      <c r="J58" s="727"/>
    </row>
    <row r="59" spans="1:10" ht="18" customHeight="1">
      <c r="A59" s="849"/>
      <c r="B59" s="722" t="s">
        <v>23</v>
      </c>
      <c r="C59" s="756" t="s">
        <v>1471</v>
      </c>
      <c r="D59" s="762" t="s">
        <v>3194</v>
      </c>
      <c r="E59" s="725" t="s">
        <v>11</v>
      </c>
      <c r="F59" s="731"/>
      <c r="G59" s="686"/>
      <c r="H59" s="686"/>
      <c r="I59" s="761"/>
      <c r="J59" s="727"/>
    </row>
    <row r="60" spans="1:10" ht="18" customHeight="1">
      <c r="A60" s="849"/>
      <c r="B60" s="722" t="s">
        <v>23</v>
      </c>
      <c r="C60" s="756" t="s">
        <v>1472</v>
      </c>
      <c r="D60" s="762" t="s">
        <v>3196</v>
      </c>
      <c r="E60" s="725" t="s">
        <v>11</v>
      </c>
      <c r="F60" s="731"/>
      <c r="G60" s="686"/>
      <c r="H60" s="686"/>
      <c r="I60" s="761"/>
      <c r="J60" s="727"/>
    </row>
    <row r="61" spans="1:10" ht="18" customHeight="1">
      <c r="A61" s="849"/>
      <c r="B61" s="722" t="s">
        <v>23</v>
      </c>
      <c r="C61" s="756" t="s">
        <v>2292</v>
      </c>
      <c r="D61" s="762"/>
      <c r="E61" s="725" t="s">
        <v>11</v>
      </c>
      <c r="F61" s="731"/>
      <c r="G61" s="686"/>
      <c r="H61" s="686"/>
      <c r="I61" s="761"/>
      <c r="J61" s="727"/>
    </row>
    <row r="62" spans="1:10" ht="18" customHeight="1">
      <c r="A62" s="849"/>
      <c r="B62" s="722" t="s">
        <v>23</v>
      </c>
      <c r="C62" s="756" t="s">
        <v>2291</v>
      </c>
      <c r="D62" s="762"/>
      <c r="E62" s="725" t="s">
        <v>11</v>
      </c>
      <c r="F62" s="731"/>
      <c r="G62" s="686"/>
      <c r="H62" s="686"/>
      <c r="I62" s="761"/>
      <c r="J62" s="727"/>
    </row>
    <row r="63" spans="1:10" ht="18" customHeight="1">
      <c r="A63" s="849"/>
      <c r="B63" s="722" t="s">
        <v>23</v>
      </c>
      <c r="C63" s="756" t="s">
        <v>2290</v>
      </c>
      <c r="D63" s="762"/>
      <c r="E63" s="725" t="s">
        <v>11</v>
      </c>
      <c r="F63" s="731"/>
      <c r="G63" s="686"/>
      <c r="H63" s="686"/>
      <c r="I63" s="761"/>
      <c r="J63" s="727"/>
    </row>
    <row r="64" spans="1:10" ht="18" customHeight="1">
      <c r="A64" s="849"/>
      <c r="B64" s="722" t="s">
        <v>23</v>
      </c>
      <c r="C64" s="756" t="s">
        <v>2289</v>
      </c>
      <c r="D64" s="762"/>
      <c r="E64" s="725" t="s">
        <v>11</v>
      </c>
      <c r="F64" s="731"/>
      <c r="G64" s="686"/>
      <c r="H64" s="686"/>
      <c r="I64" s="761"/>
      <c r="J64" s="727"/>
    </row>
    <row r="65" spans="1:10" ht="18" customHeight="1">
      <c r="A65" s="849"/>
      <c r="B65" s="722" t="s">
        <v>23</v>
      </c>
      <c r="C65" s="756" t="s">
        <v>2288</v>
      </c>
      <c r="D65" s="762"/>
      <c r="E65" s="725" t="s">
        <v>11</v>
      </c>
      <c r="F65" s="731"/>
      <c r="G65" s="686"/>
      <c r="H65" s="686"/>
      <c r="I65" s="761"/>
      <c r="J65" s="727"/>
    </row>
    <row r="66" spans="1:10" ht="18" customHeight="1">
      <c r="A66" s="849"/>
      <c r="B66" s="722" t="s">
        <v>23</v>
      </c>
      <c r="C66" s="756" t="s">
        <v>2287</v>
      </c>
      <c r="D66" s="762"/>
      <c r="E66" s="725" t="s">
        <v>11</v>
      </c>
      <c r="F66" s="731"/>
      <c r="G66" s="686"/>
      <c r="H66" s="686"/>
      <c r="I66" s="761"/>
      <c r="J66" s="727"/>
    </row>
    <row r="67" spans="1:10" ht="18" customHeight="1">
      <c r="A67" s="849"/>
      <c r="B67" s="722" t="s">
        <v>23</v>
      </c>
      <c r="C67" s="756" t="s">
        <v>2286</v>
      </c>
      <c r="D67" s="762"/>
      <c r="E67" s="725" t="s">
        <v>11</v>
      </c>
      <c r="F67" s="731"/>
      <c r="G67" s="686"/>
      <c r="H67" s="686"/>
      <c r="I67" s="761"/>
      <c r="J67" s="727"/>
    </row>
    <row r="68" spans="1:10" ht="18" customHeight="1">
      <c r="A68" s="849"/>
      <c r="B68" s="722" t="s">
        <v>23</v>
      </c>
      <c r="C68" s="756" t="s">
        <v>2285</v>
      </c>
      <c r="D68" s="762"/>
      <c r="E68" s="725" t="s">
        <v>11</v>
      </c>
      <c r="F68" s="731"/>
      <c r="G68" s="686"/>
      <c r="H68" s="686"/>
      <c r="I68" s="761"/>
      <c r="J68" s="727"/>
    </row>
    <row r="69" spans="1:10" ht="18" customHeight="1">
      <c r="A69" s="849"/>
      <c r="B69" s="722" t="s">
        <v>23</v>
      </c>
      <c r="C69" s="756" t="s">
        <v>2284</v>
      </c>
      <c r="D69" s="762"/>
      <c r="E69" s="725" t="s">
        <v>11</v>
      </c>
      <c r="F69" s="731"/>
      <c r="G69" s="686"/>
      <c r="H69" s="686"/>
      <c r="I69" s="761"/>
      <c r="J69" s="727"/>
    </row>
    <row r="70" spans="1:10" ht="18" customHeight="1">
      <c r="A70" s="849"/>
      <c r="B70" s="722" t="s">
        <v>23</v>
      </c>
      <c r="C70" s="756" t="s">
        <v>2283</v>
      </c>
      <c r="D70" s="762"/>
      <c r="E70" s="725" t="s">
        <v>11</v>
      </c>
      <c r="F70" s="731"/>
      <c r="G70" s="686"/>
      <c r="H70" s="686"/>
      <c r="I70" s="761"/>
      <c r="J70" s="727"/>
    </row>
    <row r="71" spans="1:10" ht="18" customHeight="1">
      <c r="A71" s="849"/>
      <c r="B71" s="722" t="s">
        <v>23</v>
      </c>
      <c r="C71" s="756" t="s">
        <v>2282</v>
      </c>
      <c r="D71" s="762"/>
      <c r="E71" s="725" t="s">
        <v>11</v>
      </c>
      <c r="F71" s="731"/>
      <c r="G71" s="686"/>
      <c r="H71" s="686"/>
      <c r="I71" s="761"/>
      <c r="J71" s="727"/>
    </row>
    <row r="72" spans="1:10" ht="18" customHeight="1">
      <c r="A72" s="849"/>
      <c r="B72" s="722" t="s">
        <v>23</v>
      </c>
      <c r="C72" s="756" t="s">
        <v>2281</v>
      </c>
      <c r="D72" s="762"/>
      <c r="E72" s="725" t="s">
        <v>11</v>
      </c>
      <c r="F72" s="731"/>
      <c r="G72" s="686"/>
      <c r="H72" s="686"/>
      <c r="I72" s="761"/>
      <c r="J72" s="727"/>
    </row>
    <row r="73" spans="1:10" ht="18" customHeight="1">
      <c r="A73" s="849"/>
      <c r="B73" s="722" t="s">
        <v>23</v>
      </c>
      <c r="C73" s="756" t="s">
        <v>2280</v>
      </c>
      <c r="D73" s="762"/>
      <c r="E73" s="725" t="s">
        <v>11</v>
      </c>
      <c r="F73" s="731"/>
      <c r="G73" s="686"/>
      <c r="H73" s="686"/>
      <c r="I73" s="761"/>
      <c r="J73" s="727"/>
    </row>
    <row r="74" spans="1:10" ht="18" customHeight="1">
      <c r="A74" s="849"/>
      <c r="B74" s="722" t="s">
        <v>23</v>
      </c>
      <c r="C74" s="756" t="s">
        <v>3106</v>
      </c>
      <c r="D74" s="762"/>
      <c r="E74" s="725" t="s">
        <v>11</v>
      </c>
      <c r="F74" s="731"/>
      <c r="G74" s="686"/>
      <c r="H74" s="686"/>
      <c r="I74" s="761"/>
      <c r="J74" s="727"/>
    </row>
    <row r="75" spans="1:10" ht="18" customHeight="1">
      <c r="A75" s="849"/>
      <c r="B75" s="722" t="s">
        <v>23</v>
      </c>
      <c r="C75" s="756" t="s">
        <v>3107</v>
      </c>
      <c r="D75" s="762"/>
      <c r="E75" s="725" t="s">
        <v>11</v>
      </c>
      <c r="F75" s="731"/>
      <c r="G75" s="686"/>
      <c r="H75" s="686"/>
      <c r="I75" s="761"/>
      <c r="J75" s="727"/>
    </row>
    <row r="76" spans="1:10" ht="18" customHeight="1">
      <c r="A76" s="848"/>
      <c r="B76" s="722" t="s">
        <v>23</v>
      </c>
      <c r="C76" s="756" t="s">
        <v>1921</v>
      </c>
      <c r="D76" s="762" t="s">
        <v>3191</v>
      </c>
      <c r="E76" s="725" t="s">
        <v>11</v>
      </c>
      <c r="F76" s="731"/>
      <c r="G76" s="686"/>
      <c r="H76" s="686"/>
      <c r="I76" s="761"/>
      <c r="J76" s="727"/>
    </row>
    <row r="77" spans="1:10" ht="18" customHeight="1">
      <c r="A77" s="858">
        <v>14</v>
      </c>
      <c r="B77" s="722" t="s">
        <v>23</v>
      </c>
      <c r="C77" s="755" t="s">
        <v>3199</v>
      </c>
      <c r="D77" s="759"/>
      <c r="E77" s="725" t="s">
        <v>11</v>
      </c>
      <c r="F77" s="731"/>
      <c r="G77" s="686"/>
      <c r="H77" s="686"/>
      <c r="I77" s="763" t="s">
        <v>3200</v>
      </c>
      <c r="J77" s="727"/>
    </row>
    <row r="78" spans="1:10" ht="18" customHeight="1">
      <c r="A78" s="849"/>
      <c r="B78" s="722" t="s">
        <v>23</v>
      </c>
      <c r="C78" s="756" t="s">
        <v>3118</v>
      </c>
      <c r="D78" s="762"/>
      <c r="E78" s="725" t="s">
        <v>11</v>
      </c>
      <c r="F78" s="731"/>
      <c r="G78" s="686"/>
      <c r="H78" s="686"/>
      <c r="I78" s="761"/>
      <c r="J78" s="727"/>
    </row>
    <row r="79" spans="1:10" ht="18" customHeight="1">
      <c r="A79" s="849"/>
      <c r="B79" s="722" t="s">
        <v>23</v>
      </c>
      <c r="C79" s="756" t="s">
        <v>3119</v>
      </c>
      <c r="D79" s="762"/>
      <c r="E79" s="725" t="s">
        <v>11</v>
      </c>
      <c r="F79" s="731"/>
      <c r="G79" s="686"/>
      <c r="H79" s="686"/>
      <c r="I79" s="761"/>
      <c r="J79" s="727"/>
    </row>
    <row r="80" spans="1:10" ht="18" customHeight="1">
      <c r="A80" s="849"/>
      <c r="B80" s="722" t="s">
        <v>23</v>
      </c>
      <c r="C80" s="756" t="s">
        <v>3201</v>
      </c>
      <c r="D80" s="762" t="s">
        <v>3202</v>
      </c>
      <c r="E80" s="725" t="s">
        <v>11</v>
      </c>
      <c r="F80" s="731"/>
      <c r="G80" s="686"/>
      <c r="H80" s="686"/>
      <c r="I80" s="761"/>
      <c r="J80" s="727"/>
    </row>
    <row r="81" spans="1:10" ht="18" customHeight="1">
      <c r="A81" s="849"/>
      <c r="B81" s="722" t="s">
        <v>23</v>
      </c>
      <c r="C81" s="756" t="s">
        <v>3121</v>
      </c>
      <c r="D81" s="762" t="s">
        <v>3189</v>
      </c>
      <c r="E81" s="725" t="s">
        <v>11</v>
      </c>
      <c r="F81" s="731"/>
      <c r="G81" s="686"/>
      <c r="H81" s="686"/>
      <c r="I81" s="761"/>
      <c r="J81" s="727"/>
    </row>
    <row r="82" spans="1:10" ht="18" customHeight="1">
      <c r="A82" s="849"/>
      <c r="B82" s="722" t="s">
        <v>23</v>
      </c>
      <c r="C82" s="756" t="s">
        <v>3203</v>
      </c>
      <c r="D82" s="762"/>
      <c r="E82" s="725" t="s">
        <v>11</v>
      </c>
      <c r="F82" s="731"/>
      <c r="G82" s="686"/>
      <c r="H82" s="686"/>
      <c r="I82" s="761"/>
      <c r="J82" s="727"/>
    </row>
    <row r="83" spans="1:10" ht="18" customHeight="1">
      <c r="A83" s="849"/>
      <c r="B83" s="722" t="s">
        <v>23</v>
      </c>
      <c r="C83" s="756" t="s">
        <v>3204</v>
      </c>
      <c r="D83" s="762"/>
      <c r="E83" s="725" t="s">
        <v>11</v>
      </c>
      <c r="F83" s="731"/>
      <c r="G83" s="686"/>
      <c r="H83" s="686"/>
      <c r="I83" s="761"/>
      <c r="J83" s="727"/>
    </row>
    <row r="84" spans="1:10" ht="18" customHeight="1">
      <c r="A84" s="849"/>
      <c r="B84" s="722" t="s">
        <v>23</v>
      </c>
      <c r="C84" s="756" t="s">
        <v>3205</v>
      </c>
      <c r="D84" s="762"/>
      <c r="E84" s="725" t="s">
        <v>11</v>
      </c>
      <c r="F84" s="731"/>
      <c r="G84" s="686"/>
      <c r="H84" s="686"/>
      <c r="I84" s="761"/>
      <c r="J84" s="727"/>
    </row>
    <row r="85" spans="1:10" ht="18" customHeight="1">
      <c r="A85" s="849"/>
      <c r="B85" s="722" t="s">
        <v>23</v>
      </c>
      <c r="C85" s="756" t="s">
        <v>3206</v>
      </c>
      <c r="D85" s="762"/>
      <c r="E85" s="725" t="s">
        <v>11</v>
      </c>
      <c r="F85" s="731"/>
      <c r="G85" s="686"/>
      <c r="H85" s="686"/>
      <c r="I85" s="761"/>
      <c r="J85" s="727"/>
    </row>
    <row r="86" spans="1:10" ht="18" customHeight="1">
      <c r="A86" s="849"/>
      <c r="B86" s="722" t="s">
        <v>23</v>
      </c>
      <c r="C86" s="756" t="s">
        <v>3207</v>
      </c>
      <c r="D86" s="762"/>
      <c r="E86" s="725" t="s">
        <v>11</v>
      </c>
      <c r="F86" s="731"/>
      <c r="G86" s="686"/>
      <c r="H86" s="686"/>
      <c r="I86" s="761"/>
      <c r="J86" s="727"/>
    </row>
    <row r="87" spans="1:10" ht="18" customHeight="1">
      <c r="A87" s="849"/>
      <c r="B87" s="722" t="s">
        <v>23</v>
      </c>
      <c r="C87" s="756" t="s">
        <v>3208</v>
      </c>
      <c r="D87" s="762"/>
      <c r="E87" s="725" t="s">
        <v>11</v>
      </c>
      <c r="F87" s="731"/>
      <c r="G87" s="686"/>
      <c r="H87" s="686"/>
      <c r="I87" s="761"/>
      <c r="J87" s="727"/>
    </row>
    <row r="88" spans="1:10" ht="18" customHeight="1">
      <c r="A88" s="849"/>
      <c r="B88" s="722" t="s">
        <v>23</v>
      </c>
      <c r="C88" s="756" t="s">
        <v>3209</v>
      </c>
      <c r="D88" s="762"/>
      <c r="E88" s="725" t="s">
        <v>11</v>
      </c>
      <c r="F88" s="731"/>
      <c r="G88" s="686"/>
      <c r="H88" s="686"/>
      <c r="I88" s="761"/>
      <c r="J88" s="727"/>
    </row>
    <row r="89" spans="1:10" ht="18" customHeight="1">
      <c r="A89" s="849"/>
      <c r="B89" s="722" t="s">
        <v>23</v>
      </c>
      <c r="C89" s="756" t="s">
        <v>3210</v>
      </c>
      <c r="D89" s="762"/>
      <c r="E89" s="725" t="s">
        <v>11</v>
      </c>
      <c r="F89" s="731"/>
      <c r="G89" s="686"/>
      <c r="H89" s="686"/>
      <c r="I89" s="761"/>
      <c r="J89" s="727"/>
    </row>
    <row r="90" spans="1:10" ht="18" customHeight="1">
      <c r="A90" s="849"/>
      <c r="B90" s="722" t="s">
        <v>23</v>
      </c>
      <c r="C90" s="756" t="s">
        <v>3211</v>
      </c>
      <c r="D90" s="762"/>
      <c r="E90" s="725" t="s">
        <v>11</v>
      </c>
      <c r="F90" s="731"/>
      <c r="G90" s="686"/>
      <c r="H90" s="686"/>
      <c r="I90" s="761"/>
      <c r="J90" s="727"/>
    </row>
    <row r="91" spans="1:10" ht="18" customHeight="1">
      <c r="A91" s="849"/>
      <c r="B91" s="722" t="s">
        <v>23</v>
      </c>
      <c r="C91" s="756" t="s">
        <v>3212</v>
      </c>
      <c r="D91" s="762"/>
      <c r="E91" s="725" t="s">
        <v>11</v>
      </c>
      <c r="F91" s="731"/>
      <c r="G91" s="686"/>
      <c r="H91" s="686"/>
      <c r="I91" s="761"/>
      <c r="J91" s="727"/>
    </row>
    <row r="92" spans="1:10" ht="18" customHeight="1">
      <c r="A92" s="849"/>
      <c r="B92" s="722" t="s">
        <v>23</v>
      </c>
      <c r="C92" s="756" t="s">
        <v>3213</v>
      </c>
      <c r="D92" s="762"/>
      <c r="E92" s="725" t="s">
        <v>11</v>
      </c>
      <c r="F92" s="731"/>
      <c r="G92" s="686"/>
      <c r="H92" s="686"/>
      <c r="I92" s="761"/>
      <c r="J92" s="727"/>
    </row>
    <row r="93" spans="1:10" ht="18" customHeight="1">
      <c r="A93" s="849"/>
      <c r="B93" s="722" t="s">
        <v>23</v>
      </c>
      <c r="C93" s="756" t="s">
        <v>3214</v>
      </c>
      <c r="D93" s="762"/>
      <c r="E93" s="725" t="s">
        <v>11</v>
      </c>
      <c r="F93" s="731"/>
      <c r="G93" s="686"/>
      <c r="H93" s="686"/>
      <c r="I93" s="761"/>
      <c r="J93" s="727"/>
    </row>
    <row r="94" spans="1:10" ht="18" customHeight="1">
      <c r="A94" s="849"/>
      <c r="B94" s="722" t="s">
        <v>23</v>
      </c>
      <c r="C94" s="756" t="s">
        <v>3215</v>
      </c>
      <c r="D94" s="762"/>
      <c r="E94" s="725" t="s">
        <v>11</v>
      </c>
      <c r="F94" s="731"/>
      <c r="G94" s="686"/>
      <c r="H94" s="686"/>
      <c r="I94" s="761"/>
      <c r="J94" s="727"/>
    </row>
    <row r="95" spans="1:10" ht="18" customHeight="1">
      <c r="A95" s="849"/>
      <c r="B95" s="722" t="s">
        <v>23</v>
      </c>
      <c r="C95" s="756" t="s">
        <v>3216</v>
      </c>
      <c r="D95" s="762"/>
      <c r="E95" s="725" t="s">
        <v>11</v>
      </c>
      <c r="F95" s="731"/>
      <c r="G95" s="686"/>
      <c r="H95" s="686"/>
      <c r="I95" s="761"/>
      <c r="J95" s="727"/>
    </row>
    <row r="96" spans="1:10" ht="18" customHeight="1">
      <c r="A96" s="849"/>
      <c r="B96" s="722" t="s">
        <v>23</v>
      </c>
      <c r="C96" s="756" t="s">
        <v>3217</v>
      </c>
      <c r="D96" s="762"/>
      <c r="E96" s="725" t="s">
        <v>11</v>
      </c>
      <c r="F96" s="731"/>
      <c r="G96" s="686"/>
      <c r="H96" s="686"/>
      <c r="I96" s="761"/>
      <c r="J96" s="727"/>
    </row>
    <row r="97" spans="1:10" ht="18" customHeight="1">
      <c r="A97" s="849"/>
      <c r="B97" s="722" t="s">
        <v>23</v>
      </c>
      <c r="C97" s="756" t="s">
        <v>3218</v>
      </c>
      <c r="D97" s="762"/>
      <c r="E97" s="725" t="s">
        <v>11</v>
      </c>
      <c r="F97" s="731"/>
      <c r="G97" s="686"/>
      <c r="H97" s="686"/>
      <c r="I97" s="761"/>
      <c r="J97" s="727"/>
    </row>
    <row r="98" spans="1:10" ht="18" customHeight="1">
      <c r="A98" s="849"/>
      <c r="B98" s="722" t="s">
        <v>23</v>
      </c>
      <c r="C98" s="756" t="s">
        <v>3219</v>
      </c>
      <c r="D98" s="762"/>
      <c r="E98" s="725" t="s">
        <v>11</v>
      </c>
      <c r="F98" s="731"/>
      <c r="G98" s="686"/>
      <c r="H98" s="686"/>
      <c r="I98" s="761"/>
      <c r="J98" s="727"/>
    </row>
    <row r="99" spans="1:10" ht="18" customHeight="1">
      <c r="A99" s="849"/>
      <c r="B99" s="722" t="s">
        <v>23</v>
      </c>
      <c r="C99" s="756" t="s">
        <v>3220</v>
      </c>
      <c r="D99" s="762"/>
      <c r="E99" s="725" t="s">
        <v>11</v>
      </c>
      <c r="F99" s="731"/>
      <c r="G99" s="686"/>
      <c r="H99" s="686"/>
      <c r="I99" s="761"/>
      <c r="J99" s="727"/>
    </row>
    <row r="100" spans="1:10" ht="18" customHeight="1">
      <c r="A100" s="849"/>
      <c r="B100" s="722" t="s">
        <v>23</v>
      </c>
      <c r="C100" s="756" t="s">
        <v>3221</v>
      </c>
      <c r="D100" s="762"/>
      <c r="E100" s="725" t="s">
        <v>11</v>
      </c>
      <c r="F100" s="731"/>
      <c r="G100" s="686"/>
      <c r="H100" s="686"/>
      <c r="I100" s="761"/>
      <c r="J100" s="727"/>
    </row>
    <row r="101" spans="1:10" ht="18" customHeight="1">
      <c r="A101" s="849"/>
      <c r="B101" s="722" t="s">
        <v>23</v>
      </c>
      <c r="C101" s="756" t="s">
        <v>3222</v>
      </c>
      <c r="D101" s="762"/>
      <c r="E101" s="725" t="s">
        <v>11</v>
      </c>
      <c r="F101" s="731"/>
      <c r="G101" s="686"/>
      <c r="H101" s="686"/>
      <c r="I101" s="761"/>
      <c r="J101" s="727"/>
    </row>
    <row r="102" spans="1:10" ht="18" customHeight="1">
      <c r="A102" s="849"/>
      <c r="B102" s="722" t="s">
        <v>23</v>
      </c>
      <c r="C102" s="756" t="s">
        <v>3223</v>
      </c>
      <c r="D102" s="762"/>
      <c r="E102" s="725" t="s">
        <v>11</v>
      </c>
      <c r="F102" s="731"/>
      <c r="G102" s="686"/>
      <c r="H102" s="686"/>
      <c r="I102" s="761"/>
      <c r="J102" s="727"/>
    </row>
    <row r="103" spans="1:10" ht="18" customHeight="1">
      <c r="A103" s="849"/>
      <c r="B103" s="722" t="s">
        <v>23</v>
      </c>
      <c r="C103" s="756" t="s">
        <v>3224</v>
      </c>
      <c r="D103" s="762"/>
      <c r="E103" s="725" t="s">
        <v>11</v>
      </c>
      <c r="F103" s="731"/>
      <c r="G103" s="686"/>
      <c r="H103" s="686"/>
      <c r="I103" s="761"/>
      <c r="J103" s="727"/>
    </row>
    <row r="104" spans="1:10" ht="18" customHeight="1">
      <c r="A104" s="849"/>
      <c r="B104" s="722" t="s">
        <v>23</v>
      </c>
      <c r="C104" s="756" t="s">
        <v>3225</v>
      </c>
      <c r="D104" s="762"/>
      <c r="E104" s="725" t="s">
        <v>11</v>
      </c>
      <c r="F104" s="731"/>
      <c r="G104" s="686"/>
      <c r="H104" s="686"/>
      <c r="I104" s="761"/>
      <c r="J104" s="727"/>
    </row>
    <row r="105" spans="1:10" ht="18" customHeight="1">
      <c r="A105" s="849"/>
      <c r="B105" s="722" t="s">
        <v>23</v>
      </c>
      <c r="C105" s="756" t="s">
        <v>3226</v>
      </c>
      <c r="D105" s="762"/>
      <c r="E105" s="725" t="s">
        <v>11</v>
      </c>
      <c r="F105" s="731"/>
      <c r="G105" s="686"/>
      <c r="H105" s="686"/>
      <c r="I105" s="761"/>
      <c r="J105" s="727"/>
    </row>
    <row r="106" spans="1:10" ht="18" customHeight="1">
      <c r="A106" s="849"/>
      <c r="B106" s="722" t="s">
        <v>23</v>
      </c>
      <c r="C106" s="756" t="s">
        <v>3227</v>
      </c>
      <c r="D106" s="762"/>
      <c r="E106" s="725" t="s">
        <v>11</v>
      </c>
      <c r="F106" s="731"/>
      <c r="G106" s="686"/>
      <c r="H106" s="686"/>
      <c r="I106" s="761"/>
      <c r="J106" s="727"/>
    </row>
    <row r="107" spans="1:10" ht="18" customHeight="1">
      <c r="A107" s="849"/>
      <c r="B107" s="722" t="s">
        <v>23</v>
      </c>
      <c r="C107" s="756" t="s">
        <v>3228</v>
      </c>
      <c r="D107" s="762"/>
      <c r="E107" s="725" t="s">
        <v>11</v>
      </c>
      <c r="F107" s="731"/>
      <c r="G107" s="686"/>
      <c r="H107" s="686"/>
      <c r="I107" s="761"/>
      <c r="J107" s="727"/>
    </row>
    <row r="108" spans="1:10" ht="18" customHeight="1">
      <c r="A108" s="849"/>
      <c r="B108" s="722" t="s">
        <v>23</v>
      </c>
      <c r="C108" s="756" t="s">
        <v>3229</v>
      </c>
      <c r="D108" s="762"/>
      <c r="E108" s="725" t="s">
        <v>11</v>
      </c>
      <c r="F108" s="731"/>
      <c r="G108" s="686"/>
      <c r="H108" s="686"/>
      <c r="I108" s="761"/>
      <c r="J108" s="727"/>
    </row>
    <row r="109" spans="1:10" ht="18" customHeight="1">
      <c r="A109" s="849"/>
      <c r="B109" s="722" t="s">
        <v>23</v>
      </c>
      <c r="C109" s="756" t="s">
        <v>3230</v>
      </c>
      <c r="D109" s="762"/>
      <c r="E109" s="725" t="s">
        <v>11</v>
      </c>
      <c r="F109" s="731"/>
      <c r="G109" s="686"/>
      <c r="H109" s="686"/>
      <c r="I109" s="761"/>
      <c r="J109" s="727"/>
    </row>
    <row r="110" spans="1:10" ht="18" customHeight="1">
      <c r="A110" s="849"/>
      <c r="B110" s="722" t="s">
        <v>23</v>
      </c>
      <c r="C110" s="756" t="s">
        <v>3231</v>
      </c>
      <c r="D110" s="762"/>
      <c r="E110" s="725" t="s">
        <v>11</v>
      </c>
      <c r="F110" s="731"/>
      <c r="G110" s="686"/>
      <c r="H110" s="686"/>
      <c r="I110" s="761"/>
      <c r="J110" s="727"/>
    </row>
    <row r="111" spans="1:10" ht="18" customHeight="1">
      <c r="A111" s="849"/>
      <c r="B111" s="722" t="s">
        <v>23</v>
      </c>
      <c r="C111" s="756" t="s">
        <v>3232</v>
      </c>
      <c r="D111" s="762"/>
      <c r="E111" s="725" t="s">
        <v>11</v>
      </c>
      <c r="F111" s="731"/>
      <c r="G111" s="686"/>
      <c r="H111" s="686"/>
      <c r="I111" s="761"/>
      <c r="J111" s="727"/>
    </row>
    <row r="112" spans="1:10" ht="18" customHeight="1">
      <c r="A112" s="849"/>
      <c r="B112" s="722" t="s">
        <v>23</v>
      </c>
      <c r="C112" s="756" t="s">
        <v>3233</v>
      </c>
      <c r="D112" s="762"/>
      <c r="E112" s="725" t="s">
        <v>11</v>
      </c>
      <c r="F112" s="731"/>
      <c r="G112" s="686"/>
      <c r="H112" s="686"/>
      <c r="I112" s="761"/>
      <c r="J112" s="727"/>
    </row>
    <row r="113" spans="1:10" ht="18" customHeight="1">
      <c r="A113" s="849"/>
      <c r="B113" s="722" t="s">
        <v>23</v>
      </c>
      <c r="C113" s="756" t="s">
        <v>3234</v>
      </c>
      <c r="D113" s="762"/>
      <c r="E113" s="725" t="s">
        <v>11</v>
      </c>
      <c r="F113" s="731"/>
      <c r="G113" s="686"/>
      <c r="H113" s="686"/>
      <c r="I113" s="761"/>
      <c r="J113" s="727"/>
    </row>
    <row r="114" spans="1:10" ht="18" customHeight="1">
      <c r="A114" s="849"/>
      <c r="B114" s="722" t="s">
        <v>23</v>
      </c>
      <c r="C114" s="756" t="s">
        <v>3235</v>
      </c>
      <c r="D114" s="762"/>
      <c r="E114" s="725" t="s">
        <v>11</v>
      </c>
      <c r="F114" s="731"/>
      <c r="G114" s="686"/>
      <c r="H114" s="686"/>
      <c r="I114" s="761"/>
      <c r="J114" s="727"/>
    </row>
    <row r="115" spans="1:10" ht="18" customHeight="1">
      <c r="A115" s="849"/>
      <c r="B115" s="722" t="s">
        <v>23</v>
      </c>
      <c r="C115" s="756" t="s">
        <v>3236</v>
      </c>
      <c r="D115" s="762"/>
      <c r="E115" s="725" t="s">
        <v>11</v>
      </c>
      <c r="F115" s="731"/>
      <c r="G115" s="686"/>
      <c r="H115" s="686"/>
      <c r="I115" s="761"/>
      <c r="J115" s="727"/>
    </row>
    <row r="116" spans="1:10" ht="18" customHeight="1">
      <c r="A116" s="849"/>
      <c r="B116" s="722" t="s">
        <v>23</v>
      </c>
      <c r="C116" s="756" t="s">
        <v>3237</v>
      </c>
      <c r="D116" s="762"/>
      <c r="E116" s="725" t="s">
        <v>11</v>
      </c>
      <c r="F116" s="731"/>
      <c r="G116" s="686"/>
      <c r="H116" s="686"/>
      <c r="I116" s="761"/>
      <c r="J116" s="727"/>
    </row>
    <row r="117" spans="1:10" ht="18" customHeight="1">
      <c r="A117" s="849"/>
      <c r="B117" s="722" t="s">
        <v>23</v>
      </c>
      <c r="C117" s="756" t="s">
        <v>3238</v>
      </c>
      <c r="D117" s="762"/>
      <c r="E117" s="725" t="s">
        <v>11</v>
      </c>
      <c r="F117" s="731"/>
      <c r="G117" s="686"/>
      <c r="H117" s="686"/>
      <c r="I117" s="761"/>
      <c r="J117" s="727"/>
    </row>
    <row r="118" spans="1:10" ht="18" customHeight="1">
      <c r="A118" s="849"/>
      <c r="B118" s="722" t="s">
        <v>23</v>
      </c>
      <c r="C118" s="756" t="s">
        <v>3239</v>
      </c>
      <c r="D118" s="762"/>
      <c r="E118" s="725" t="s">
        <v>11</v>
      </c>
      <c r="F118" s="731"/>
      <c r="G118" s="686"/>
      <c r="H118" s="686"/>
      <c r="I118" s="761"/>
      <c r="J118" s="727"/>
    </row>
    <row r="119" spans="1:10" ht="18" customHeight="1">
      <c r="A119" s="849"/>
      <c r="B119" s="722" t="s">
        <v>23</v>
      </c>
      <c r="C119" s="756" t="s">
        <v>3240</v>
      </c>
      <c r="D119" s="762"/>
      <c r="E119" s="725" t="s">
        <v>11</v>
      </c>
      <c r="F119" s="731"/>
      <c r="G119" s="686"/>
      <c r="H119" s="686"/>
      <c r="I119" s="761"/>
      <c r="J119" s="727"/>
    </row>
    <row r="120" spans="1:10" ht="18" customHeight="1">
      <c r="A120" s="849"/>
      <c r="B120" s="722" t="s">
        <v>23</v>
      </c>
      <c r="C120" s="756" t="s">
        <v>3241</v>
      </c>
      <c r="D120" s="762"/>
      <c r="E120" s="725" t="s">
        <v>11</v>
      </c>
      <c r="F120" s="731"/>
      <c r="G120" s="686"/>
      <c r="H120" s="686"/>
      <c r="I120" s="761"/>
      <c r="J120" s="727"/>
    </row>
    <row r="121" spans="1:10" ht="18" customHeight="1">
      <c r="A121" s="849"/>
      <c r="B121" s="722" t="s">
        <v>23</v>
      </c>
      <c r="C121" s="756" t="s">
        <v>3242</v>
      </c>
      <c r="D121" s="762"/>
      <c r="E121" s="725" t="s">
        <v>11</v>
      </c>
      <c r="F121" s="731"/>
      <c r="G121" s="686"/>
      <c r="H121" s="686"/>
      <c r="I121" s="761"/>
      <c r="J121" s="727"/>
    </row>
    <row r="122" spans="1:10" ht="18" customHeight="1">
      <c r="A122" s="849"/>
      <c r="B122" s="722" t="s">
        <v>23</v>
      </c>
      <c r="C122" s="756" t="s">
        <v>3243</v>
      </c>
      <c r="D122" s="762"/>
      <c r="E122" s="725" t="s">
        <v>11</v>
      </c>
      <c r="F122" s="731"/>
      <c r="G122" s="686"/>
      <c r="H122" s="686"/>
      <c r="I122" s="761"/>
      <c r="J122" s="727"/>
    </row>
    <row r="123" spans="1:10" ht="18" customHeight="1">
      <c r="A123" s="849"/>
      <c r="B123" s="722" t="s">
        <v>23</v>
      </c>
      <c r="C123" s="756" t="s">
        <v>3244</v>
      </c>
      <c r="D123" s="762"/>
      <c r="E123" s="725" t="s">
        <v>11</v>
      </c>
      <c r="F123" s="731"/>
      <c r="G123" s="686"/>
      <c r="H123" s="686"/>
      <c r="I123" s="761"/>
      <c r="J123" s="727"/>
    </row>
    <row r="124" spans="1:10" ht="18" customHeight="1">
      <c r="A124" s="849"/>
      <c r="B124" s="722" t="s">
        <v>23</v>
      </c>
      <c r="C124" s="756" t="s">
        <v>3245</v>
      </c>
      <c r="D124" s="762"/>
      <c r="E124" s="725" t="s">
        <v>11</v>
      </c>
      <c r="F124" s="731"/>
      <c r="G124" s="686"/>
      <c r="H124" s="686"/>
      <c r="I124" s="761"/>
      <c r="J124" s="727"/>
    </row>
    <row r="125" spans="1:10" ht="18" customHeight="1">
      <c r="A125" s="848"/>
      <c r="B125" s="722" t="s">
        <v>23</v>
      </c>
      <c r="C125" s="756" t="s">
        <v>1921</v>
      </c>
      <c r="D125" s="762" t="s">
        <v>3191</v>
      </c>
      <c r="E125" s="725" t="s">
        <v>11</v>
      </c>
      <c r="F125" s="731"/>
      <c r="G125" s="686"/>
      <c r="H125" s="686"/>
      <c r="I125" s="761"/>
      <c r="J125" s="727"/>
    </row>
    <row r="126" spans="1:10" ht="18" customHeight="1">
      <c r="A126" s="850">
        <v>15</v>
      </c>
      <c r="B126" s="722" t="s">
        <v>23</v>
      </c>
      <c r="C126" s="755" t="s">
        <v>2347</v>
      </c>
      <c r="D126" s="759"/>
      <c r="E126" s="725" t="s">
        <v>11</v>
      </c>
      <c r="F126" s="731"/>
      <c r="G126" s="686"/>
      <c r="H126" s="686"/>
      <c r="I126" s="761" t="s">
        <v>2301</v>
      </c>
      <c r="J126" s="727"/>
    </row>
    <row r="127" spans="1:10" ht="18" customHeight="1">
      <c r="A127" s="850"/>
      <c r="B127" s="722" t="s">
        <v>23</v>
      </c>
      <c r="C127" s="758" t="s">
        <v>1920</v>
      </c>
      <c r="D127" s="762" t="s">
        <v>3191</v>
      </c>
      <c r="E127" s="725" t="s">
        <v>11</v>
      </c>
      <c r="F127" s="731"/>
      <c r="G127" s="686"/>
      <c r="H127" s="686"/>
      <c r="I127" s="761"/>
      <c r="J127" s="727"/>
    </row>
    <row r="128" spans="1:10" ht="18" customHeight="1">
      <c r="A128" s="850">
        <v>16</v>
      </c>
      <c r="B128" s="722" t="s">
        <v>23</v>
      </c>
      <c r="C128" s="755" t="s">
        <v>3246</v>
      </c>
      <c r="D128" s="759"/>
      <c r="E128" s="725" t="s">
        <v>11</v>
      </c>
      <c r="F128" s="731"/>
      <c r="G128" s="686"/>
      <c r="H128" s="686"/>
      <c r="I128" s="761" t="s">
        <v>3247</v>
      </c>
      <c r="J128" s="727"/>
    </row>
    <row r="129" spans="1:10" ht="18" customHeight="1">
      <c r="A129" s="850"/>
      <c r="B129" s="722" t="s">
        <v>23</v>
      </c>
      <c r="C129" s="758" t="s">
        <v>1920</v>
      </c>
      <c r="D129" s="762" t="s">
        <v>3191</v>
      </c>
      <c r="E129" s="725" t="s">
        <v>11</v>
      </c>
      <c r="F129" s="731"/>
      <c r="G129" s="686"/>
      <c r="H129" s="686"/>
      <c r="I129" s="761"/>
      <c r="J129" s="727"/>
    </row>
    <row r="130" spans="1:10" ht="18" customHeight="1">
      <c r="A130" s="850">
        <v>17</v>
      </c>
      <c r="B130" s="722" t="s">
        <v>23</v>
      </c>
      <c r="C130" s="755" t="s">
        <v>1922</v>
      </c>
      <c r="D130" s="759"/>
      <c r="E130" s="725" t="s">
        <v>11</v>
      </c>
      <c r="F130" s="731"/>
      <c r="G130" s="730" t="s">
        <v>3248</v>
      </c>
      <c r="H130" s="686"/>
      <c r="I130" s="761" t="s">
        <v>2356</v>
      </c>
      <c r="J130" s="727"/>
    </row>
    <row r="131" spans="1:10" ht="18" customHeight="1">
      <c r="A131" s="850"/>
      <c r="B131" s="722" t="s">
        <v>23</v>
      </c>
      <c r="C131" s="756" t="s">
        <v>1921</v>
      </c>
      <c r="D131" s="762" t="s">
        <v>3191</v>
      </c>
      <c r="E131" s="725" t="s">
        <v>11</v>
      </c>
      <c r="F131" s="731"/>
      <c r="G131" s="686"/>
      <c r="H131" s="686"/>
      <c r="I131" s="761"/>
      <c r="J131" s="727"/>
    </row>
    <row r="132" spans="1:10" ht="18" customHeight="1">
      <c r="A132" s="858">
        <v>18</v>
      </c>
      <c r="B132" s="722" t="s">
        <v>23</v>
      </c>
      <c r="C132" s="755" t="s">
        <v>2373</v>
      </c>
      <c r="D132" s="759"/>
      <c r="E132" s="725" t="s">
        <v>11</v>
      </c>
      <c r="F132" s="731"/>
      <c r="G132" s="686"/>
      <c r="H132" s="686"/>
      <c r="I132" s="761" t="s">
        <v>2302</v>
      </c>
      <c r="J132" s="727"/>
    </row>
    <row r="133" spans="1:10" ht="18" customHeight="1">
      <c r="A133" s="849"/>
      <c r="B133" s="722" t="s">
        <v>23</v>
      </c>
      <c r="C133" s="756" t="s">
        <v>1944</v>
      </c>
      <c r="D133" s="762" t="s">
        <v>3191</v>
      </c>
      <c r="E133" s="725" t="s">
        <v>11</v>
      </c>
      <c r="F133" s="731"/>
      <c r="G133" s="686"/>
      <c r="H133" s="686"/>
      <c r="I133" s="761"/>
      <c r="J133" s="727"/>
    </row>
    <row r="134" spans="1:10" ht="18" customHeight="1">
      <c r="A134" s="848"/>
      <c r="B134" s="722" t="s">
        <v>23</v>
      </c>
      <c r="C134" s="756" t="s">
        <v>1921</v>
      </c>
      <c r="D134" s="762" t="s">
        <v>3191</v>
      </c>
      <c r="E134" s="725" t="s">
        <v>11</v>
      </c>
      <c r="F134" s="731"/>
      <c r="G134" s="686"/>
      <c r="H134" s="686"/>
      <c r="I134" s="761"/>
      <c r="J134" s="727"/>
    </row>
    <row r="135" spans="1:10" ht="18" customHeight="1">
      <c r="A135" s="858">
        <v>19</v>
      </c>
      <c r="B135" s="722" t="s">
        <v>23</v>
      </c>
      <c r="C135" s="755" t="s">
        <v>3249</v>
      </c>
      <c r="D135" s="759"/>
      <c r="E135" s="725" t="s">
        <v>11</v>
      </c>
      <c r="F135" s="731"/>
      <c r="G135" s="686"/>
      <c r="H135" s="686"/>
      <c r="I135" s="761" t="s">
        <v>3182</v>
      </c>
      <c r="J135" s="727"/>
    </row>
    <row r="136" spans="1:10" ht="18" customHeight="1">
      <c r="A136" s="849"/>
      <c r="B136" s="722" t="s">
        <v>23</v>
      </c>
      <c r="C136" s="756" t="s">
        <v>2303</v>
      </c>
      <c r="D136" s="762" t="s">
        <v>3250</v>
      </c>
      <c r="E136" s="725" t="s">
        <v>11</v>
      </c>
      <c r="F136" s="731"/>
      <c r="G136" s="686"/>
      <c r="H136" s="686"/>
      <c r="I136" s="761"/>
      <c r="J136" s="727"/>
    </row>
    <row r="137" spans="1:10" ht="18" customHeight="1">
      <c r="A137" s="848"/>
      <c r="B137" s="722" t="s">
        <v>23</v>
      </c>
      <c r="C137" s="756" t="s">
        <v>1921</v>
      </c>
      <c r="D137" s="762" t="s">
        <v>3191</v>
      </c>
      <c r="E137" s="725" t="s">
        <v>11</v>
      </c>
      <c r="F137" s="731"/>
      <c r="G137" s="686"/>
      <c r="H137" s="686"/>
      <c r="I137" s="761"/>
      <c r="J137" s="727"/>
    </row>
    <row r="138" spans="1:10" ht="18" customHeight="1">
      <c r="A138" s="850">
        <v>20</v>
      </c>
      <c r="B138" s="722" t="s">
        <v>23</v>
      </c>
      <c r="C138" s="755" t="s">
        <v>2371</v>
      </c>
      <c r="D138" s="759"/>
      <c r="E138" s="725" t="s">
        <v>11</v>
      </c>
      <c r="F138" s="733"/>
      <c r="G138" s="730" t="s">
        <v>3251</v>
      </c>
      <c r="H138" s="734"/>
      <c r="I138" s="761" t="s">
        <v>2356</v>
      </c>
      <c r="J138" s="727"/>
    </row>
    <row r="139" spans="1:10" ht="18" customHeight="1">
      <c r="A139" s="850"/>
      <c r="B139" s="722" t="s">
        <v>23</v>
      </c>
      <c r="C139" s="758" t="s">
        <v>1920</v>
      </c>
      <c r="D139" s="759" t="s">
        <v>1470</v>
      </c>
      <c r="E139" s="725" t="s">
        <v>11</v>
      </c>
      <c r="F139" s="733"/>
      <c r="G139" s="734"/>
      <c r="H139" s="734"/>
      <c r="I139" s="734"/>
      <c r="J139" s="727"/>
    </row>
    <row r="140" spans="1:10" ht="18" customHeight="1">
      <c r="A140" s="850">
        <v>21</v>
      </c>
      <c r="B140" s="722" t="s">
        <v>23</v>
      </c>
      <c r="C140" s="755" t="s">
        <v>2370</v>
      </c>
      <c r="D140" s="759"/>
      <c r="E140" s="725" t="s">
        <v>11</v>
      </c>
      <c r="F140" s="733"/>
      <c r="G140" s="734"/>
      <c r="H140" s="734"/>
      <c r="I140" s="761" t="s">
        <v>3252</v>
      </c>
      <c r="J140" s="727"/>
    </row>
    <row r="141" spans="1:10" ht="18" customHeight="1">
      <c r="A141" s="850"/>
      <c r="B141" s="722" t="s">
        <v>23</v>
      </c>
      <c r="C141" s="758" t="s">
        <v>2362</v>
      </c>
      <c r="D141" s="759" t="s">
        <v>1470</v>
      </c>
      <c r="E141" s="725" t="s">
        <v>11</v>
      </c>
      <c r="F141" s="733"/>
      <c r="G141" s="734"/>
      <c r="H141" s="734"/>
      <c r="I141" s="734"/>
      <c r="J141" s="727"/>
    </row>
    <row r="142" spans="1:10" ht="18" customHeight="1">
      <c r="A142" s="850"/>
      <c r="B142" s="722" t="s">
        <v>23</v>
      </c>
      <c r="C142" s="756" t="s">
        <v>1921</v>
      </c>
      <c r="D142" s="759" t="s">
        <v>1470</v>
      </c>
      <c r="E142" s="725" t="s">
        <v>11</v>
      </c>
      <c r="F142" s="733"/>
      <c r="G142" s="734"/>
      <c r="H142" s="734"/>
      <c r="I142" s="761"/>
      <c r="J142" s="727"/>
    </row>
    <row r="143" spans="1:10" ht="18" customHeight="1">
      <c r="A143" s="850">
        <v>22</v>
      </c>
      <c r="B143" s="722" t="s">
        <v>23</v>
      </c>
      <c r="C143" s="755" t="s">
        <v>2369</v>
      </c>
      <c r="D143" s="757"/>
      <c r="E143" s="725" t="s">
        <v>11</v>
      </c>
      <c r="F143" s="731"/>
      <c r="G143" s="734"/>
      <c r="H143" s="734"/>
      <c r="I143" s="763" t="s">
        <v>3253</v>
      </c>
      <c r="J143" s="727"/>
    </row>
    <row r="144" spans="1:10" ht="18" customHeight="1">
      <c r="A144" s="850"/>
      <c r="B144" s="722" t="s">
        <v>23</v>
      </c>
      <c r="C144" s="756" t="s">
        <v>2361</v>
      </c>
      <c r="D144" s="759" t="s">
        <v>3254</v>
      </c>
      <c r="E144" s="725" t="s">
        <v>11</v>
      </c>
      <c r="F144" s="731"/>
      <c r="G144" s="734"/>
      <c r="H144" s="734"/>
      <c r="I144" s="761"/>
      <c r="J144" s="727"/>
    </row>
    <row r="145" spans="1:10" ht="18" customHeight="1">
      <c r="A145" s="850"/>
      <c r="B145" s="722" t="s">
        <v>23</v>
      </c>
      <c r="C145" s="758" t="s">
        <v>1920</v>
      </c>
      <c r="D145" s="759" t="s">
        <v>1470</v>
      </c>
      <c r="E145" s="725" t="s">
        <v>11</v>
      </c>
      <c r="F145" s="731"/>
      <c r="G145" s="734"/>
      <c r="H145" s="734"/>
      <c r="I145" s="734"/>
      <c r="J145" s="727"/>
    </row>
    <row r="146" spans="1:10" ht="18" customHeight="1">
      <c r="A146" s="850">
        <v>23</v>
      </c>
      <c r="B146" s="722" t="s">
        <v>23</v>
      </c>
      <c r="C146" s="755" t="s">
        <v>2368</v>
      </c>
      <c r="D146" s="759"/>
      <c r="E146" s="725" t="s">
        <v>11</v>
      </c>
      <c r="F146" s="731"/>
      <c r="G146" s="730" t="s">
        <v>3251</v>
      </c>
      <c r="H146" s="734"/>
      <c r="I146" s="761" t="s">
        <v>2356</v>
      </c>
      <c r="J146" s="727"/>
    </row>
    <row r="147" spans="1:10" ht="18" customHeight="1">
      <c r="A147" s="850"/>
      <c r="B147" s="722" t="s">
        <v>23</v>
      </c>
      <c r="C147" s="758" t="s">
        <v>1920</v>
      </c>
      <c r="D147" s="759" t="s">
        <v>1470</v>
      </c>
      <c r="E147" s="725" t="s">
        <v>11</v>
      </c>
      <c r="F147" s="731"/>
      <c r="G147" s="734"/>
      <c r="H147" s="734"/>
      <c r="I147" s="734"/>
      <c r="J147" s="727"/>
    </row>
    <row r="148" spans="1:10" ht="18" customHeight="1">
      <c r="A148" s="850">
        <v>24</v>
      </c>
      <c r="B148" s="722" t="s">
        <v>23</v>
      </c>
      <c r="C148" s="755" t="s">
        <v>3255</v>
      </c>
      <c r="D148" s="759"/>
      <c r="E148" s="725" t="s">
        <v>11</v>
      </c>
      <c r="F148" s="731"/>
      <c r="G148" s="734"/>
      <c r="H148" s="734"/>
      <c r="I148" s="734" t="s">
        <v>2354</v>
      </c>
      <c r="J148" s="727"/>
    </row>
    <row r="149" spans="1:10" ht="18" customHeight="1">
      <c r="A149" s="850"/>
      <c r="B149" s="722" t="s">
        <v>23</v>
      </c>
      <c r="C149" s="758" t="s">
        <v>2362</v>
      </c>
      <c r="D149" s="759" t="s">
        <v>1470</v>
      </c>
      <c r="E149" s="725" t="s">
        <v>11</v>
      </c>
      <c r="F149" s="731"/>
      <c r="G149" s="734"/>
      <c r="H149" s="734"/>
      <c r="I149" s="734"/>
      <c r="J149" s="727"/>
    </row>
    <row r="150" spans="1:10" ht="18" customHeight="1">
      <c r="A150" s="850"/>
      <c r="B150" s="722" t="s">
        <v>23</v>
      </c>
      <c r="C150" s="756" t="s">
        <v>1921</v>
      </c>
      <c r="D150" s="759" t="s">
        <v>1470</v>
      </c>
      <c r="E150" s="725" t="s">
        <v>11</v>
      </c>
      <c r="F150" s="731"/>
      <c r="G150" s="734"/>
      <c r="H150" s="734"/>
      <c r="I150" s="734"/>
      <c r="J150" s="727"/>
    </row>
    <row r="151" spans="1:10" ht="18" customHeight="1">
      <c r="A151" s="850">
        <v>25</v>
      </c>
      <c r="B151" s="722" t="s">
        <v>23</v>
      </c>
      <c r="C151" s="755" t="s">
        <v>3256</v>
      </c>
      <c r="D151" s="759"/>
      <c r="E151" s="725" t="s">
        <v>11</v>
      </c>
      <c r="F151" s="731"/>
      <c r="G151" s="734"/>
      <c r="H151" s="734"/>
      <c r="I151" s="734" t="s">
        <v>3257</v>
      </c>
      <c r="J151" s="727"/>
    </row>
    <row r="152" spans="1:10" ht="18" customHeight="1">
      <c r="A152" s="850"/>
      <c r="B152" s="722" t="s">
        <v>23</v>
      </c>
      <c r="C152" s="756" t="s">
        <v>2361</v>
      </c>
      <c r="D152" s="759" t="s">
        <v>3254</v>
      </c>
      <c r="E152" s="725" t="s">
        <v>11</v>
      </c>
      <c r="F152" s="731"/>
      <c r="G152" s="734"/>
      <c r="H152" s="734"/>
      <c r="I152" s="734"/>
      <c r="J152" s="727"/>
    </row>
    <row r="153" spans="1:10" ht="18" customHeight="1">
      <c r="A153" s="850"/>
      <c r="B153" s="722" t="s">
        <v>23</v>
      </c>
      <c r="C153" s="758" t="s">
        <v>1920</v>
      </c>
      <c r="D153" s="759" t="s">
        <v>1470</v>
      </c>
      <c r="E153" s="725" t="s">
        <v>11</v>
      </c>
      <c r="F153" s="731"/>
      <c r="G153" s="734"/>
      <c r="H153" s="734"/>
      <c r="I153" s="734"/>
      <c r="J153" s="727"/>
    </row>
    <row r="154" spans="1:10" ht="18" customHeight="1">
      <c r="A154" s="850">
        <v>26</v>
      </c>
      <c r="B154" s="722" t="s">
        <v>23</v>
      </c>
      <c r="C154" s="755" t="s">
        <v>2367</v>
      </c>
      <c r="D154" s="759"/>
      <c r="E154" s="725" t="s">
        <v>11</v>
      </c>
      <c r="F154" s="731"/>
      <c r="G154" s="730" t="s">
        <v>3251</v>
      </c>
      <c r="H154" s="734"/>
      <c r="I154" s="761" t="s">
        <v>2356</v>
      </c>
      <c r="J154" s="727"/>
    </row>
    <row r="155" spans="1:10" ht="18" customHeight="1">
      <c r="A155" s="850"/>
      <c r="B155" s="722" t="s">
        <v>23</v>
      </c>
      <c r="C155" s="758" t="s">
        <v>1920</v>
      </c>
      <c r="D155" s="759" t="s">
        <v>1470</v>
      </c>
      <c r="E155" s="725" t="s">
        <v>11</v>
      </c>
      <c r="F155" s="731"/>
      <c r="G155" s="734"/>
      <c r="H155" s="734"/>
      <c r="I155" s="734"/>
      <c r="J155" s="727"/>
    </row>
    <row r="156" spans="1:10" ht="18" customHeight="1">
      <c r="A156" s="850">
        <v>27</v>
      </c>
      <c r="B156" s="722" t="s">
        <v>23</v>
      </c>
      <c r="C156" s="755" t="s">
        <v>3258</v>
      </c>
      <c r="D156" s="759"/>
      <c r="E156" s="725" t="s">
        <v>11</v>
      </c>
      <c r="F156" s="731"/>
      <c r="G156" s="734"/>
      <c r="H156" s="734"/>
      <c r="I156" s="734" t="s">
        <v>2302</v>
      </c>
      <c r="J156" s="727"/>
    </row>
    <row r="157" spans="1:10" ht="18" customHeight="1">
      <c r="A157" s="850"/>
      <c r="B157" s="722" t="s">
        <v>23</v>
      </c>
      <c r="C157" s="758" t="s">
        <v>2362</v>
      </c>
      <c r="D157" s="759" t="s">
        <v>1470</v>
      </c>
      <c r="E157" s="725" t="s">
        <v>11</v>
      </c>
      <c r="F157" s="731"/>
      <c r="G157" s="734"/>
      <c r="H157" s="734"/>
      <c r="I157" s="734"/>
      <c r="J157" s="727"/>
    </row>
    <row r="158" spans="1:10" ht="18" customHeight="1">
      <c r="A158" s="850"/>
      <c r="B158" s="722" t="s">
        <v>23</v>
      </c>
      <c r="C158" s="756" t="s">
        <v>1921</v>
      </c>
      <c r="D158" s="759" t="s">
        <v>1470</v>
      </c>
      <c r="E158" s="725" t="s">
        <v>11</v>
      </c>
      <c r="F158" s="731"/>
      <c r="G158" s="734"/>
      <c r="H158" s="734"/>
      <c r="I158" s="734"/>
      <c r="J158" s="727"/>
    </row>
    <row r="159" spans="1:10" ht="18" customHeight="1">
      <c r="A159" s="850">
        <v>28</v>
      </c>
      <c r="B159" s="722" t="s">
        <v>23</v>
      </c>
      <c r="C159" s="755" t="s">
        <v>3259</v>
      </c>
      <c r="D159" s="759"/>
      <c r="E159" s="725" t="s">
        <v>11</v>
      </c>
      <c r="F159" s="731"/>
      <c r="G159" s="734"/>
      <c r="H159" s="734"/>
      <c r="I159" s="734" t="s">
        <v>3260</v>
      </c>
      <c r="J159" s="727"/>
    </row>
    <row r="160" spans="1:10" ht="18" customHeight="1">
      <c r="A160" s="850"/>
      <c r="B160" s="722" t="s">
        <v>23</v>
      </c>
      <c r="C160" s="756" t="s">
        <v>2361</v>
      </c>
      <c r="D160" s="759" t="s">
        <v>3254</v>
      </c>
      <c r="E160" s="725" t="s">
        <v>11</v>
      </c>
      <c r="F160" s="731"/>
      <c r="G160" s="734"/>
      <c r="H160" s="734"/>
      <c r="I160" s="734"/>
      <c r="J160" s="727"/>
    </row>
    <row r="161" spans="1:10" ht="18" customHeight="1">
      <c r="A161" s="850"/>
      <c r="B161" s="722" t="s">
        <v>23</v>
      </c>
      <c r="C161" s="758" t="s">
        <v>1920</v>
      </c>
      <c r="D161" s="759" t="s">
        <v>1470</v>
      </c>
      <c r="E161" s="725" t="s">
        <v>11</v>
      </c>
      <c r="F161" s="731"/>
      <c r="G161" s="734"/>
      <c r="H161" s="734"/>
      <c r="I161" s="734"/>
      <c r="J161" s="727"/>
    </row>
    <row r="162" spans="1:10" ht="18" customHeight="1">
      <c r="A162" s="850">
        <v>29</v>
      </c>
      <c r="B162" s="722" t="s">
        <v>23</v>
      </c>
      <c r="C162" s="755" t="s">
        <v>2366</v>
      </c>
      <c r="D162" s="759"/>
      <c r="E162" s="725" t="s">
        <v>11</v>
      </c>
      <c r="F162" s="731"/>
      <c r="G162" s="730" t="s">
        <v>3251</v>
      </c>
      <c r="H162" s="734"/>
      <c r="I162" s="761" t="s">
        <v>2356</v>
      </c>
      <c r="J162" s="727"/>
    </row>
    <row r="163" spans="1:10" ht="18" customHeight="1">
      <c r="A163" s="850"/>
      <c r="B163" s="722" t="s">
        <v>23</v>
      </c>
      <c r="C163" s="758" t="s">
        <v>1920</v>
      </c>
      <c r="D163" s="759" t="s">
        <v>1470</v>
      </c>
      <c r="E163" s="725" t="s">
        <v>11</v>
      </c>
      <c r="F163" s="731"/>
      <c r="G163" s="734"/>
      <c r="H163" s="734"/>
      <c r="I163" s="734"/>
      <c r="J163" s="727"/>
    </row>
    <row r="164" spans="1:10" ht="18" customHeight="1">
      <c r="A164" s="850">
        <v>30</v>
      </c>
      <c r="B164" s="722" t="s">
        <v>23</v>
      </c>
      <c r="C164" s="755" t="s">
        <v>3261</v>
      </c>
      <c r="D164" s="759"/>
      <c r="E164" s="725" t="s">
        <v>11</v>
      </c>
      <c r="F164" s="731"/>
      <c r="G164" s="734"/>
      <c r="H164" s="734"/>
      <c r="I164" s="734" t="s">
        <v>2354</v>
      </c>
      <c r="J164" s="727"/>
    </row>
    <row r="165" spans="1:10" ht="18" customHeight="1">
      <c r="A165" s="850"/>
      <c r="B165" s="722" t="s">
        <v>23</v>
      </c>
      <c r="C165" s="758" t="s">
        <v>2362</v>
      </c>
      <c r="D165" s="759" t="s">
        <v>1470</v>
      </c>
      <c r="E165" s="725" t="s">
        <v>11</v>
      </c>
      <c r="F165" s="731"/>
      <c r="G165" s="734"/>
      <c r="H165" s="734"/>
      <c r="I165" s="734"/>
      <c r="J165" s="727"/>
    </row>
    <row r="166" spans="1:10" ht="18" customHeight="1">
      <c r="A166" s="850"/>
      <c r="B166" s="722" t="s">
        <v>23</v>
      </c>
      <c r="C166" s="756" t="s">
        <v>1921</v>
      </c>
      <c r="D166" s="759" t="s">
        <v>1470</v>
      </c>
      <c r="E166" s="725" t="s">
        <v>11</v>
      </c>
      <c r="F166" s="731"/>
      <c r="G166" s="734"/>
      <c r="H166" s="734"/>
      <c r="I166" s="734"/>
      <c r="J166" s="727"/>
    </row>
    <row r="167" spans="1:10" ht="18" customHeight="1">
      <c r="A167" s="850">
        <v>31</v>
      </c>
      <c r="B167" s="722" t="s">
        <v>23</v>
      </c>
      <c r="C167" s="755" t="s">
        <v>3262</v>
      </c>
      <c r="D167" s="759"/>
      <c r="E167" s="725" t="s">
        <v>11</v>
      </c>
      <c r="F167" s="731"/>
      <c r="G167" s="734"/>
      <c r="H167" s="734"/>
      <c r="I167" s="734" t="s">
        <v>3263</v>
      </c>
      <c r="J167" s="727"/>
    </row>
    <row r="168" spans="1:10" ht="18" customHeight="1">
      <c r="A168" s="850"/>
      <c r="B168" s="722" t="s">
        <v>23</v>
      </c>
      <c r="C168" s="756" t="s">
        <v>2361</v>
      </c>
      <c r="D168" s="759" t="s">
        <v>2365</v>
      </c>
      <c r="E168" s="725" t="s">
        <v>11</v>
      </c>
      <c r="F168" s="731"/>
      <c r="G168" s="734"/>
      <c r="H168" s="734"/>
      <c r="I168" s="734"/>
      <c r="J168" s="727"/>
    </row>
    <row r="169" spans="1:10" ht="18" customHeight="1">
      <c r="A169" s="850"/>
      <c r="B169" s="722" t="s">
        <v>23</v>
      </c>
      <c r="C169" s="758" t="s">
        <v>1920</v>
      </c>
      <c r="D169" s="759" t="s">
        <v>1470</v>
      </c>
      <c r="E169" s="725" t="s">
        <v>11</v>
      </c>
      <c r="F169" s="731"/>
      <c r="G169" s="734"/>
      <c r="H169" s="734"/>
      <c r="I169" s="734"/>
      <c r="J169" s="727"/>
    </row>
    <row r="170" spans="1:10" ht="18" customHeight="1">
      <c r="A170" s="850">
        <v>32</v>
      </c>
      <c r="B170" s="722" t="s">
        <v>23</v>
      </c>
      <c r="C170" s="755" t="s">
        <v>2364</v>
      </c>
      <c r="D170" s="759"/>
      <c r="E170" s="725" t="s">
        <v>11</v>
      </c>
      <c r="F170" s="731"/>
      <c r="G170" s="730" t="s">
        <v>3251</v>
      </c>
      <c r="H170" s="734"/>
      <c r="I170" s="761" t="s">
        <v>2356</v>
      </c>
      <c r="J170" s="727"/>
    </row>
    <row r="171" spans="1:10" ht="18" customHeight="1">
      <c r="A171" s="850"/>
      <c r="B171" s="722" t="s">
        <v>23</v>
      </c>
      <c r="C171" s="758" t="s">
        <v>1920</v>
      </c>
      <c r="D171" s="759" t="s">
        <v>1470</v>
      </c>
      <c r="E171" s="725" t="s">
        <v>11</v>
      </c>
      <c r="F171" s="731"/>
      <c r="G171" s="734"/>
      <c r="H171" s="734"/>
      <c r="I171" s="734"/>
      <c r="J171" s="727"/>
    </row>
    <row r="172" spans="1:10" ht="18" customHeight="1">
      <c r="A172" s="850">
        <v>33</v>
      </c>
      <c r="B172" s="722" t="s">
        <v>23</v>
      </c>
      <c r="C172" s="755" t="s">
        <v>2363</v>
      </c>
      <c r="D172" s="759"/>
      <c r="E172" s="725" t="s">
        <v>11</v>
      </c>
      <c r="F172" s="731"/>
      <c r="G172" s="734"/>
      <c r="H172" s="734"/>
      <c r="I172" s="734" t="s">
        <v>2354</v>
      </c>
      <c r="J172" s="727"/>
    </row>
    <row r="173" spans="1:10" ht="18" customHeight="1">
      <c r="A173" s="850"/>
      <c r="B173" s="722" t="s">
        <v>23</v>
      </c>
      <c r="C173" s="758" t="s">
        <v>2362</v>
      </c>
      <c r="D173" s="759" t="s">
        <v>1470</v>
      </c>
      <c r="E173" s="725" t="s">
        <v>11</v>
      </c>
      <c r="F173" s="731"/>
      <c r="G173" s="734"/>
      <c r="H173" s="734"/>
      <c r="I173" s="734"/>
      <c r="J173" s="727"/>
    </row>
    <row r="174" spans="1:10" ht="18" customHeight="1">
      <c r="A174" s="850"/>
      <c r="B174" s="722" t="s">
        <v>23</v>
      </c>
      <c r="C174" s="756" t="s">
        <v>1921</v>
      </c>
      <c r="D174" s="759" t="s">
        <v>1470</v>
      </c>
      <c r="E174" s="725" t="s">
        <v>11</v>
      </c>
      <c r="F174" s="731"/>
      <c r="G174" s="734"/>
      <c r="H174" s="734"/>
      <c r="I174" s="734"/>
      <c r="J174" s="727"/>
    </row>
    <row r="175" spans="1:10" ht="18" customHeight="1">
      <c r="A175" s="850">
        <v>34</v>
      </c>
      <c r="B175" s="722" t="s">
        <v>23</v>
      </c>
      <c r="C175" s="755" t="s">
        <v>3264</v>
      </c>
      <c r="D175" s="759"/>
      <c r="E175" s="725" t="s">
        <v>11</v>
      </c>
      <c r="F175" s="731"/>
      <c r="G175" s="734"/>
      <c r="H175" s="734"/>
      <c r="I175" s="734" t="s">
        <v>3265</v>
      </c>
      <c r="J175" s="727"/>
    </row>
    <row r="176" spans="1:10" ht="18" customHeight="1">
      <c r="A176" s="850"/>
      <c r="B176" s="722" t="s">
        <v>23</v>
      </c>
      <c r="C176" s="756" t="s">
        <v>2361</v>
      </c>
      <c r="D176" s="762" t="s">
        <v>3266</v>
      </c>
      <c r="E176" s="725" t="s">
        <v>11</v>
      </c>
      <c r="F176" s="731"/>
      <c r="G176" s="734"/>
      <c r="H176" s="734"/>
      <c r="I176" s="734"/>
      <c r="J176" s="727"/>
    </row>
    <row r="177" spans="1:10" ht="18" customHeight="1">
      <c r="A177" s="850"/>
      <c r="B177" s="722" t="s">
        <v>23</v>
      </c>
      <c r="C177" s="758" t="s">
        <v>1920</v>
      </c>
      <c r="D177" s="759" t="s">
        <v>1470</v>
      </c>
      <c r="E177" s="725" t="s">
        <v>11</v>
      </c>
      <c r="F177" s="731"/>
      <c r="G177" s="734"/>
      <c r="H177" s="734"/>
      <c r="I177" s="734"/>
      <c r="J177" s="727"/>
    </row>
    <row r="178" spans="1:10" ht="18" customHeight="1">
      <c r="A178" s="850">
        <v>35</v>
      </c>
      <c r="B178" s="722" t="s">
        <v>23</v>
      </c>
      <c r="C178" s="755" t="s">
        <v>3267</v>
      </c>
      <c r="D178" s="759"/>
      <c r="E178" s="725" t="s">
        <v>11</v>
      </c>
      <c r="F178" s="731"/>
      <c r="G178" s="730" t="s">
        <v>3268</v>
      </c>
      <c r="H178" s="734"/>
      <c r="I178" s="761" t="s">
        <v>2356</v>
      </c>
      <c r="J178" s="727"/>
    </row>
    <row r="179" spans="1:10" ht="18" customHeight="1">
      <c r="A179" s="850"/>
      <c r="B179" s="722" t="s">
        <v>23</v>
      </c>
      <c r="C179" s="758" t="s">
        <v>1920</v>
      </c>
      <c r="D179" s="759" t="s">
        <v>1470</v>
      </c>
      <c r="E179" s="725" t="s">
        <v>11</v>
      </c>
      <c r="F179" s="731"/>
      <c r="G179" s="734"/>
      <c r="H179" s="734"/>
      <c r="I179" s="734"/>
      <c r="J179" s="727"/>
    </row>
    <row r="180" spans="1:10" ht="18" customHeight="1">
      <c r="A180" s="859">
        <v>36</v>
      </c>
      <c r="B180" s="722" t="s">
        <v>23</v>
      </c>
      <c r="C180" s="755" t="s">
        <v>3269</v>
      </c>
      <c r="D180" s="759"/>
      <c r="E180" s="725" t="s">
        <v>11</v>
      </c>
      <c r="F180" s="731"/>
      <c r="G180" s="734"/>
      <c r="H180" s="734"/>
      <c r="I180" s="734" t="s">
        <v>2354</v>
      </c>
      <c r="J180" s="727"/>
    </row>
    <row r="181" spans="1:10" ht="18" customHeight="1">
      <c r="A181" s="857"/>
      <c r="B181" s="722" t="s">
        <v>23</v>
      </c>
      <c r="C181" s="756" t="s">
        <v>1944</v>
      </c>
      <c r="D181" s="759" t="s">
        <v>1470</v>
      </c>
      <c r="E181" s="725" t="s">
        <v>11</v>
      </c>
      <c r="F181" s="731"/>
      <c r="G181" s="734"/>
      <c r="H181" s="734"/>
      <c r="I181" s="734"/>
      <c r="J181" s="727"/>
    </row>
    <row r="182" spans="1:10" ht="18" customHeight="1">
      <c r="A182" s="857"/>
      <c r="B182" s="722" t="s">
        <v>23</v>
      </c>
      <c r="C182" s="756" t="s">
        <v>1921</v>
      </c>
      <c r="D182" s="759" t="s">
        <v>1470</v>
      </c>
      <c r="E182" s="725" t="s">
        <v>11</v>
      </c>
      <c r="F182" s="731"/>
      <c r="G182" s="734"/>
      <c r="H182" s="734"/>
      <c r="I182" s="734"/>
      <c r="J182" s="727"/>
    </row>
    <row r="183" spans="1:10" ht="18" customHeight="1">
      <c r="A183" s="859">
        <v>37</v>
      </c>
      <c r="B183" s="722" t="s">
        <v>23</v>
      </c>
      <c r="C183" s="755" t="s">
        <v>3270</v>
      </c>
      <c r="D183" s="759"/>
      <c r="E183" s="725" t="s">
        <v>11</v>
      </c>
      <c r="F183" s="731"/>
      <c r="G183" s="734"/>
      <c r="H183" s="734"/>
      <c r="I183" s="734" t="s">
        <v>3187</v>
      </c>
      <c r="J183" s="727"/>
    </row>
    <row r="184" spans="1:10" ht="18" customHeight="1">
      <c r="A184" s="857"/>
      <c r="B184" s="722" t="s">
        <v>23</v>
      </c>
      <c r="C184" s="756" t="s">
        <v>3271</v>
      </c>
      <c r="D184" s="759"/>
      <c r="E184" s="725" t="s">
        <v>11</v>
      </c>
      <c r="F184" s="731"/>
      <c r="G184" s="734"/>
      <c r="H184" s="734"/>
      <c r="I184" s="734"/>
      <c r="J184" s="727"/>
    </row>
    <row r="185" spans="1:10" ht="18" customHeight="1">
      <c r="A185" s="857"/>
      <c r="B185" s="722" t="s">
        <v>23</v>
      </c>
      <c r="C185" s="756" t="s">
        <v>1921</v>
      </c>
      <c r="D185" s="759" t="s">
        <v>1470</v>
      </c>
      <c r="E185" s="725" t="s">
        <v>11</v>
      </c>
      <c r="F185" s="731"/>
      <c r="G185" s="734"/>
      <c r="H185" s="734"/>
      <c r="I185" s="734"/>
      <c r="J185" s="727"/>
    </row>
    <row r="186" spans="1:10" ht="18" customHeight="1">
      <c r="A186" s="850">
        <v>38</v>
      </c>
      <c r="B186" s="722" t="s">
        <v>23</v>
      </c>
      <c r="C186" s="755" t="s">
        <v>3272</v>
      </c>
      <c r="D186" s="759"/>
      <c r="E186" s="725" t="s">
        <v>11</v>
      </c>
      <c r="F186" s="731"/>
      <c r="G186" s="734"/>
      <c r="H186" s="734"/>
      <c r="I186" s="734"/>
      <c r="J186" s="727"/>
    </row>
    <row r="187" spans="1:10" ht="18" customHeight="1">
      <c r="A187" s="850"/>
      <c r="B187" s="722" t="s">
        <v>23</v>
      </c>
      <c r="C187" s="756" t="s">
        <v>2353</v>
      </c>
      <c r="D187" s="762" t="s">
        <v>3189</v>
      </c>
      <c r="E187" s="725" t="s">
        <v>11</v>
      </c>
      <c r="F187" s="731"/>
      <c r="G187" s="734"/>
      <c r="H187" s="734"/>
      <c r="I187" s="734"/>
      <c r="J187" s="727"/>
    </row>
    <row r="188" spans="1:10" ht="18" customHeight="1">
      <c r="A188" s="850"/>
      <c r="B188" s="722" t="s">
        <v>23</v>
      </c>
      <c r="C188" s="756" t="s">
        <v>2352</v>
      </c>
      <c r="D188" s="762" t="s">
        <v>3190</v>
      </c>
      <c r="E188" s="725" t="s">
        <v>11</v>
      </c>
      <c r="F188" s="731"/>
      <c r="G188" s="734"/>
      <c r="H188" s="734"/>
      <c r="I188" s="734"/>
      <c r="J188" s="727"/>
    </row>
    <row r="189" spans="1:10" ht="18" customHeight="1">
      <c r="A189" s="850"/>
      <c r="B189" s="722" t="s">
        <v>23</v>
      </c>
      <c r="C189" s="756" t="s">
        <v>1921</v>
      </c>
      <c r="D189" s="762" t="s">
        <v>3191</v>
      </c>
      <c r="E189" s="725" t="s">
        <v>11</v>
      </c>
      <c r="F189" s="731"/>
      <c r="G189" s="734"/>
      <c r="H189" s="734"/>
      <c r="I189" s="734"/>
      <c r="J189" s="727"/>
    </row>
    <row r="190" spans="1:10" ht="18" customHeight="1">
      <c r="A190" s="850">
        <v>39</v>
      </c>
      <c r="B190" s="722" t="s">
        <v>23</v>
      </c>
      <c r="C190" s="755" t="s">
        <v>3273</v>
      </c>
      <c r="D190" s="759"/>
      <c r="E190" s="725" t="s">
        <v>11</v>
      </c>
      <c r="F190" s="731"/>
      <c r="G190" s="734"/>
      <c r="H190" s="734"/>
      <c r="I190" s="734" t="s">
        <v>3274</v>
      </c>
      <c r="J190" s="727"/>
    </row>
    <row r="191" spans="1:10" ht="18" customHeight="1">
      <c r="A191" s="850"/>
      <c r="B191" s="722" t="s">
        <v>23</v>
      </c>
      <c r="C191" s="756" t="s">
        <v>2279</v>
      </c>
      <c r="D191" s="762" t="s">
        <v>3194</v>
      </c>
      <c r="E191" s="725" t="s">
        <v>11</v>
      </c>
      <c r="F191" s="731"/>
      <c r="G191" s="734"/>
      <c r="H191" s="734"/>
      <c r="I191" s="734"/>
      <c r="J191" s="727"/>
    </row>
    <row r="192" spans="1:10" ht="18" customHeight="1">
      <c r="A192" s="850"/>
      <c r="B192" s="722" t="s">
        <v>23</v>
      </c>
      <c r="C192" s="756" t="s">
        <v>2278</v>
      </c>
      <c r="D192" s="762" t="s">
        <v>3196</v>
      </c>
      <c r="E192" s="725" t="s">
        <v>11</v>
      </c>
      <c r="F192" s="731"/>
      <c r="G192" s="734"/>
      <c r="H192" s="734"/>
      <c r="I192" s="734"/>
      <c r="J192" s="727"/>
    </row>
    <row r="193" spans="1:10" ht="18" customHeight="1">
      <c r="A193" s="850"/>
      <c r="B193" s="722" t="s">
        <v>23</v>
      </c>
      <c r="C193" s="756" t="s">
        <v>2277</v>
      </c>
      <c r="D193" s="762"/>
      <c r="E193" s="725" t="s">
        <v>11</v>
      </c>
      <c r="F193" s="731"/>
      <c r="G193" s="734"/>
      <c r="H193" s="734"/>
      <c r="I193" s="734"/>
      <c r="J193" s="727"/>
    </row>
    <row r="194" spans="1:10" ht="18" customHeight="1">
      <c r="A194" s="850"/>
      <c r="B194" s="722" t="s">
        <v>23</v>
      </c>
      <c r="C194" s="756" t="s">
        <v>2276</v>
      </c>
      <c r="D194" s="762"/>
      <c r="E194" s="725" t="s">
        <v>11</v>
      </c>
      <c r="F194" s="731"/>
      <c r="G194" s="734"/>
      <c r="H194" s="734"/>
      <c r="I194" s="734"/>
      <c r="J194" s="727"/>
    </row>
    <row r="195" spans="1:10" ht="18" customHeight="1">
      <c r="A195" s="850"/>
      <c r="B195" s="722" t="s">
        <v>23</v>
      </c>
      <c r="C195" s="756" t="s">
        <v>2275</v>
      </c>
      <c r="D195" s="762"/>
      <c r="E195" s="725" t="s">
        <v>11</v>
      </c>
      <c r="F195" s="731"/>
      <c r="G195" s="734"/>
      <c r="H195" s="734"/>
      <c r="I195" s="734"/>
      <c r="J195" s="727"/>
    </row>
    <row r="196" spans="1:10" ht="18" customHeight="1">
      <c r="A196" s="850"/>
      <c r="B196" s="722" t="s">
        <v>23</v>
      </c>
      <c r="C196" s="756" t="s">
        <v>2274</v>
      </c>
      <c r="D196" s="762"/>
      <c r="E196" s="725" t="s">
        <v>11</v>
      </c>
      <c r="F196" s="731"/>
      <c r="G196" s="734"/>
      <c r="H196" s="734"/>
      <c r="I196" s="734"/>
      <c r="J196" s="727"/>
    </row>
    <row r="197" spans="1:10" ht="18" customHeight="1">
      <c r="A197" s="850"/>
      <c r="B197" s="722" t="s">
        <v>23</v>
      </c>
      <c r="C197" s="756" t="s">
        <v>2273</v>
      </c>
      <c r="D197" s="762"/>
      <c r="E197" s="725" t="s">
        <v>11</v>
      </c>
      <c r="F197" s="731"/>
      <c r="G197" s="734"/>
      <c r="H197" s="734"/>
      <c r="I197" s="734"/>
      <c r="J197" s="727"/>
    </row>
    <row r="198" spans="1:10" ht="18" customHeight="1">
      <c r="A198" s="850"/>
      <c r="B198" s="722" t="s">
        <v>23</v>
      </c>
      <c r="C198" s="756" t="s">
        <v>2272</v>
      </c>
      <c r="D198" s="762"/>
      <c r="E198" s="725" t="s">
        <v>11</v>
      </c>
      <c r="F198" s="731"/>
      <c r="G198" s="734"/>
      <c r="H198" s="734"/>
      <c r="I198" s="734"/>
      <c r="J198" s="727"/>
    </row>
    <row r="199" spans="1:10" ht="18" customHeight="1">
      <c r="A199" s="850"/>
      <c r="B199" s="722" t="s">
        <v>23</v>
      </c>
      <c r="C199" s="756" t="s">
        <v>2271</v>
      </c>
      <c r="D199" s="762"/>
      <c r="E199" s="725" t="s">
        <v>11</v>
      </c>
      <c r="F199" s="731"/>
      <c r="G199" s="734"/>
      <c r="H199" s="734"/>
      <c r="I199" s="734"/>
      <c r="J199" s="727"/>
    </row>
    <row r="200" spans="1:10" ht="18" customHeight="1">
      <c r="A200" s="850"/>
      <c r="B200" s="722" t="s">
        <v>23</v>
      </c>
      <c r="C200" s="756" t="s">
        <v>2270</v>
      </c>
      <c r="D200" s="762"/>
      <c r="E200" s="725" t="s">
        <v>11</v>
      </c>
      <c r="F200" s="731"/>
      <c r="G200" s="734"/>
      <c r="H200" s="734"/>
      <c r="I200" s="734"/>
      <c r="J200" s="727"/>
    </row>
    <row r="201" spans="1:10" ht="18" customHeight="1">
      <c r="A201" s="850"/>
      <c r="B201" s="722" t="s">
        <v>23</v>
      </c>
      <c r="C201" s="756" t="s">
        <v>2269</v>
      </c>
      <c r="D201" s="762"/>
      <c r="E201" s="725" t="s">
        <v>11</v>
      </c>
      <c r="F201" s="731"/>
      <c r="G201" s="734"/>
      <c r="H201" s="734"/>
      <c r="I201" s="734"/>
      <c r="J201" s="727"/>
    </row>
    <row r="202" spans="1:10" ht="18" customHeight="1">
      <c r="A202" s="850"/>
      <c r="B202" s="722" t="s">
        <v>23</v>
      </c>
      <c r="C202" s="756" t="s">
        <v>2268</v>
      </c>
      <c r="D202" s="762"/>
      <c r="E202" s="725" t="s">
        <v>11</v>
      </c>
      <c r="F202" s="731"/>
      <c r="G202" s="734"/>
      <c r="H202" s="734"/>
      <c r="I202" s="734"/>
      <c r="J202" s="727"/>
    </row>
    <row r="203" spans="1:10" ht="18" customHeight="1">
      <c r="A203" s="850"/>
      <c r="B203" s="722" t="s">
        <v>23</v>
      </c>
      <c r="C203" s="756" t="s">
        <v>2267</v>
      </c>
      <c r="D203" s="762"/>
      <c r="E203" s="725" t="s">
        <v>11</v>
      </c>
      <c r="F203" s="731"/>
      <c r="G203" s="734"/>
      <c r="H203" s="734"/>
      <c r="I203" s="734"/>
      <c r="J203" s="727"/>
    </row>
    <row r="204" spans="1:10" ht="18" customHeight="1">
      <c r="A204" s="850"/>
      <c r="B204" s="722" t="s">
        <v>23</v>
      </c>
      <c r="C204" s="756" t="s">
        <v>2266</v>
      </c>
      <c r="D204" s="762"/>
      <c r="E204" s="725" t="s">
        <v>11</v>
      </c>
      <c r="F204" s="731"/>
      <c r="G204" s="734"/>
      <c r="H204" s="734"/>
      <c r="I204" s="734"/>
      <c r="J204" s="727"/>
    </row>
    <row r="205" spans="1:10" ht="18" customHeight="1">
      <c r="A205" s="850"/>
      <c r="B205" s="722" t="s">
        <v>23</v>
      </c>
      <c r="C205" s="756" t="s">
        <v>2265</v>
      </c>
      <c r="D205" s="762"/>
      <c r="E205" s="725" t="s">
        <v>11</v>
      </c>
      <c r="F205" s="731"/>
      <c r="G205" s="734"/>
      <c r="H205" s="734"/>
      <c r="I205" s="734"/>
      <c r="J205" s="727"/>
    </row>
    <row r="206" spans="1:10" ht="18" customHeight="1">
      <c r="A206" s="850"/>
      <c r="B206" s="722" t="s">
        <v>23</v>
      </c>
      <c r="C206" s="756" t="s">
        <v>3108</v>
      </c>
      <c r="D206" s="762"/>
      <c r="E206" s="725" t="s">
        <v>11</v>
      </c>
      <c r="F206" s="731"/>
      <c r="G206" s="734"/>
      <c r="H206" s="734"/>
      <c r="I206" s="734"/>
      <c r="J206" s="727"/>
    </row>
    <row r="207" spans="1:10" ht="18" customHeight="1">
      <c r="A207" s="850"/>
      <c r="B207" s="722" t="s">
        <v>23</v>
      </c>
      <c r="C207" s="756" t="s">
        <v>3109</v>
      </c>
      <c r="D207" s="762"/>
      <c r="E207" s="725" t="s">
        <v>11</v>
      </c>
      <c r="F207" s="731"/>
      <c r="G207" s="734"/>
      <c r="H207" s="734"/>
      <c r="I207" s="734"/>
      <c r="J207" s="727"/>
    </row>
    <row r="208" spans="1:10" ht="18" customHeight="1">
      <c r="A208" s="850"/>
      <c r="B208" s="722" t="s">
        <v>23</v>
      </c>
      <c r="C208" s="756" t="s">
        <v>1921</v>
      </c>
      <c r="D208" s="762" t="s">
        <v>3191</v>
      </c>
      <c r="E208" s="725" t="s">
        <v>11</v>
      </c>
      <c r="F208" s="731"/>
      <c r="G208" s="734"/>
      <c r="H208" s="734"/>
      <c r="I208" s="734"/>
      <c r="J208" s="727"/>
    </row>
    <row r="209" spans="1:10" ht="18" customHeight="1">
      <c r="A209" s="858">
        <v>40</v>
      </c>
      <c r="B209" s="722" t="s">
        <v>23</v>
      </c>
      <c r="C209" s="755" t="s">
        <v>3275</v>
      </c>
      <c r="D209" s="759"/>
      <c r="E209" s="725" t="s">
        <v>11</v>
      </c>
      <c r="F209" s="731"/>
      <c r="G209" s="734"/>
      <c r="H209" s="734"/>
      <c r="I209" s="734" t="s">
        <v>3276</v>
      </c>
      <c r="J209" s="727"/>
    </row>
    <row r="210" spans="1:10" ht="18" customHeight="1">
      <c r="A210" s="849"/>
      <c r="B210" s="722" t="s">
        <v>23</v>
      </c>
      <c r="C210" s="756" t="s">
        <v>2279</v>
      </c>
      <c r="D210" s="762" t="s">
        <v>3194</v>
      </c>
      <c r="E210" s="725" t="s">
        <v>11</v>
      </c>
      <c r="F210" s="731"/>
      <c r="G210" s="734"/>
      <c r="H210" s="734"/>
      <c r="I210" s="734"/>
      <c r="J210" s="727"/>
    </row>
    <row r="211" spans="1:10" ht="18" customHeight="1">
      <c r="A211" s="849"/>
      <c r="B211" s="722" t="s">
        <v>23</v>
      </c>
      <c r="C211" s="756" t="s">
        <v>2278</v>
      </c>
      <c r="D211" s="762" t="s">
        <v>3196</v>
      </c>
      <c r="E211" s="725" t="s">
        <v>11</v>
      </c>
      <c r="F211" s="731"/>
      <c r="G211" s="734"/>
      <c r="H211" s="734"/>
      <c r="I211" s="734"/>
      <c r="J211" s="727"/>
    </row>
    <row r="212" spans="1:10" ht="18" customHeight="1">
      <c r="A212" s="849"/>
      <c r="B212" s="722" t="s">
        <v>23</v>
      </c>
      <c r="C212" s="756" t="s">
        <v>2277</v>
      </c>
      <c r="D212" s="762"/>
      <c r="E212" s="725" t="s">
        <v>11</v>
      </c>
      <c r="F212" s="731"/>
      <c r="G212" s="734"/>
      <c r="H212" s="734"/>
      <c r="I212" s="734"/>
      <c r="J212" s="727"/>
    </row>
    <row r="213" spans="1:10" ht="18" customHeight="1">
      <c r="A213" s="849"/>
      <c r="B213" s="722" t="s">
        <v>23</v>
      </c>
      <c r="C213" s="756" t="s">
        <v>2276</v>
      </c>
      <c r="D213" s="762"/>
      <c r="E213" s="725" t="s">
        <v>11</v>
      </c>
      <c r="F213" s="731"/>
      <c r="G213" s="734"/>
      <c r="H213" s="734"/>
      <c r="I213" s="734"/>
      <c r="J213" s="727"/>
    </row>
    <row r="214" spans="1:10" ht="18" customHeight="1">
      <c r="A214" s="849"/>
      <c r="B214" s="722" t="s">
        <v>23</v>
      </c>
      <c r="C214" s="756" t="s">
        <v>2275</v>
      </c>
      <c r="D214" s="762"/>
      <c r="E214" s="725" t="s">
        <v>11</v>
      </c>
      <c r="F214" s="731"/>
      <c r="G214" s="734"/>
      <c r="H214" s="734"/>
      <c r="I214" s="734"/>
      <c r="J214" s="727"/>
    </row>
    <row r="215" spans="1:10" ht="18" customHeight="1">
      <c r="A215" s="849"/>
      <c r="B215" s="722" t="s">
        <v>23</v>
      </c>
      <c r="C215" s="756" t="s">
        <v>2274</v>
      </c>
      <c r="D215" s="762"/>
      <c r="E215" s="725" t="s">
        <v>11</v>
      </c>
      <c r="F215" s="731"/>
      <c r="G215" s="734"/>
      <c r="H215" s="734"/>
      <c r="I215" s="734"/>
      <c r="J215" s="727"/>
    </row>
    <row r="216" spans="1:10" ht="18" customHeight="1">
      <c r="A216" s="849"/>
      <c r="B216" s="722" t="s">
        <v>23</v>
      </c>
      <c r="C216" s="756" t="s">
        <v>2273</v>
      </c>
      <c r="D216" s="762"/>
      <c r="E216" s="725" t="s">
        <v>11</v>
      </c>
      <c r="F216" s="731"/>
      <c r="G216" s="734"/>
      <c r="H216" s="734"/>
      <c r="I216" s="734"/>
      <c r="J216" s="727"/>
    </row>
    <row r="217" spans="1:10" ht="18" customHeight="1">
      <c r="A217" s="849"/>
      <c r="B217" s="722" t="s">
        <v>23</v>
      </c>
      <c r="C217" s="756" t="s">
        <v>2272</v>
      </c>
      <c r="D217" s="762"/>
      <c r="E217" s="725" t="s">
        <v>11</v>
      </c>
      <c r="F217" s="731"/>
      <c r="G217" s="734"/>
      <c r="H217" s="734"/>
      <c r="I217" s="734"/>
      <c r="J217" s="727"/>
    </row>
    <row r="218" spans="1:10" ht="18" customHeight="1">
      <c r="A218" s="849"/>
      <c r="B218" s="722" t="s">
        <v>23</v>
      </c>
      <c r="C218" s="756" t="s">
        <v>2271</v>
      </c>
      <c r="D218" s="762"/>
      <c r="E218" s="725" t="s">
        <v>11</v>
      </c>
      <c r="F218" s="731"/>
      <c r="G218" s="734"/>
      <c r="H218" s="734"/>
      <c r="I218" s="734"/>
      <c r="J218" s="727"/>
    </row>
    <row r="219" spans="1:10" ht="18" customHeight="1">
      <c r="A219" s="849"/>
      <c r="B219" s="722" t="s">
        <v>23</v>
      </c>
      <c r="C219" s="756" t="s">
        <v>2270</v>
      </c>
      <c r="D219" s="762"/>
      <c r="E219" s="725" t="s">
        <v>11</v>
      </c>
      <c r="F219" s="731"/>
      <c r="G219" s="734"/>
      <c r="H219" s="734"/>
      <c r="I219" s="734"/>
      <c r="J219" s="727"/>
    </row>
    <row r="220" spans="1:10" ht="18" customHeight="1">
      <c r="A220" s="849"/>
      <c r="B220" s="722" t="s">
        <v>23</v>
      </c>
      <c r="C220" s="756" t="s">
        <v>2269</v>
      </c>
      <c r="D220" s="762"/>
      <c r="E220" s="725" t="s">
        <v>11</v>
      </c>
      <c r="F220" s="731"/>
      <c r="G220" s="734"/>
      <c r="H220" s="734"/>
      <c r="I220" s="734"/>
      <c r="J220" s="727"/>
    </row>
    <row r="221" spans="1:10" ht="18" customHeight="1">
      <c r="A221" s="849"/>
      <c r="B221" s="722" t="s">
        <v>23</v>
      </c>
      <c r="C221" s="756" t="s">
        <v>2268</v>
      </c>
      <c r="D221" s="762"/>
      <c r="E221" s="725" t="s">
        <v>11</v>
      </c>
      <c r="F221" s="731"/>
      <c r="G221" s="734"/>
      <c r="H221" s="734"/>
      <c r="I221" s="734"/>
      <c r="J221" s="727"/>
    </row>
    <row r="222" spans="1:10" ht="18" customHeight="1">
      <c r="A222" s="849"/>
      <c r="B222" s="722" t="s">
        <v>23</v>
      </c>
      <c r="C222" s="756" t="s">
        <v>2267</v>
      </c>
      <c r="D222" s="762"/>
      <c r="E222" s="725" t="s">
        <v>11</v>
      </c>
      <c r="F222" s="731"/>
      <c r="G222" s="734"/>
      <c r="H222" s="734"/>
      <c r="I222" s="734"/>
      <c r="J222" s="727"/>
    </row>
    <row r="223" spans="1:10" ht="18" customHeight="1">
      <c r="A223" s="849"/>
      <c r="B223" s="722" t="s">
        <v>23</v>
      </c>
      <c r="C223" s="756" t="s">
        <v>2266</v>
      </c>
      <c r="D223" s="762"/>
      <c r="E223" s="725" t="s">
        <v>11</v>
      </c>
      <c r="F223" s="731"/>
      <c r="G223" s="734"/>
      <c r="H223" s="734"/>
      <c r="I223" s="734"/>
      <c r="J223" s="727"/>
    </row>
    <row r="224" spans="1:10" ht="18" customHeight="1">
      <c r="A224" s="849"/>
      <c r="B224" s="722" t="s">
        <v>23</v>
      </c>
      <c r="C224" s="756" t="s">
        <v>2265</v>
      </c>
      <c r="D224" s="762"/>
      <c r="E224" s="725" t="s">
        <v>11</v>
      </c>
      <c r="F224" s="731"/>
      <c r="G224" s="734"/>
      <c r="H224" s="734"/>
      <c r="I224" s="734"/>
      <c r="J224" s="727"/>
    </row>
    <row r="225" spans="1:10" ht="18" customHeight="1">
      <c r="A225" s="849"/>
      <c r="B225" s="722" t="s">
        <v>23</v>
      </c>
      <c r="C225" s="756" t="s">
        <v>3108</v>
      </c>
      <c r="D225" s="762"/>
      <c r="E225" s="725" t="s">
        <v>11</v>
      </c>
      <c r="F225" s="731"/>
      <c r="G225" s="734"/>
      <c r="H225" s="734"/>
      <c r="I225" s="734"/>
      <c r="J225" s="727"/>
    </row>
    <row r="226" spans="1:10" ht="18" customHeight="1">
      <c r="A226" s="849"/>
      <c r="B226" s="722" t="s">
        <v>23</v>
      </c>
      <c r="C226" s="756" t="s">
        <v>3109</v>
      </c>
      <c r="D226" s="762"/>
      <c r="E226" s="725" t="s">
        <v>11</v>
      </c>
      <c r="F226" s="731"/>
      <c r="G226" s="734"/>
      <c r="H226" s="734"/>
      <c r="I226" s="734"/>
      <c r="J226" s="727"/>
    </row>
    <row r="227" spans="1:10" ht="18" customHeight="1">
      <c r="A227" s="848"/>
      <c r="B227" s="722" t="s">
        <v>23</v>
      </c>
      <c r="C227" s="756" t="s">
        <v>1921</v>
      </c>
      <c r="D227" s="762" t="s">
        <v>3191</v>
      </c>
      <c r="E227" s="725" t="s">
        <v>11</v>
      </c>
      <c r="F227" s="731"/>
      <c r="G227" s="734"/>
      <c r="H227" s="734"/>
      <c r="I227" s="734"/>
      <c r="J227" s="727"/>
    </row>
    <row r="228" spans="1:10" ht="18" customHeight="1">
      <c r="A228" s="858">
        <v>41</v>
      </c>
      <c r="B228" s="722" t="s">
        <v>23</v>
      </c>
      <c r="C228" s="755" t="s">
        <v>3277</v>
      </c>
      <c r="D228" s="759"/>
      <c r="E228" s="725" t="s">
        <v>11</v>
      </c>
      <c r="F228" s="731"/>
      <c r="G228" s="734"/>
      <c r="H228" s="734"/>
      <c r="I228" s="734" t="s">
        <v>3278</v>
      </c>
      <c r="J228" s="727"/>
    </row>
    <row r="229" spans="1:10" ht="18" customHeight="1">
      <c r="A229" s="849"/>
      <c r="B229" s="722" t="s">
        <v>23</v>
      </c>
      <c r="C229" s="756" t="s">
        <v>3114</v>
      </c>
      <c r="D229" s="762"/>
      <c r="E229" s="725" t="s">
        <v>11</v>
      </c>
      <c r="F229" s="731"/>
      <c r="G229" s="734"/>
      <c r="H229" s="734"/>
      <c r="I229" s="734"/>
      <c r="J229" s="727"/>
    </row>
    <row r="230" spans="1:10" ht="18" customHeight="1">
      <c r="A230" s="849"/>
      <c r="B230" s="722" t="s">
        <v>23</v>
      </c>
      <c r="C230" s="756" t="s">
        <v>3115</v>
      </c>
      <c r="D230" s="762"/>
      <c r="E230" s="725" t="s">
        <v>11</v>
      </c>
      <c r="F230" s="731"/>
      <c r="G230" s="734"/>
      <c r="H230" s="734"/>
      <c r="I230" s="734"/>
      <c r="J230" s="727"/>
    </row>
    <row r="231" spans="1:10" ht="18" customHeight="1">
      <c r="A231" s="849"/>
      <c r="B231" s="722" t="s">
        <v>23</v>
      </c>
      <c r="C231" s="756" t="s">
        <v>3116</v>
      </c>
      <c r="D231" s="762" t="s">
        <v>3202</v>
      </c>
      <c r="E231" s="725" t="s">
        <v>11</v>
      </c>
      <c r="F231" s="731"/>
      <c r="G231" s="734"/>
      <c r="H231" s="734"/>
      <c r="I231" s="734"/>
      <c r="J231" s="727"/>
    </row>
    <row r="232" spans="1:10" ht="18" customHeight="1">
      <c r="A232" s="849"/>
      <c r="B232" s="722" t="s">
        <v>23</v>
      </c>
      <c r="C232" s="756" t="s">
        <v>3117</v>
      </c>
      <c r="D232" s="762" t="s">
        <v>3189</v>
      </c>
      <c r="E232" s="725" t="s">
        <v>11</v>
      </c>
      <c r="F232" s="731"/>
      <c r="G232" s="734"/>
      <c r="H232" s="734"/>
      <c r="I232" s="734"/>
      <c r="J232" s="727"/>
    </row>
    <row r="233" spans="1:10" ht="18" customHeight="1">
      <c r="A233" s="849"/>
      <c r="B233" s="722" t="s">
        <v>23</v>
      </c>
      <c r="C233" s="756" t="s">
        <v>3203</v>
      </c>
      <c r="D233" s="762"/>
      <c r="E233" s="725" t="s">
        <v>11</v>
      </c>
      <c r="F233" s="731"/>
      <c r="G233" s="734"/>
      <c r="H233" s="734"/>
      <c r="I233" s="734"/>
      <c r="J233" s="727"/>
    </row>
    <row r="234" spans="1:10" ht="18" customHeight="1">
      <c r="A234" s="849"/>
      <c r="B234" s="722" t="s">
        <v>23</v>
      </c>
      <c r="C234" s="756" t="s">
        <v>3204</v>
      </c>
      <c r="D234" s="762"/>
      <c r="E234" s="725" t="s">
        <v>11</v>
      </c>
      <c r="F234" s="731"/>
      <c r="G234" s="734"/>
      <c r="H234" s="734"/>
      <c r="I234" s="734"/>
      <c r="J234" s="727"/>
    </row>
    <row r="235" spans="1:10" ht="18" customHeight="1">
      <c r="A235" s="849"/>
      <c r="B235" s="722" t="s">
        <v>23</v>
      </c>
      <c r="C235" s="756" t="s">
        <v>3205</v>
      </c>
      <c r="D235" s="762"/>
      <c r="E235" s="725" t="s">
        <v>11</v>
      </c>
      <c r="F235" s="731"/>
      <c r="G235" s="734"/>
      <c r="H235" s="734"/>
      <c r="I235" s="734"/>
      <c r="J235" s="727"/>
    </row>
    <row r="236" spans="1:10" ht="18" customHeight="1">
      <c r="A236" s="849"/>
      <c r="B236" s="722" t="s">
        <v>23</v>
      </c>
      <c r="C236" s="756" t="s">
        <v>3206</v>
      </c>
      <c r="D236" s="762"/>
      <c r="E236" s="725" t="s">
        <v>11</v>
      </c>
      <c r="F236" s="731"/>
      <c r="G236" s="734"/>
      <c r="H236" s="734"/>
      <c r="I236" s="734"/>
      <c r="J236" s="727"/>
    </row>
    <row r="237" spans="1:10" ht="18" customHeight="1">
      <c r="A237" s="849"/>
      <c r="B237" s="722" t="s">
        <v>23</v>
      </c>
      <c r="C237" s="756" t="s">
        <v>3207</v>
      </c>
      <c r="D237" s="762"/>
      <c r="E237" s="725" t="s">
        <v>11</v>
      </c>
      <c r="F237" s="731"/>
      <c r="G237" s="734"/>
      <c r="H237" s="734"/>
      <c r="I237" s="734"/>
      <c r="J237" s="727"/>
    </row>
    <row r="238" spans="1:10" ht="18" customHeight="1">
      <c r="A238" s="849"/>
      <c r="B238" s="722" t="s">
        <v>23</v>
      </c>
      <c r="C238" s="756" t="s">
        <v>3208</v>
      </c>
      <c r="D238" s="762"/>
      <c r="E238" s="725" t="s">
        <v>11</v>
      </c>
      <c r="F238" s="731"/>
      <c r="G238" s="734"/>
      <c r="H238" s="734"/>
      <c r="I238" s="734"/>
      <c r="J238" s="727"/>
    </row>
    <row r="239" spans="1:10" ht="18" customHeight="1">
      <c r="A239" s="849"/>
      <c r="B239" s="722" t="s">
        <v>23</v>
      </c>
      <c r="C239" s="756" t="s">
        <v>3209</v>
      </c>
      <c r="D239" s="762"/>
      <c r="E239" s="725" t="s">
        <v>11</v>
      </c>
      <c r="F239" s="731"/>
      <c r="G239" s="734"/>
      <c r="H239" s="734"/>
      <c r="I239" s="734"/>
      <c r="J239" s="727"/>
    </row>
    <row r="240" spans="1:10" ht="18" customHeight="1">
      <c r="A240" s="849"/>
      <c r="B240" s="722" t="s">
        <v>23</v>
      </c>
      <c r="C240" s="756" t="s">
        <v>3210</v>
      </c>
      <c r="D240" s="762"/>
      <c r="E240" s="725" t="s">
        <v>11</v>
      </c>
      <c r="F240" s="731"/>
      <c r="G240" s="734"/>
      <c r="H240" s="734"/>
      <c r="I240" s="734"/>
      <c r="J240" s="727"/>
    </row>
    <row r="241" spans="1:10" ht="18" customHeight="1">
      <c r="A241" s="849"/>
      <c r="B241" s="722" t="s">
        <v>23</v>
      </c>
      <c r="C241" s="756" t="s">
        <v>3211</v>
      </c>
      <c r="D241" s="762"/>
      <c r="E241" s="725" t="s">
        <v>11</v>
      </c>
      <c r="F241" s="731"/>
      <c r="G241" s="734"/>
      <c r="H241" s="734"/>
      <c r="I241" s="734"/>
      <c r="J241" s="727"/>
    </row>
    <row r="242" spans="1:10" ht="18" customHeight="1">
      <c r="A242" s="849"/>
      <c r="B242" s="722" t="s">
        <v>23</v>
      </c>
      <c r="C242" s="756" t="s">
        <v>3212</v>
      </c>
      <c r="D242" s="762"/>
      <c r="E242" s="725" t="s">
        <v>11</v>
      </c>
      <c r="F242" s="731"/>
      <c r="G242" s="734"/>
      <c r="H242" s="734"/>
      <c r="I242" s="734"/>
      <c r="J242" s="727"/>
    </row>
    <row r="243" spans="1:10" ht="18" customHeight="1">
      <c r="A243" s="849"/>
      <c r="B243" s="722" t="s">
        <v>23</v>
      </c>
      <c r="C243" s="756" t="s">
        <v>3213</v>
      </c>
      <c r="D243" s="762"/>
      <c r="E243" s="725" t="s">
        <v>11</v>
      </c>
      <c r="F243" s="731"/>
      <c r="G243" s="734"/>
      <c r="H243" s="734"/>
      <c r="I243" s="734"/>
      <c r="J243" s="727"/>
    </row>
    <row r="244" spans="1:10" ht="18" customHeight="1">
      <c r="A244" s="849"/>
      <c r="B244" s="722" t="s">
        <v>23</v>
      </c>
      <c r="C244" s="756" t="s">
        <v>3214</v>
      </c>
      <c r="D244" s="762"/>
      <c r="E244" s="725" t="s">
        <v>11</v>
      </c>
      <c r="F244" s="731"/>
      <c r="G244" s="734"/>
      <c r="H244" s="734"/>
      <c r="I244" s="734"/>
      <c r="J244" s="727"/>
    </row>
    <row r="245" spans="1:10" ht="18" customHeight="1">
      <c r="A245" s="849"/>
      <c r="B245" s="722" t="s">
        <v>23</v>
      </c>
      <c r="C245" s="756" t="s">
        <v>3215</v>
      </c>
      <c r="D245" s="762"/>
      <c r="E245" s="725" t="s">
        <v>11</v>
      </c>
      <c r="F245" s="731"/>
      <c r="G245" s="734"/>
      <c r="H245" s="734"/>
      <c r="I245" s="734"/>
      <c r="J245" s="727"/>
    </row>
    <row r="246" spans="1:10" ht="18" customHeight="1">
      <c r="A246" s="849"/>
      <c r="B246" s="722" t="s">
        <v>23</v>
      </c>
      <c r="C246" s="756" t="s">
        <v>3216</v>
      </c>
      <c r="D246" s="762"/>
      <c r="E246" s="725" t="s">
        <v>11</v>
      </c>
      <c r="F246" s="731"/>
      <c r="G246" s="734"/>
      <c r="H246" s="734"/>
      <c r="I246" s="734"/>
      <c r="J246" s="727"/>
    </row>
    <row r="247" spans="1:10" ht="18" customHeight="1">
      <c r="A247" s="849"/>
      <c r="B247" s="722" t="s">
        <v>23</v>
      </c>
      <c r="C247" s="756" t="s">
        <v>3217</v>
      </c>
      <c r="D247" s="762"/>
      <c r="E247" s="725" t="s">
        <v>11</v>
      </c>
      <c r="F247" s="731"/>
      <c r="G247" s="734"/>
      <c r="H247" s="734"/>
      <c r="I247" s="734"/>
      <c r="J247" s="727"/>
    </row>
    <row r="248" spans="1:10" ht="18" customHeight="1">
      <c r="A248" s="849"/>
      <c r="B248" s="722" t="s">
        <v>23</v>
      </c>
      <c r="C248" s="756" t="s">
        <v>3218</v>
      </c>
      <c r="D248" s="762"/>
      <c r="E248" s="725" t="s">
        <v>11</v>
      </c>
      <c r="F248" s="731"/>
      <c r="G248" s="734"/>
      <c r="H248" s="734"/>
      <c r="I248" s="734"/>
      <c r="J248" s="727"/>
    </row>
    <row r="249" spans="1:10" ht="18" customHeight="1">
      <c r="A249" s="849"/>
      <c r="B249" s="722" t="s">
        <v>23</v>
      </c>
      <c r="C249" s="756" t="s">
        <v>3219</v>
      </c>
      <c r="D249" s="762"/>
      <c r="E249" s="725" t="s">
        <v>11</v>
      </c>
      <c r="F249" s="731"/>
      <c r="G249" s="734"/>
      <c r="H249" s="734"/>
      <c r="I249" s="734"/>
      <c r="J249" s="727"/>
    </row>
    <row r="250" spans="1:10" ht="18" customHeight="1">
      <c r="A250" s="849"/>
      <c r="B250" s="722" t="s">
        <v>23</v>
      </c>
      <c r="C250" s="756" t="s">
        <v>3220</v>
      </c>
      <c r="D250" s="762"/>
      <c r="E250" s="725" t="s">
        <v>11</v>
      </c>
      <c r="F250" s="731"/>
      <c r="G250" s="734"/>
      <c r="H250" s="734"/>
      <c r="I250" s="734"/>
      <c r="J250" s="727"/>
    </row>
    <row r="251" spans="1:10" ht="18" customHeight="1">
      <c r="A251" s="849"/>
      <c r="B251" s="722" t="s">
        <v>23</v>
      </c>
      <c r="C251" s="756" t="s">
        <v>3221</v>
      </c>
      <c r="D251" s="762"/>
      <c r="E251" s="725" t="s">
        <v>11</v>
      </c>
      <c r="F251" s="731"/>
      <c r="G251" s="734"/>
      <c r="H251" s="734"/>
      <c r="I251" s="734"/>
      <c r="J251" s="727"/>
    </row>
    <row r="252" spans="1:10" ht="18" customHeight="1">
      <c r="A252" s="849"/>
      <c r="B252" s="722" t="s">
        <v>23</v>
      </c>
      <c r="C252" s="756" t="s">
        <v>3222</v>
      </c>
      <c r="D252" s="762"/>
      <c r="E252" s="725" t="s">
        <v>11</v>
      </c>
      <c r="F252" s="731"/>
      <c r="G252" s="734"/>
      <c r="H252" s="734"/>
      <c r="I252" s="734"/>
      <c r="J252" s="727"/>
    </row>
    <row r="253" spans="1:10" ht="18" customHeight="1">
      <c r="A253" s="849"/>
      <c r="B253" s="722" t="s">
        <v>23</v>
      </c>
      <c r="C253" s="756" t="s">
        <v>3223</v>
      </c>
      <c r="D253" s="762"/>
      <c r="E253" s="725" t="s">
        <v>11</v>
      </c>
      <c r="F253" s="731"/>
      <c r="G253" s="734"/>
      <c r="H253" s="734"/>
      <c r="I253" s="734"/>
      <c r="J253" s="727"/>
    </row>
    <row r="254" spans="1:10" ht="18" customHeight="1">
      <c r="A254" s="849"/>
      <c r="B254" s="722" t="s">
        <v>23</v>
      </c>
      <c r="C254" s="756" t="s">
        <v>3224</v>
      </c>
      <c r="D254" s="762"/>
      <c r="E254" s="725" t="s">
        <v>11</v>
      </c>
      <c r="F254" s="731"/>
      <c r="G254" s="734"/>
      <c r="H254" s="734"/>
      <c r="I254" s="734"/>
      <c r="J254" s="727"/>
    </row>
    <row r="255" spans="1:10" ht="18" customHeight="1">
      <c r="A255" s="849"/>
      <c r="B255" s="722" t="s">
        <v>23</v>
      </c>
      <c r="C255" s="756" t="s">
        <v>3225</v>
      </c>
      <c r="D255" s="762"/>
      <c r="E255" s="725" t="s">
        <v>11</v>
      </c>
      <c r="F255" s="731"/>
      <c r="G255" s="734"/>
      <c r="H255" s="734"/>
      <c r="I255" s="734"/>
      <c r="J255" s="727"/>
    </row>
    <row r="256" spans="1:10" ht="18" customHeight="1">
      <c r="A256" s="849"/>
      <c r="B256" s="722" t="s">
        <v>23</v>
      </c>
      <c r="C256" s="756" t="s">
        <v>3226</v>
      </c>
      <c r="D256" s="762"/>
      <c r="E256" s="725" t="s">
        <v>11</v>
      </c>
      <c r="F256" s="731"/>
      <c r="G256" s="734"/>
      <c r="H256" s="734"/>
      <c r="I256" s="734"/>
      <c r="J256" s="727"/>
    </row>
    <row r="257" spans="1:10" ht="18" customHeight="1">
      <c r="A257" s="849"/>
      <c r="B257" s="722" t="s">
        <v>23</v>
      </c>
      <c r="C257" s="756" t="s">
        <v>3227</v>
      </c>
      <c r="D257" s="762"/>
      <c r="E257" s="725" t="s">
        <v>11</v>
      </c>
      <c r="F257" s="731"/>
      <c r="G257" s="734"/>
      <c r="H257" s="734"/>
      <c r="I257" s="734"/>
      <c r="J257" s="727"/>
    </row>
    <row r="258" spans="1:10" ht="18" customHeight="1">
      <c r="A258" s="849"/>
      <c r="B258" s="722" t="s">
        <v>23</v>
      </c>
      <c r="C258" s="756" t="s">
        <v>3228</v>
      </c>
      <c r="D258" s="762"/>
      <c r="E258" s="725" t="s">
        <v>11</v>
      </c>
      <c r="F258" s="731"/>
      <c r="G258" s="734"/>
      <c r="H258" s="734"/>
      <c r="I258" s="734"/>
      <c r="J258" s="727"/>
    </row>
    <row r="259" spans="1:10" ht="18" customHeight="1">
      <c r="A259" s="849"/>
      <c r="B259" s="722" t="s">
        <v>23</v>
      </c>
      <c r="C259" s="756" t="s">
        <v>3229</v>
      </c>
      <c r="D259" s="762"/>
      <c r="E259" s="725" t="s">
        <v>11</v>
      </c>
      <c r="F259" s="731"/>
      <c r="G259" s="734"/>
      <c r="H259" s="734"/>
      <c r="I259" s="734"/>
      <c r="J259" s="727"/>
    </row>
    <row r="260" spans="1:10" ht="18" customHeight="1">
      <c r="A260" s="849"/>
      <c r="B260" s="722" t="s">
        <v>23</v>
      </c>
      <c r="C260" s="756" t="s">
        <v>3230</v>
      </c>
      <c r="D260" s="762"/>
      <c r="E260" s="725" t="s">
        <v>11</v>
      </c>
      <c r="F260" s="731"/>
      <c r="G260" s="734"/>
      <c r="H260" s="734"/>
      <c r="I260" s="734"/>
      <c r="J260" s="727"/>
    </row>
    <row r="261" spans="1:10" ht="18" customHeight="1">
      <c r="A261" s="849"/>
      <c r="B261" s="722" t="s">
        <v>23</v>
      </c>
      <c r="C261" s="756" t="s">
        <v>3231</v>
      </c>
      <c r="D261" s="762"/>
      <c r="E261" s="725" t="s">
        <v>11</v>
      </c>
      <c r="F261" s="731"/>
      <c r="G261" s="734"/>
      <c r="H261" s="734"/>
      <c r="I261" s="734"/>
      <c r="J261" s="727"/>
    </row>
    <row r="262" spans="1:10" ht="18" customHeight="1">
      <c r="A262" s="849"/>
      <c r="B262" s="722" t="s">
        <v>23</v>
      </c>
      <c r="C262" s="756" t="s">
        <v>3232</v>
      </c>
      <c r="D262" s="762"/>
      <c r="E262" s="725" t="s">
        <v>11</v>
      </c>
      <c r="F262" s="731"/>
      <c r="G262" s="734"/>
      <c r="H262" s="734"/>
      <c r="I262" s="734"/>
      <c r="J262" s="727"/>
    </row>
    <row r="263" spans="1:10" ht="18" customHeight="1">
      <c r="A263" s="849"/>
      <c r="B263" s="722" t="s">
        <v>23</v>
      </c>
      <c r="C263" s="756" t="s">
        <v>3233</v>
      </c>
      <c r="D263" s="762"/>
      <c r="E263" s="725" t="s">
        <v>11</v>
      </c>
      <c r="F263" s="731"/>
      <c r="G263" s="734"/>
      <c r="H263" s="734"/>
      <c r="I263" s="734"/>
      <c r="J263" s="727"/>
    </row>
    <row r="264" spans="1:10" ht="18" customHeight="1">
      <c r="A264" s="849"/>
      <c r="B264" s="722" t="s">
        <v>23</v>
      </c>
      <c r="C264" s="756" t="s">
        <v>3234</v>
      </c>
      <c r="D264" s="762"/>
      <c r="E264" s="725" t="s">
        <v>11</v>
      </c>
      <c r="F264" s="731"/>
      <c r="G264" s="734"/>
      <c r="H264" s="734"/>
      <c r="I264" s="734"/>
      <c r="J264" s="727"/>
    </row>
    <row r="265" spans="1:10" ht="18" customHeight="1">
      <c r="A265" s="849"/>
      <c r="B265" s="722" t="s">
        <v>23</v>
      </c>
      <c r="C265" s="756" t="s">
        <v>3235</v>
      </c>
      <c r="D265" s="762"/>
      <c r="E265" s="725" t="s">
        <v>11</v>
      </c>
      <c r="F265" s="731"/>
      <c r="G265" s="734"/>
      <c r="H265" s="734"/>
      <c r="I265" s="734"/>
      <c r="J265" s="727"/>
    </row>
    <row r="266" spans="1:10" ht="18" customHeight="1">
      <c r="A266" s="849"/>
      <c r="B266" s="722" t="s">
        <v>23</v>
      </c>
      <c r="C266" s="756" t="s">
        <v>3236</v>
      </c>
      <c r="D266" s="762"/>
      <c r="E266" s="725" t="s">
        <v>11</v>
      </c>
      <c r="F266" s="731"/>
      <c r="G266" s="734"/>
      <c r="H266" s="734"/>
      <c r="I266" s="734"/>
      <c r="J266" s="727"/>
    </row>
    <row r="267" spans="1:10" ht="18" customHeight="1">
      <c r="A267" s="849"/>
      <c r="B267" s="722" t="s">
        <v>23</v>
      </c>
      <c r="C267" s="756" t="s">
        <v>3237</v>
      </c>
      <c r="D267" s="762"/>
      <c r="E267" s="725" t="s">
        <v>11</v>
      </c>
      <c r="F267" s="731"/>
      <c r="G267" s="734"/>
      <c r="H267" s="734"/>
      <c r="I267" s="734"/>
      <c r="J267" s="727"/>
    </row>
    <row r="268" spans="1:10" ht="18" customHeight="1">
      <c r="A268" s="849"/>
      <c r="B268" s="722" t="s">
        <v>23</v>
      </c>
      <c r="C268" s="756" t="s">
        <v>3238</v>
      </c>
      <c r="D268" s="762"/>
      <c r="E268" s="725" t="s">
        <v>11</v>
      </c>
      <c r="F268" s="731"/>
      <c r="G268" s="734"/>
      <c r="H268" s="734"/>
      <c r="I268" s="734"/>
      <c r="J268" s="727"/>
    </row>
    <row r="269" spans="1:10" ht="18" customHeight="1">
      <c r="A269" s="849"/>
      <c r="B269" s="722" t="s">
        <v>23</v>
      </c>
      <c r="C269" s="756" t="s">
        <v>3239</v>
      </c>
      <c r="D269" s="762"/>
      <c r="E269" s="725" t="s">
        <v>11</v>
      </c>
      <c r="F269" s="731"/>
      <c r="G269" s="734"/>
      <c r="H269" s="734"/>
      <c r="I269" s="734"/>
      <c r="J269" s="727"/>
    </row>
    <row r="270" spans="1:10" ht="18" customHeight="1">
      <c r="A270" s="849"/>
      <c r="B270" s="722" t="s">
        <v>23</v>
      </c>
      <c r="C270" s="756" t="s">
        <v>3240</v>
      </c>
      <c r="D270" s="762"/>
      <c r="E270" s="725" t="s">
        <v>11</v>
      </c>
      <c r="F270" s="731"/>
      <c r="G270" s="734"/>
      <c r="H270" s="734"/>
      <c r="I270" s="734"/>
      <c r="J270" s="727"/>
    </row>
    <row r="271" spans="1:10" ht="18" customHeight="1">
      <c r="A271" s="849"/>
      <c r="B271" s="722" t="s">
        <v>23</v>
      </c>
      <c r="C271" s="756" t="s">
        <v>3241</v>
      </c>
      <c r="D271" s="762"/>
      <c r="E271" s="725" t="s">
        <v>11</v>
      </c>
      <c r="F271" s="731"/>
      <c r="G271" s="734"/>
      <c r="H271" s="734"/>
      <c r="I271" s="734"/>
      <c r="J271" s="727"/>
    </row>
    <row r="272" spans="1:10" ht="18" customHeight="1">
      <c r="A272" s="849"/>
      <c r="B272" s="722" t="s">
        <v>23</v>
      </c>
      <c r="C272" s="756" t="s">
        <v>3242</v>
      </c>
      <c r="D272" s="762"/>
      <c r="E272" s="725" t="s">
        <v>11</v>
      </c>
      <c r="F272" s="731"/>
      <c r="G272" s="734"/>
      <c r="H272" s="734"/>
      <c r="I272" s="734"/>
      <c r="J272" s="727"/>
    </row>
    <row r="273" spans="1:10" ht="18" customHeight="1">
      <c r="A273" s="849"/>
      <c r="B273" s="722" t="s">
        <v>23</v>
      </c>
      <c r="C273" s="756" t="s">
        <v>3243</v>
      </c>
      <c r="D273" s="762"/>
      <c r="E273" s="725" t="s">
        <v>11</v>
      </c>
      <c r="F273" s="731"/>
      <c r="G273" s="734"/>
      <c r="H273" s="734"/>
      <c r="I273" s="734"/>
      <c r="J273" s="727"/>
    </row>
    <row r="274" spans="1:10" ht="18" customHeight="1">
      <c r="A274" s="849"/>
      <c r="B274" s="722" t="s">
        <v>23</v>
      </c>
      <c r="C274" s="756" t="s">
        <v>3244</v>
      </c>
      <c r="D274" s="762"/>
      <c r="E274" s="725" t="s">
        <v>11</v>
      </c>
      <c r="F274" s="731"/>
      <c r="G274" s="734"/>
      <c r="H274" s="734"/>
      <c r="I274" s="734"/>
      <c r="J274" s="727"/>
    </row>
    <row r="275" spans="1:10" ht="18" customHeight="1">
      <c r="A275" s="849"/>
      <c r="B275" s="722" t="s">
        <v>23</v>
      </c>
      <c r="C275" s="756" t="s">
        <v>3245</v>
      </c>
      <c r="D275" s="762"/>
      <c r="E275" s="725" t="s">
        <v>11</v>
      </c>
      <c r="F275" s="731"/>
      <c r="G275" s="734"/>
      <c r="H275" s="734"/>
      <c r="I275" s="734"/>
      <c r="J275" s="727"/>
    </row>
    <row r="276" spans="1:10" ht="18" customHeight="1">
      <c r="A276" s="848"/>
      <c r="B276" s="722" t="s">
        <v>23</v>
      </c>
      <c r="C276" s="756" t="s">
        <v>1921</v>
      </c>
      <c r="D276" s="762" t="s">
        <v>3191</v>
      </c>
      <c r="E276" s="725" t="s">
        <v>11</v>
      </c>
      <c r="F276" s="731"/>
      <c r="G276" s="734"/>
      <c r="H276" s="734"/>
      <c r="I276" s="734"/>
      <c r="J276" s="727"/>
    </row>
    <row r="277" spans="1:10" ht="18" customHeight="1">
      <c r="A277" s="850">
        <v>42</v>
      </c>
      <c r="B277" s="722" t="s">
        <v>23</v>
      </c>
      <c r="C277" s="755" t="s">
        <v>3279</v>
      </c>
      <c r="D277" s="764"/>
      <c r="E277" s="725" t="s">
        <v>11</v>
      </c>
      <c r="F277" s="731"/>
      <c r="G277" s="734"/>
      <c r="H277" s="734"/>
      <c r="I277" s="734" t="s">
        <v>2346</v>
      </c>
      <c r="J277" s="727"/>
    </row>
    <row r="278" spans="1:10">
      <c r="A278" s="850"/>
      <c r="B278" s="722" t="s">
        <v>23</v>
      </c>
      <c r="C278" s="758" t="s">
        <v>1920</v>
      </c>
      <c r="D278" s="759" t="s">
        <v>1470</v>
      </c>
      <c r="E278" s="725" t="s">
        <v>11</v>
      </c>
      <c r="F278" s="731"/>
      <c r="G278" s="734"/>
      <c r="H278" s="734"/>
      <c r="I278" s="734"/>
      <c r="J278" s="727"/>
    </row>
    <row r="279" spans="1:10" ht="15.75" customHeight="1">
      <c r="A279" s="850">
        <v>43</v>
      </c>
      <c r="B279" s="722" t="s">
        <v>23</v>
      </c>
      <c r="C279" s="755" t="s">
        <v>2345</v>
      </c>
      <c r="D279" s="764"/>
      <c r="E279" s="725" t="s">
        <v>11</v>
      </c>
      <c r="F279" s="731"/>
      <c r="G279" s="734" t="s">
        <v>3280</v>
      </c>
      <c r="H279" s="734"/>
      <c r="I279" s="734"/>
      <c r="J279" s="727"/>
    </row>
    <row r="280" spans="1:10">
      <c r="A280" s="850"/>
      <c r="B280" s="722" t="s">
        <v>23</v>
      </c>
      <c r="C280" s="758" t="s">
        <v>3281</v>
      </c>
      <c r="D280" s="759" t="s">
        <v>1470</v>
      </c>
      <c r="E280" s="725" t="s">
        <v>11</v>
      </c>
      <c r="F280" s="731"/>
      <c r="G280" s="734"/>
      <c r="H280" s="734"/>
      <c r="I280" s="734"/>
      <c r="J280" s="727"/>
    </row>
    <row r="281" spans="1:10" ht="18" customHeight="1">
      <c r="A281" s="859">
        <v>44</v>
      </c>
      <c r="B281" s="722" t="s">
        <v>23</v>
      </c>
      <c r="C281" s="755" t="s">
        <v>3282</v>
      </c>
      <c r="D281" s="764"/>
      <c r="E281" s="725" t="s">
        <v>11</v>
      </c>
      <c r="F281" s="731"/>
      <c r="G281" s="734"/>
      <c r="H281" s="734"/>
      <c r="I281" s="734" t="s">
        <v>3283</v>
      </c>
      <c r="J281" s="727"/>
    </row>
    <row r="282" spans="1:10">
      <c r="A282" s="857"/>
      <c r="B282" s="722" t="s">
        <v>23</v>
      </c>
      <c r="C282" s="756" t="s">
        <v>1945</v>
      </c>
      <c r="D282" s="762" t="s">
        <v>3284</v>
      </c>
      <c r="E282" s="725" t="s">
        <v>11</v>
      </c>
      <c r="F282" s="731"/>
      <c r="G282" s="734"/>
      <c r="H282" s="734"/>
      <c r="I282" s="734"/>
      <c r="J282" s="727"/>
    </row>
    <row r="283" spans="1:10">
      <c r="A283" s="857"/>
      <c r="B283" s="722" t="s">
        <v>23</v>
      </c>
      <c r="C283" s="756" t="s">
        <v>1946</v>
      </c>
      <c r="D283" s="762" t="s">
        <v>3285</v>
      </c>
      <c r="E283" s="725" t="s">
        <v>11</v>
      </c>
      <c r="F283" s="731"/>
      <c r="G283" s="734"/>
      <c r="H283" s="734"/>
      <c r="I283" s="734"/>
      <c r="J283" s="727"/>
    </row>
    <row r="284" spans="1:10">
      <c r="A284" s="857"/>
      <c r="B284" s="722" t="s">
        <v>23</v>
      </c>
      <c r="C284" s="756" t="s">
        <v>1947</v>
      </c>
      <c r="D284" s="762" t="s">
        <v>640</v>
      </c>
      <c r="E284" s="725" t="s">
        <v>11</v>
      </c>
      <c r="F284" s="731"/>
      <c r="G284" s="734"/>
      <c r="H284" s="734"/>
      <c r="I284" s="734"/>
      <c r="J284" s="727"/>
    </row>
    <row r="285" spans="1:10">
      <c r="A285" s="857"/>
      <c r="B285" s="722" t="s">
        <v>23</v>
      </c>
      <c r="C285" s="756" t="s">
        <v>1948</v>
      </c>
      <c r="D285" s="762" t="s">
        <v>3286</v>
      </c>
      <c r="E285" s="725" t="s">
        <v>11</v>
      </c>
      <c r="F285" s="731"/>
      <c r="G285" s="734"/>
      <c r="H285" s="734"/>
      <c r="I285" s="734"/>
      <c r="J285" s="727"/>
    </row>
    <row r="286" spans="1:10">
      <c r="A286" s="857"/>
      <c r="B286" s="722" t="s">
        <v>23</v>
      </c>
      <c r="C286" s="756" t="s">
        <v>1949</v>
      </c>
      <c r="D286" s="762" t="s">
        <v>3286</v>
      </c>
      <c r="E286" s="725" t="s">
        <v>11</v>
      </c>
      <c r="F286" s="731"/>
      <c r="G286" s="734"/>
      <c r="H286" s="734"/>
      <c r="I286" s="734"/>
      <c r="J286" s="727"/>
    </row>
    <row r="287" spans="1:10">
      <c r="A287" s="857"/>
      <c r="B287" s="722" t="s">
        <v>23</v>
      </c>
      <c r="C287" s="756" t="s">
        <v>1950</v>
      </c>
      <c r="D287" s="762" t="s">
        <v>3286</v>
      </c>
      <c r="E287" s="725" t="s">
        <v>11</v>
      </c>
      <c r="F287" s="731"/>
      <c r="G287" s="734"/>
      <c r="H287" s="734"/>
      <c r="I287" s="734"/>
      <c r="J287" s="727"/>
    </row>
    <row r="288" spans="1:10">
      <c r="A288" s="857"/>
      <c r="B288" s="722" t="s">
        <v>23</v>
      </c>
      <c r="C288" s="756" t="s">
        <v>1951</v>
      </c>
      <c r="D288" s="762" t="s">
        <v>3286</v>
      </c>
      <c r="E288" s="725" t="s">
        <v>11</v>
      </c>
      <c r="F288" s="731"/>
      <c r="G288" s="734"/>
      <c r="H288" s="734"/>
      <c r="I288" s="734"/>
      <c r="J288" s="727"/>
    </row>
    <row r="289" spans="1:10">
      <c r="A289" s="857"/>
      <c r="B289" s="722" t="s">
        <v>23</v>
      </c>
      <c r="C289" s="756" t="s">
        <v>1921</v>
      </c>
      <c r="D289" s="759" t="s">
        <v>1470</v>
      </c>
      <c r="E289" s="725" t="s">
        <v>11</v>
      </c>
      <c r="F289" s="731"/>
      <c r="G289" s="734"/>
      <c r="H289" s="734"/>
      <c r="I289" s="734"/>
      <c r="J289" s="727"/>
    </row>
    <row r="290" spans="1:10">
      <c r="A290" s="850">
        <v>45</v>
      </c>
      <c r="B290" s="722" t="s">
        <v>23</v>
      </c>
      <c r="C290" s="755" t="s">
        <v>3287</v>
      </c>
      <c r="D290" s="759"/>
      <c r="E290" s="725" t="s">
        <v>11</v>
      </c>
      <c r="F290" s="731"/>
      <c r="G290" s="734"/>
      <c r="H290" s="734"/>
      <c r="I290" s="734"/>
      <c r="J290" s="727"/>
    </row>
    <row r="291" spans="1:10">
      <c r="A291" s="850"/>
      <c r="B291" s="722" t="s">
        <v>23</v>
      </c>
      <c r="C291" s="756" t="s">
        <v>2344</v>
      </c>
      <c r="D291" s="762" t="s">
        <v>3288</v>
      </c>
      <c r="E291" s="725" t="s">
        <v>11</v>
      </c>
      <c r="F291" s="731"/>
      <c r="G291" s="734"/>
      <c r="H291" s="734"/>
      <c r="I291" s="734"/>
      <c r="J291" s="727"/>
    </row>
    <row r="292" spans="1:10">
      <c r="A292" s="850"/>
      <c r="B292" s="722" t="s">
        <v>23</v>
      </c>
      <c r="C292" s="756" t="s">
        <v>2343</v>
      </c>
      <c r="D292" s="762" t="s">
        <v>3289</v>
      </c>
      <c r="E292" s="725" t="s">
        <v>11</v>
      </c>
      <c r="F292" s="731"/>
      <c r="G292" s="734"/>
      <c r="H292" s="734"/>
      <c r="I292" s="734"/>
      <c r="J292" s="727"/>
    </row>
    <row r="293" spans="1:10">
      <c r="A293" s="850"/>
      <c r="B293" s="722" t="s">
        <v>23</v>
      </c>
      <c r="C293" s="756" t="s">
        <v>2342</v>
      </c>
      <c r="D293" s="762" t="s">
        <v>3288</v>
      </c>
      <c r="E293" s="725" t="s">
        <v>11</v>
      </c>
      <c r="F293" s="731"/>
      <c r="G293" s="734"/>
      <c r="H293" s="734"/>
      <c r="I293" s="734"/>
      <c r="J293" s="727"/>
    </row>
    <row r="294" spans="1:10">
      <c r="A294" s="850"/>
      <c r="B294" s="722" t="s">
        <v>23</v>
      </c>
      <c r="C294" s="756" t="s">
        <v>2341</v>
      </c>
      <c r="D294" s="762" t="s">
        <v>3289</v>
      </c>
      <c r="E294" s="725" t="s">
        <v>11</v>
      </c>
      <c r="F294" s="731"/>
      <c r="G294" s="734"/>
      <c r="H294" s="734"/>
      <c r="I294" s="734"/>
      <c r="J294" s="727"/>
    </row>
    <row r="295" spans="1:10">
      <c r="A295" s="850"/>
      <c r="B295" s="722" t="s">
        <v>23</v>
      </c>
      <c r="C295" s="756" t="s">
        <v>2340</v>
      </c>
      <c r="D295" s="762" t="s">
        <v>3288</v>
      </c>
      <c r="E295" s="725" t="s">
        <v>11</v>
      </c>
      <c r="F295" s="731"/>
      <c r="G295" s="734"/>
      <c r="H295" s="734"/>
      <c r="I295" s="734"/>
      <c r="J295" s="727"/>
    </row>
    <row r="296" spans="1:10">
      <c r="A296" s="850"/>
      <c r="B296" s="722" t="s">
        <v>23</v>
      </c>
      <c r="C296" s="756" t="s">
        <v>2339</v>
      </c>
      <c r="D296" s="762" t="s">
        <v>3289</v>
      </c>
      <c r="E296" s="725" t="s">
        <v>11</v>
      </c>
      <c r="F296" s="731"/>
      <c r="G296" s="734"/>
      <c r="H296" s="734"/>
      <c r="I296" s="734"/>
      <c r="J296" s="727"/>
    </row>
    <row r="297" spans="1:10">
      <c r="A297" s="850"/>
      <c r="B297" s="722" t="s">
        <v>23</v>
      </c>
      <c r="C297" s="756" t="s">
        <v>2338</v>
      </c>
      <c r="D297" s="762" t="s">
        <v>3288</v>
      </c>
      <c r="E297" s="725" t="s">
        <v>11</v>
      </c>
      <c r="F297" s="731"/>
      <c r="G297" s="734"/>
      <c r="H297" s="734"/>
      <c r="I297" s="734"/>
      <c r="J297" s="727"/>
    </row>
    <row r="298" spans="1:10">
      <c r="A298" s="850"/>
      <c r="B298" s="722" t="s">
        <v>23</v>
      </c>
      <c r="C298" s="756" t="s">
        <v>2337</v>
      </c>
      <c r="D298" s="762" t="s">
        <v>3289</v>
      </c>
      <c r="E298" s="725" t="s">
        <v>11</v>
      </c>
      <c r="F298" s="731"/>
      <c r="G298" s="734"/>
      <c r="H298" s="734"/>
      <c r="I298" s="734"/>
      <c r="J298" s="727"/>
    </row>
    <row r="299" spans="1:10">
      <c r="A299" s="850"/>
      <c r="B299" s="722" t="s">
        <v>23</v>
      </c>
      <c r="C299" s="756" t="s">
        <v>1921</v>
      </c>
      <c r="D299" s="762" t="s">
        <v>3191</v>
      </c>
      <c r="E299" s="725" t="s">
        <v>11</v>
      </c>
      <c r="F299" s="731"/>
      <c r="G299" s="734"/>
      <c r="H299" s="734"/>
      <c r="I299" s="734"/>
      <c r="J299" s="727"/>
    </row>
    <row r="300" spans="1:10" ht="17.25" customHeight="1">
      <c r="A300" s="858">
        <v>46</v>
      </c>
      <c r="B300" s="722" t="s">
        <v>23</v>
      </c>
      <c r="C300" s="755" t="s">
        <v>3290</v>
      </c>
      <c r="D300" s="764"/>
      <c r="E300" s="725" t="s">
        <v>11</v>
      </c>
      <c r="F300" s="731"/>
      <c r="G300" s="734"/>
      <c r="H300" s="734"/>
      <c r="I300" s="734" t="s">
        <v>3291</v>
      </c>
      <c r="J300" s="727"/>
    </row>
    <row r="301" spans="1:10" ht="17.25" customHeight="1">
      <c r="A301" s="849"/>
      <c r="B301" s="722" t="s">
        <v>23</v>
      </c>
      <c r="C301" s="756" t="s">
        <v>1471</v>
      </c>
      <c r="D301" s="762" t="s">
        <v>3292</v>
      </c>
      <c r="E301" s="725" t="s">
        <v>11</v>
      </c>
      <c r="F301" s="731"/>
      <c r="G301" s="734"/>
      <c r="H301" s="734"/>
      <c r="I301" s="734"/>
      <c r="J301" s="727"/>
    </row>
    <row r="302" spans="1:10" ht="17.25" customHeight="1">
      <c r="A302" s="849"/>
      <c r="B302" s="722" t="s">
        <v>23</v>
      </c>
      <c r="C302" s="756" t="s">
        <v>1472</v>
      </c>
      <c r="D302" s="762" t="s">
        <v>3293</v>
      </c>
      <c r="E302" s="725" t="s">
        <v>11</v>
      </c>
      <c r="F302" s="731"/>
      <c r="G302" s="734"/>
      <c r="H302" s="734"/>
      <c r="I302" s="734"/>
      <c r="J302" s="727"/>
    </row>
    <row r="303" spans="1:10" ht="17.25" customHeight="1">
      <c r="A303" s="849"/>
      <c r="B303" s="722" t="s">
        <v>23</v>
      </c>
      <c r="C303" s="756" t="s">
        <v>2292</v>
      </c>
      <c r="D303" s="765"/>
      <c r="E303" s="725" t="s">
        <v>11</v>
      </c>
      <c r="F303" s="731"/>
      <c r="G303" s="734"/>
      <c r="H303" s="734"/>
      <c r="I303" s="734"/>
      <c r="J303" s="727"/>
    </row>
    <row r="304" spans="1:10" ht="17.25" customHeight="1">
      <c r="A304" s="849"/>
      <c r="B304" s="722" t="s">
        <v>23</v>
      </c>
      <c r="C304" s="756" t="s">
        <v>2291</v>
      </c>
      <c r="D304" s="765"/>
      <c r="E304" s="725" t="s">
        <v>11</v>
      </c>
      <c r="F304" s="731"/>
      <c r="G304" s="734"/>
      <c r="H304" s="734"/>
      <c r="I304" s="734"/>
      <c r="J304" s="727"/>
    </row>
    <row r="305" spans="1:10" ht="17.25" customHeight="1">
      <c r="A305" s="849"/>
      <c r="B305" s="722" t="s">
        <v>23</v>
      </c>
      <c r="C305" s="756" t="s">
        <v>2290</v>
      </c>
      <c r="D305" s="765"/>
      <c r="E305" s="725" t="s">
        <v>11</v>
      </c>
      <c r="F305" s="731"/>
      <c r="G305" s="734"/>
      <c r="H305" s="734"/>
      <c r="I305" s="734"/>
      <c r="J305" s="727"/>
    </row>
    <row r="306" spans="1:10" ht="17.25" customHeight="1">
      <c r="A306" s="849"/>
      <c r="B306" s="722" t="s">
        <v>23</v>
      </c>
      <c r="C306" s="756" t="s">
        <v>2289</v>
      </c>
      <c r="D306" s="765"/>
      <c r="E306" s="725" t="s">
        <v>11</v>
      </c>
      <c r="F306" s="731"/>
      <c r="G306" s="734"/>
      <c r="H306" s="734"/>
      <c r="I306" s="734"/>
      <c r="J306" s="727"/>
    </row>
    <row r="307" spans="1:10" ht="17.25" customHeight="1">
      <c r="A307" s="849"/>
      <c r="B307" s="722" t="s">
        <v>23</v>
      </c>
      <c r="C307" s="756" t="s">
        <v>2288</v>
      </c>
      <c r="D307" s="765"/>
      <c r="E307" s="725" t="s">
        <v>11</v>
      </c>
      <c r="F307" s="731"/>
      <c r="G307" s="734"/>
      <c r="H307" s="734"/>
      <c r="I307" s="734"/>
      <c r="J307" s="727"/>
    </row>
    <row r="308" spans="1:10" ht="17.25" customHeight="1">
      <c r="A308" s="849"/>
      <c r="B308" s="722" t="s">
        <v>23</v>
      </c>
      <c r="C308" s="756" t="s">
        <v>2287</v>
      </c>
      <c r="D308" s="765"/>
      <c r="E308" s="725" t="s">
        <v>11</v>
      </c>
      <c r="F308" s="731"/>
      <c r="G308" s="734"/>
      <c r="H308" s="734"/>
      <c r="I308" s="734"/>
      <c r="J308" s="727"/>
    </row>
    <row r="309" spans="1:10" ht="17.25" customHeight="1">
      <c r="A309" s="849"/>
      <c r="B309" s="722" t="s">
        <v>23</v>
      </c>
      <c r="C309" s="756" t="s">
        <v>2286</v>
      </c>
      <c r="D309" s="765"/>
      <c r="E309" s="725" t="s">
        <v>11</v>
      </c>
      <c r="F309" s="731"/>
      <c r="G309" s="734"/>
      <c r="H309" s="734"/>
      <c r="I309" s="734"/>
      <c r="J309" s="727"/>
    </row>
    <row r="310" spans="1:10" ht="17.25" customHeight="1">
      <c r="A310" s="849"/>
      <c r="B310" s="722" t="s">
        <v>23</v>
      </c>
      <c r="C310" s="756" t="s">
        <v>2285</v>
      </c>
      <c r="D310" s="765"/>
      <c r="E310" s="725" t="s">
        <v>11</v>
      </c>
      <c r="F310" s="731"/>
      <c r="G310" s="734"/>
      <c r="H310" s="734"/>
      <c r="I310" s="734"/>
      <c r="J310" s="727"/>
    </row>
    <row r="311" spans="1:10" ht="17.25" customHeight="1">
      <c r="A311" s="849"/>
      <c r="B311" s="722" t="s">
        <v>23</v>
      </c>
      <c r="C311" s="756" t="s">
        <v>2284</v>
      </c>
      <c r="D311" s="765"/>
      <c r="E311" s="725" t="s">
        <v>11</v>
      </c>
      <c r="F311" s="731"/>
      <c r="G311" s="734"/>
      <c r="H311" s="734"/>
      <c r="I311" s="734"/>
      <c r="J311" s="727"/>
    </row>
    <row r="312" spans="1:10" ht="17.25" customHeight="1">
      <c r="A312" s="849"/>
      <c r="B312" s="722" t="s">
        <v>23</v>
      </c>
      <c r="C312" s="756" t="s">
        <v>2283</v>
      </c>
      <c r="D312" s="765"/>
      <c r="E312" s="725" t="s">
        <v>11</v>
      </c>
      <c r="F312" s="731"/>
      <c r="G312" s="734"/>
      <c r="H312" s="734"/>
      <c r="I312" s="734"/>
      <c r="J312" s="727"/>
    </row>
    <row r="313" spans="1:10" ht="17.25" customHeight="1">
      <c r="A313" s="849"/>
      <c r="B313" s="722" t="s">
        <v>23</v>
      </c>
      <c r="C313" s="756" t="s">
        <v>2282</v>
      </c>
      <c r="D313" s="765"/>
      <c r="E313" s="725" t="s">
        <v>11</v>
      </c>
      <c r="F313" s="731"/>
      <c r="G313" s="734"/>
      <c r="H313" s="734"/>
      <c r="I313" s="734"/>
      <c r="J313" s="727"/>
    </row>
    <row r="314" spans="1:10" ht="17.25" customHeight="1">
      <c r="A314" s="849"/>
      <c r="B314" s="722" t="s">
        <v>23</v>
      </c>
      <c r="C314" s="756" t="s">
        <v>2281</v>
      </c>
      <c r="D314" s="765"/>
      <c r="E314" s="725" t="s">
        <v>11</v>
      </c>
      <c r="F314" s="731"/>
      <c r="G314" s="734"/>
      <c r="H314" s="734"/>
      <c r="I314" s="734"/>
      <c r="J314" s="727"/>
    </row>
    <row r="315" spans="1:10" ht="17.25" customHeight="1">
      <c r="A315" s="849"/>
      <c r="B315" s="722" t="s">
        <v>23</v>
      </c>
      <c r="C315" s="756" t="s">
        <v>2280</v>
      </c>
      <c r="D315" s="765"/>
      <c r="E315" s="725" t="s">
        <v>11</v>
      </c>
      <c r="F315" s="731"/>
      <c r="G315" s="734"/>
      <c r="H315" s="734"/>
      <c r="I315" s="734"/>
      <c r="J315" s="727"/>
    </row>
    <row r="316" spans="1:10" ht="17.25" customHeight="1">
      <c r="A316" s="849"/>
      <c r="B316" s="722" t="s">
        <v>23</v>
      </c>
      <c r="C316" s="756" t="s">
        <v>3106</v>
      </c>
      <c r="D316" s="765"/>
      <c r="E316" s="725" t="s">
        <v>11</v>
      </c>
      <c r="F316" s="731"/>
      <c r="G316" s="734"/>
      <c r="H316" s="734"/>
      <c r="I316" s="734"/>
      <c r="J316" s="727"/>
    </row>
    <row r="317" spans="1:10" ht="17.25" customHeight="1">
      <c r="A317" s="849"/>
      <c r="B317" s="722" t="s">
        <v>23</v>
      </c>
      <c r="C317" s="756" t="s">
        <v>3107</v>
      </c>
      <c r="D317" s="765"/>
      <c r="E317" s="725" t="s">
        <v>11</v>
      </c>
      <c r="F317" s="731"/>
      <c r="G317" s="734"/>
      <c r="H317" s="734"/>
      <c r="I317" s="734"/>
      <c r="J317" s="727"/>
    </row>
    <row r="318" spans="1:10" ht="17.25" customHeight="1">
      <c r="A318" s="849"/>
      <c r="B318" s="722" t="s">
        <v>23</v>
      </c>
      <c r="C318" s="756" t="s">
        <v>2279</v>
      </c>
      <c r="D318" s="762" t="s">
        <v>3292</v>
      </c>
      <c r="E318" s="725" t="s">
        <v>11</v>
      </c>
      <c r="F318" s="731"/>
      <c r="G318" s="734"/>
      <c r="H318" s="734"/>
      <c r="I318" s="734"/>
      <c r="J318" s="727"/>
    </row>
    <row r="319" spans="1:10" ht="17.25" customHeight="1">
      <c r="A319" s="849"/>
      <c r="B319" s="722" t="s">
        <v>23</v>
      </c>
      <c r="C319" s="756" t="s">
        <v>2278</v>
      </c>
      <c r="D319" s="762" t="s">
        <v>3293</v>
      </c>
      <c r="E319" s="725" t="s">
        <v>11</v>
      </c>
      <c r="F319" s="731"/>
      <c r="G319" s="734"/>
      <c r="H319" s="734"/>
      <c r="I319" s="734"/>
      <c r="J319" s="727"/>
    </row>
    <row r="320" spans="1:10" ht="17.25" customHeight="1">
      <c r="A320" s="849"/>
      <c r="B320" s="722" t="s">
        <v>23</v>
      </c>
      <c r="C320" s="756" t="s">
        <v>2277</v>
      </c>
      <c r="D320" s="765"/>
      <c r="E320" s="725" t="s">
        <v>11</v>
      </c>
      <c r="F320" s="731"/>
      <c r="G320" s="734"/>
      <c r="H320" s="734"/>
      <c r="I320" s="734"/>
      <c r="J320" s="727"/>
    </row>
    <row r="321" spans="1:10" ht="17.25" customHeight="1">
      <c r="A321" s="849"/>
      <c r="B321" s="722" t="s">
        <v>23</v>
      </c>
      <c r="C321" s="756" t="s">
        <v>2276</v>
      </c>
      <c r="D321" s="765"/>
      <c r="E321" s="725" t="s">
        <v>11</v>
      </c>
      <c r="F321" s="731"/>
      <c r="G321" s="734"/>
      <c r="H321" s="734"/>
      <c r="I321" s="734"/>
      <c r="J321" s="727"/>
    </row>
    <row r="322" spans="1:10" ht="17.25" customHeight="1">
      <c r="A322" s="849"/>
      <c r="B322" s="722" t="s">
        <v>23</v>
      </c>
      <c r="C322" s="756" t="s">
        <v>2275</v>
      </c>
      <c r="D322" s="765"/>
      <c r="E322" s="725" t="s">
        <v>11</v>
      </c>
      <c r="F322" s="731"/>
      <c r="G322" s="734"/>
      <c r="H322" s="734"/>
      <c r="I322" s="734"/>
      <c r="J322" s="727"/>
    </row>
    <row r="323" spans="1:10" ht="17.25" customHeight="1">
      <c r="A323" s="849"/>
      <c r="B323" s="722" t="s">
        <v>23</v>
      </c>
      <c r="C323" s="756" t="s">
        <v>2274</v>
      </c>
      <c r="D323" s="765"/>
      <c r="E323" s="725" t="s">
        <v>11</v>
      </c>
      <c r="F323" s="731"/>
      <c r="G323" s="734"/>
      <c r="H323" s="734"/>
      <c r="I323" s="734"/>
      <c r="J323" s="727"/>
    </row>
    <row r="324" spans="1:10" ht="17.25" customHeight="1">
      <c r="A324" s="849"/>
      <c r="B324" s="722" t="s">
        <v>23</v>
      </c>
      <c r="C324" s="756" t="s">
        <v>2273</v>
      </c>
      <c r="D324" s="765"/>
      <c r="E324" s="725" t="s">
        <v>11</v>
      </c>
      <c r="F324" s="731"/>
      <c r="G324" s="734"/>
      <c r="H324" s="734"/>
      <c r="I324" s="734"/>
      <c r="J324" s="727"/>
    </row>
    <row r="325" spans="1:10" ht="17.25" customHeight="1">
      <c r="A325" s="849"/>
      <c r="B325" s="722" t="s">
        <v>23</v>
      </c>
      <c r="C325" s="756" t="s">
        <v>2272</v>
      </c>
      <c r="D325" s="765"/>
      <c r="E325" s="725" t="s">
        <v>11</v>
      </c>
      <c r="F325" s="731"/>
      <c r="G325" s="734"/>
      <c r="H325" s="734"/>
      <c r="I325" s="734"/>
      <c r="J325" s="727"/>
    </row>
    <row r="326" spans="1:10" ht="17.25" customHeight="1">
      <c r="A326" s="849"/>
      <c r="B326" s="722" t="s">
        <v>23</v>
      </c>
      <c r="C326" s="756" t="s">
        <v>2271</v>
      </c>
      <c r="D326" s="765"/>
      <c r="E326" s="725" t="s">
        <v>11</v>
      </c>
      <c r="F326" s="731"/>
      <c r="G326" s="734"/>
      <c r="H326" s="734"/>
      <c r="I326" s="734"/>
      <c r="J326" s="727"/>
    </row>
    <row r="327" spans="1:10" ht="17.25" customHeight="1">
      <c r="A327" s="849"/>
      <c r="B327" s="722" t="s">
        <v>23</v>
      </c>
      <c r="C327" s="756" t="s">
        <v>2270</v>
      </c>
      <c r="D327" s="765"/>
      <c r="E327" s="725" t="s">
        <v>11</v>
      </c>
      <c r="F327" s="731"/>
      <c r="G327" s="734"/>
      <c r="H327" s="734"/>
      <c r="I327" s="734"/>
      <c r="J327" s="727"/>
    </row>
    <row r="328" spans="1:10" ht="17.25" customHeight="1">
      <c r="A328" s="849"/>
      <c r="B328" s="722" t="s">
        <v>23</v>
      </c>
      <c r="C328" s="756" t="s">
        <v>2269</v>
      </c>
      <c r="D328" s="765"/>
      <c r="E328" s="725" t="s">
        <v>11</v>
      </c>
      <c r="F328" s="731"/>
      <c r="G328" s="734"/>
      <c r="H328" s="734"/>
      <c r="I328" s="734"/>
      <c r="J328" s="727"/>
    </row>
    <row r="329" spans="1:10" ht="17.25" customHeight="1">
      <c r="A329" s="849"/>
      <c r="B329" s="722" t="s">
        <v>23</v>
      </c>
      <c r="C329" s="756" t="s">
        <v>2268</v>
      </c>
      <c r="D329" s="765"/>
      <c r="E329" s="725" t="s">
        <v>11</v>
      </c>
      <c r="F329" s="731"/>
      <c r="G329" s="734"/>
      <c r="H329" s="734"/>
      <c r="I329" s="734"/>
      <c r="J329" s="727"/>
    </row>
    <row r="330" spans="1:10" ht="17.25" customHeight="1">
      <c r="A330" s="849"/>
      <c r="B330" s="722" t="s">
        <v>23</v>
      </c>
      <c r="C330" s="756" t="s">
        <v>2267</v>
      </c>
      <c r="D330" s="765"/>
      <c r="E330" s="725" t="s">
        <v>11</v>
      </c>
      <c r="F330" s="731"/>
      <c r="G330" s="734"/>
      <c r="H330" s="734"/>
      <c r="I330" s="734"/>
      <c r="J330" s="727"/>
    </row>
    <row r="331" spans="1:10" ht="17.25" customHeight="1">
      <c r="A331" s="849"/>
      <c r="B331" s="722" t="s">
        <v>23</v>
      </c>
      <c r="C331" s="756" t="s">
        <v>2266</v>
      </c>
      <c r="D331" s="765"/>
      <c r="E331" s="725" t="s">
        <v>11</v>
      </c>
      <c r="F331" s="731"/>
      <c r="G331" s="734"/>
      <c r="H331" s="734"/>
      <c r="I331" s="734"/>
      <c r="J331" s="727"/>
    </row>
    <row r="332" spans="1:10" ht="17.25" customHeight="1">
      <c r="A332" s="849"/>
      <c r="B332" s="722" t="s">
        <v>23</v>
      </c>
      <c r="C332" s="756" t="s">
        <v>2265</v>
      </c>
      <c r="D332" s="765"/>
      <c r="E332" s="725" t="s">
        <v>11</v>
      </c>
      <c r="F332" s="731"/>
      <c r="G332" s="734"/>
      <c r="H332" s="734"/>
      <c r="I332" s="734"/>
      <c r="J332" s="727"/>
    </row>
    <row r="333" spans="1:10" ht="17.25" customHeight="1">
      <c r="A333" s="849"/>
      <c r="B333" s="722" t="s">
        <v>23</v>
      </c>
      <c r="C333" s="756" t="s">
        <v>3108</v>
      </c>
      <c r="D333" s="765"/>
      <c r="E333" s="725" t="s">
        <v>11</v>
      </c>
      <c r="F333" s="731"/>
      <c r="G333" s="734"/>
      <c r="H333" s="734"/>
      <c r="I333" s="734"/>
      <c r="J333" s="727"/>
    </row>
    <row r="334" spans="1:10" ht="17.25" customHeight="1">
      <c r="A334" s="849"/>
      <c r="B334" s="722" t="s">
        <v>23</v>
      </c>
      <c r="C334" s="756" t="s">
        <v>3109</v>
      </c>
      <c r="D334" s="765"/>
      <c r="E334" s="725" t="s">
        <v>11</v>
      </c>
      <c r="F334" s="731"/>
      <c r="G334" s="734"/>
      <c r="H334" s="734"/>
      <c r="I334" s="734"/>
      <c r="J334" s="727"/>
    </row>
    <row r="335" spans="1:10" ht="17.25" customHeight="1">
      <c r="A335" s="849"/>
      <c r="B335" s="722" t="s">
        <v>23</v>
      </c>
      <c r="C335" s="756" t="s">
        <v>2336</v>
      </c>
      <c r="D335" s="762" t="s">
        <v>3292</v>
      </c>
      <c r="E335" s="725" t="s">
        <v>11</v>
      </c>
      <c r="F335" s="731"/>
      <c r="G335" s="734"/>
      <c r="H335" s="734"/>
      <c r="I335" s="734"/>
      <c r="J335" s="727"/>
    </row>
    <row r="336" spans="1:10" ht="17.25" customHeight="1">
      <c r="A336" s="849"/>
      <c r="B336" s="722" t="s">
        <v>23</v>
      </c>
      <c r="C336" s="756" t="s">
        <v>2335</v>
      </c>
      <c r="D336" s="762" t="s">
        <v>3293</v>
      </c>
      <c r="E336" s="725" t="s">
        <v>11</v>
      </c>
      <c r="F336" s="731"/>
      <c r="G336" s="734"/>
      <c r="H336" s="734"/>
      <c r="I336" s="734"/>
      <c r="J336" s="727"/>
    </row>
    <row r="337" spans="1:10" ht="17.25" customHeight="1">
      <c r="A337" s="849"/>
      <c r="B337" s="722" t="s">
        <v>23</v>
      </c>
      <c r="C337" s="756" t="s">
        <v>2334</v>
      </c>
      <c r="D337" s="765"/>
      <c r="E337" s="725" t="s">
        <v>11</v>
      </c>
      <c r="F337" s="731"/>
      <c r="G337" s="734"/>
      <c r="H337" s="734"/>
      <c r="I337" s="734"/>
      <c r="J337" s="727"/>
    </row>
    <row r="338" spans="1:10" ht="17.25" customHeight="1">
      <c r="A338" s="849"/>
      <c r="B338" s="722" t="s">
        <v>23</v>
      </c>
      <c r="C338" s="756" t="s">
        <v>2333</v>
      </c>
      <c r="D338" s="765"/>
      <c r="E338" s="725" t="s">
        <v>11</v>
      </c>
      <c r="F338" s="731"/>
      <c r="G338" s="734"/>
      <c r="H338" s="734"/>
      <c r="I338" s="734"/>
      <c r="J338" s="727"/>
    </row>
    <row r="339" spans="1:10" ht="17.25" customHeight="1">
      <c r="A339" s="849"/>
      <c r="B339" s="722" t="s">
        <v>23</v>
      </c>
      <c r="C339" s="756" t="s">
        <v>2332</v>
      </c>
      <c r="D339" s="765"/>
      <c r="E339" s="725" t="s">
        <v>11</v>
      </c>
      <c r="F339" s="731"/>
      <c r="G339" s="734"/>
      <c r="H339" s="734"/>
      <c r="I339" s="734"/>
      <c r="J339" s="727"/>
    </row>
    <row r="340" spans="1:10" ht="17.25" customHeight="1">
      <c r="A340" s="849"/>
      <c r="B340" s="722" t="s">
        <v>23</v>
      </c>
      <c r="C340" s="756" t="s">
        <v>2331</v>
      </c>
      <c r="D340" s="765"/>
      <c r="E340" s="725" t="s">
        <v>11</v>
      </c>
      <c r="F340" s="731"/>
      <c r="G340" s="734"/>
      <c r="H340" s="734"/>
      <c r="I340" s="734"/>
      <c r="J340" s="727"/>
    </row>
    <row r="341" spans="1:10" ht="17.25" customHeight="1">
      <c r="A341" s="849"/>
      <c r="B341" s="722" t="s">
        <v>23</v>
      </c>
      <c r="C341" s="756" t="s">
        <v>2330</v>
      </c>
      <c r="D341" s="765"/>
      <c r="E341" s="725" t="s">
        <v>11</v>
      </c>
      <c r="F341" s="731"/>
      <c r="G341" s="734"/>
      <c r="H341" s="734"/>
      <c r="I341" s="734"/>
      <c r="J341" s="727"/>
    </row>
    <row r="342" spans="1:10" ht="17.25" customHeight="1">
      <c r="A342" s="849"/>
      <c r="B342" s="722" t="s">
        <v>23</v>
      </c>
      <c r="C342" s="756" t="s">
        <v>2329</v>
      </c>
      <c r="D342" s="765"/>
      <c r="E342" s="725" t="s">
        <v>11</v>
      </c>
      <c r="F342" s="731"/>
      <c r="G342" s="734"/>
      <c r="H342" s="734"/>
      <c r="I342" s="734"/>
      <c r="J342" s="727"/>
    </row>
    <row r="343" spans="1:10" ht="17.25" customHeight="1">
      <c r="A343" s="849"/>
      <c r="B343" s="722" t="s">
        <v>23</v>
      </c>
      <c r="C343" s="756" t="s">
        <v>2328</v>
      </c>
      <c r="D343" s="765"/>
      <c r="E343" s="725" t="s">
        <v>11</v>
      </c>
      <c r="F343" s="731"/>
      <c r="G343" s="734"/>
      <c r="H343" s="734"/>
      <c r="I343" s="734"/>
      <c r="J343" s="727"/>
    </row>
    <row r="344" spans="1:10" ht="17.25" customHeight="1">
      <c r="A344" s="849"/>
      <c r="B344" s="722" t="s">
        <v>23</v>
      </c>
      <c r="C344" s="756" t="s">
        <v>2327</v>
      </c>
      <c r="D344" s="765"/>
      <c r="E344" s="725" t="s">
        <v>11</v>
      </c>
      <c r="F344" s="731"/>
      <c r="G344" s="734"/>
      <c r="H344" s="734"/>
      <c r="I344" s="734"/>
      <c r="J344" s="727"/>
    </row>
    <row r="345" spans="1:10" ht="17.25" customHeight="1">
      <c r="A345" s="849"/>
      <c r="B345" s="722" t="s">
        <v>23</v>
      </c>
      <c r="C345" s="756" t="s">
        <v>2326</v>
      </c>
      <c r="D345" s="765"/>
      <c r="E345" s="725" t="s">
        <v>11</v>
      </c>
      <c r="F345" s="731"/>
      <c r="G345" s="734"/>
      <c r="H345" s="734"/>
      <c r="I345" s="734"/>
      <c r="J345" s="727"/>
    </row>
    <row r="346" spans="1:10" ht="17.25" customHeight="1">
      <c r="A346" s="849"/>
      <c r="B346" s="722" t="s">
        <v>23</v>
      </c>
      <c r="C346" s="756" t="s">
        <v>2325</v>
      </c>
      <c r="D346" s="765"/>
      <c r="E346" s="725" t="s">
        <v>11</v>
      </c>
      <c r="F346" s="731"/>
      <c r="G346" s="734"/>
      <c r="H346" s="734"/>
      <c r="I346" s="734"/>
      <c r="J346" s="727"/>
    </row>
    <row r="347" spans="1:10" ht="17.25" customHeight="1">
      <c r="A347" s="849"/>
      <c r="B347" s="722" t="s">
        <v>23</v>
      </c>
      <c r="C347" s="756" t="s">
        <v>2324</v>
      </c>
      <c r="D347" s="765"/>
      <c r="E347" s="725" t="s">
        <v>11</v>
      </c>
      <c r="F347" s="731"/>
      <c r="G347" s="734"/>
      <c r="H347" s="734"/>
      <c r="I347" s="734"/>
      <c r="J347" s="727"/>
    </row>
    <row r="348" spans="1:10" ht="17.25" customHeight="1">
      <c r="A348" s="849"/>
      <c r="B348" s="722" t="s">
        <v>23</v>
      </c>
      <c r="C348" s="756" t="s">
        <v>2323</v>
      </c>
      <c r="D348" s="765"/>
      <c r="E348" s="725" t="s">
        <v>11</v>
      </c>
      <c r="F348" s="731"/>
      <c r="G348" s="734"/>
      <c r="H348" s="734"/>
      <c r="I348" s="734"/>
      <c r="J348" s="727"/>
    </row>
    <row r="349" spans="1:10" ht="17.25" customHeight="1">
      <c r="A349" s="849"/>
      <c r="B349" s="722" t="s">
        <v>23</v>
      </c>
      <c r="C349" s="756" t="s">
        <v>2322</v>
      </c>
      <c r="D349" s="765"/>
      <c r="E349" s="725" t="s">
        <v>11</v>
      </c>
      <c r="F349" s="731"/>
      <c r="G349" s="734"/>
      <c r="H349" s="734"/>
      <c r="I349" s="734"/>
      <c r="J349" s="727"/>
    </row>
    <row r="350" spans="1:10" ht="17.25" customHeight="1">
      <c r="A350" s="849"/>
      <c r="B350" s="722" t="s">
        <v>23</v>
      </c>
      <c r="C350" s="756" t="s">
        <v>3294</v>
      </c>
      <c r="D350" s="765"/>
      <c r="E350" s="725" t="s">
        <v>11</v>
      </c>
      <c r="F350" s="731"/>
      <c r="G350" s="734"/>
      <c r="H350" s="734"/>
      <c r="I350" s="734"/>
      <c r="J350" s="727"/>
    </row>
    <row r="351" spans="1:10" ht="17.25" customHeight="1">
      <c r="A351" s="849"/>
      <c r="B351" s="722" t="s">
        <v>23</v>
      </c>
      <c r="C351" s="756" t="s">
        <v>3295</v>
      </c>
      <c r="D351" s="765"/>
      <c r="E351" s="725" t="s">
        <v>11</v>
      </c>
      <c r="F351" s="731"/>
      <c r="G351" s="734"/>
      <c r="H351" s="734"/>
      <c r="I351" s="734"/>
      <c r="J351" s="727"/>
    </row>
    <row r="352" spans="1:10" ht="17.25" customHeight="1">
      <c r="A352" s="849"/>
      <c r="B352" s="722" t="s">
        <v>23</v>
      </c>
      <c r="C352" s="756" t="s">
        <v>2321</v>
      </c>
      <c r="D352" s="762" t="s">
        <v>3292</v>
      </c>
      <c r="E352" s="725" t="s">
        <v>11</v>
      </c>
      <c r="F352" s="731"/>
      <c r="G352" s="734"/>
      <c r="H352" s="734"/>
      <c r="I352" s="734"/>
      <c r="J352" s="727"/>
    </row>
    <row r="353" spans="1:10" ht="17.25" customHeight="1">
      <c r="A353" s="849"/>
      <c r="B353" s="722" t="s">
        <v>23</v>
      </c>
      <c r="C353" s="756" t="s">
        <v>2320</v>
      </c>
      <c r="D353" s="762" t="s">
        <v>3293</v>
      </c>
      <c r="E353" s="725" t="s">
        <v>11</v>
      </c>
      <c r="F353" s="731"/>
      <c r="G353" s="734"/>
      <c r="H353" s="734"/>
      <c r="I353" s="734"/>
      <c r="J353" s="727"/>
    </row>
    <row r="354" spans="1:10" ht="17.25" customHeight="1">
      <c r="A354" s="849"/>
      <c r="B354" s="722" t="s">
        <v>23</v>
      </c>
      <c r="C354" s="756" t="s">
        <v>2319</v>
      </c>
      <c r="D354" s="765"/>
      <c r="E354" s="725" t="s">
        <v>11</v>
      </c>
      <c r="F354" s="731"/>
      <c r="G354" s="734"/>
      <c r="H354" s="734"/>
      <c r="I354" s="734"/>
      <c r="J354" s="727"/>
    </row>
    <row r="355" spans="1:10" ht="17.25" customHeight="1">
      <c r="A355" s="849"/>
      <c r="B355" s="722" t="s">
        <v>23</v>
      </c>
      <c r="C355" s="756" t="s">
        <v>2318</v>
      </c>
      <c r="D355" s="765"/>
      <c r="E355" s="725" t="s">
        <v>11</v>
      </c>
      <c r="F355" s="731"/>
      <c r="G355" s="734"/>
      <c r="H355" s="734"/>
      <c r="I355" s="734"/>
      <c r="J355" s="727"/>
    </row>
    <row r="356" spans="1:10" ht="17.25" customHeight="1">
      <c r="A356" s="849"/>
      <c r="B356" s="722" t="s">
        <v>23</v>
      </c>
      <c r="C356" s="756" t="s">
        <v>2317</v>
      </c>
      <c r="D356" s="765"/>
      <c r="E356" s="725" t="s">
        <v>11</v>
      </c>
      <c r="F356" s="731"/>
      <c r="G356" s="734"/>
      <c r="H356" s="734"/>
      <c r="I356" s="734"/>
      <c r="J356" s="727"/>
    </row>
    <row r="357" spans="1:10" ht="17.25" customHeight="1">
      <c r="A357" s="849"/>
      <c r="B357" s="722" t="s">
        <v>23</v>
      </c>
      <c r="C357" s="756" t="s">
        <v>2316</v>
      </c>
      <c r="D357" s="765"/>
      <c r="E357" s="725" t="s">
        <v>11</v>
      </c>
      <c r="F357" s="731"/>
      <c r="G357" s="734"/>
      <c r="H357" s="734"/>
      <c r="I357" s="734"/>
      <c r="J357" s="727"/>
    </row>
    <row r="358" spans="1:10" ht="17.25" customHeight="1">
      <c r="A358" s="849"/>
      <c r="B358" s="722" t="s">
        <v>23</v>
      </c>
      <c r="C358" s="756" t="s">
        <v>2315</v>
      </c>
      <c r="D358" s="765"/>
      <c r="E358" s="725" t="s">
        <v>11</v>
      </c>
      <c r="F358" s="731"/>
      <c r="G358" s="734"/>
      <c r="H358" s="734"/>
      <c r="I358" s="734"/>
      <c r="J358" s="727"/>
    </row>
    <row r="359" spans="1:10" ht="17.25" customHeight="1">
      <c r="A359" s="849"/>
      <c r="B359" s="722" t="s">
        <v>23</v>
      </c>
      <c r="C359" s="756" t="s">
        <v>2314</v>
      </c>
      <c r="D359" s="765"/>
      <c r="E359" s="725" t="s">
        <v>11</v>
      </c>
      <c r="F359" s="731"/>
      <c r="G359" s="734"/>
      <c r="H359" s="734"/>
      <c r="I359" s="734"/>
      <c r="J359" s="727"/>
    </row>
    <row r="360" spans="1:10" ht="17.25" customHeight="1">
      <c r="A360" s="849"/>
      <c r="B360" s="722" t="s">
        <v>23</v>
      </c>
      <c r="C360" s="756" t="s">
        <v>2313</v>
      </c>
      <c r="D360" s="765"/>
      <c r="E360" s="725" t="s">
        <v>11</v>
      </c>
      <c r="F360" s="731"/>
      <c r="G360" s="734"/>
      <c r="H360" s="734"/>
      <c r="I360" s="734"/>
      <c r="J360" s="727"/>
    </row>
    <row r="361" spans="1:10">
      <c r="A361" s="849"/>
      <c r="B361" s="722" t="s">
        <v>23</v>
      </c>
      <c r="C361" s="756" t="s">
        <v>2312</v>
      </c>
      <c r="D361" s="762"/>
      <c r="E361" s="725" t="s">
        <v>11</v>
      </c>
      <c r="F361" s="731"/>
      <c r="G361" s="734"/>
      <c r="H361" s="734"/>
      <c r="I361" s="734"/>
      <c r="J361" s="727"/>
    </row>
    <row r="362" spans="1:10">
      <c r="A362" s="849"/>
      <c r="B362" s="722" t="s">
        <v>23</v>
      </c>
      <c r="C362" s="756" t="s">
        <v>2311</v>
      </c>
      <c r="D362" s="762"/>
      <c r="E362" s="725" t="s">
        <v>11</v>
      </c>
      <c r="F362" s="731"/>
      <c r="G362" s="734"/>
      <c r="H362" s="734"/>
      <c r="I362" s="734"/>
      <c r="J362" s="727"/>
    </row>
    <row r="363" spans="1:10">
      <c r="A363" s="849"/>
      <c r="B363" s="722" t="s">
        <v>23</v>
      </c>
      <c r="C363" s="756" t="s">
        <v>2310</v>
      </c>
      <c r="D363" s="762"/>
      <c r="E363" s="725" t="s">
        <v>11</v>
      </c>
      <c r="F363" s="731"/>
      <c r="G363" s="734"/>
      <c r="H363" s="734"/>
      <c r="I363" s="734"/>
      <c r="J363" s="766"/>
    </row>
    <row r="364" spans="1:10">
      <c r="A364" s="849"/>
      <c r="B364" s="722" t="s">
        <v>23</v>
      </c>
      <c r="C364" s="756" t="s">
        <v>2309</v>
      </c>
      <c r="D364" s="762"/>
      <c r="E364" s="725" t="s">
        <v>11</v>
      </c>
      <c r="F364" s="731"/>
      <c r="G364" s="734"/>
      <c r="H364" s="734"/>
      <c r="I364" s="734"/>
      <c r="J364" s="766"/>
    </row>
    <row r="365" spans="1:10">
      <c r="A365" s="849"/>
      <c r="B365" s="722" t="s">
        <v>23</v>
      </c>
      <c r="C365" s="756" t="s">
        <v>2308</v>
      </c>
      <c r="D365" s="762"/>
      <c r="E365" s="725" t="s">
        <v>11</v>
      </c>
      <c r="F365" s="731"/>
      <c r="G365" s="734"/>
      <c r="H365" s="734"/>
      <c r="I365" s="734"/>
      <c r="J365" s="766"/>
    </row>
    <row r="366" spans="1:10">
      <c r="A366" s="849"/>
      <c r="B366" s="722" t="s">
        <v>23</v>
      </c>
      <c r="C366" s="756" t="s">
        <v>2307</v>
      </c>
      <c r="D366" s="762"/>
      <c r="E366" s="725" t="s">
        <v>11</v>
      </c>
      <c r="F366" s="731"/>
      <c r="G366" s="734"/>
      <c r="H366" s="734"/>
      <c r="I366" s="734"/>
      <c r="J366" s="766"/>
    </row>
    <row r="367" spans="1:10">
      <c r="A367" s="849"/>
      <c r="B367" s="722" t="s">
        <v>23</v>
      </c>
      <c r="C367" s="756" t="s">
        <v>3296</v>
      </c>
      <c r="D367" s="762"/>
      <c r="E367" s="725" t="s">
        <v>11</v>
      </c>
      <c r="F367" s="731"/>
      <c r="G367" s="734"/>
      <c r="H367" s="734"/>
      <c r="I367" s="734"/>
      <c r="J367" s="766"/>
    </row>
    <row r="368" spans="1:10">
      <c r="A368" s="849"/>
      <c r="B368" s="722" t="s">
        <v>23</v>
      </c>
      <c r="C368" s="756" t="s">
        <v>3297</v>
      </c>
      <c r="D368" s="762"/>
      <c r="E368" s="725" t="s">
        <v>11</v>
      </c>
      <c r="F368" s="731"/>
      <c r="G368" s="734"/>
      <c r="H368" s="734"/>
      <c r="I368" s="734"/>
      <c r="J368" s="766"/>
    </row>
    <row r="369" spans="1:10">
      <c r="A369" s="848"/>
      <c r="B369" s="722" t="s">
        <v>23</v>
      </c>
      <c r="C369" s="756" t="s">
        <v>1921</v>
      </c>
      <c r="D369" s="762" t="s">
        <v>3191</v>
      </c>
      <c r="E369" s="725" t="s">
        <v>11</v>
      </c>
      <c r="F369" s="731"/>
      <c r="G369" s="734"/>
      <c r="H369" s="734"/>
      <c r="I369" s="734"/>
      <c r="J369" s="766"/>
    </row>
    <row r="370" spans="1:10" ht="18" customHeight="1">
      <c r="A370" s="858">
        <v>47</v>
      </c>
      <c r="B370" s="722" t="s">
        <v>23</v>
      </c>
      <c r="C370" s="755" t="s">
        <v>3298</v>
      </c>
      <c r="D370" s="759"/>
      <c r="E370" s="725" t="s">
        <v>11</v>
      </c>
      <c r="F370" s="731"/>
      <c r="G370" s="734" t="s">
        <v>3299</v>
      </c>
      <c r="H370" s="734"/>
      <c r="I370" s="734"/>
      <c r="J370" s="766"/>
    </row>
    <row r="371" spans="1:10">
      <c r="A371" s="848"/>
      <c r="B371" s="722" t="s">
        <v>23</v>
      </c>
      <c r="C371" s="756" t="s">
        <v>1921</v>
      </c>
      <c r="D371" s="762" t="s">
        <v>3191</v>
      </c>
      <c r="E371" s="725" t="s">
        <v>11</v>
      </c>
      <c r="F371" s="731"/>
      <c r="G371" s="734"/>
      <c r="H371" s="734"/>
      <c r="I371" s="734"/>
      <c r="J371" s="766"/>
    </row>
    <row r="372" spans="1:10">
      <c r="A372" s="850">
        <v>48</v>
      </c>
      <c r="B372" s="722" t="s">
        <v>23</v>
      </c>
      <c r="C372" s="755" t="s">
        <v>3300</v>
      </c>
      <c r="D372" s="764"/>
      <c r="E372" s="725" t="s">
        <v>11</v>
      </c>
      <c r="F372" s="731"/>
      <c r="G372" s="734"/>
      <c r="H372" s="727"/>
      <c r="I372" s="734" t="s">
        <v>1952</v>
      </c>
      <c r="J372" s="727"/>
    </row>
    <row r="373" spans="1:10">
      <c r="A373" s="850"/>
      <c r="B373" s="722" t="s">
        <v>23</v>
      </c>
      <c r="C373" s="758" t="s">
        <v>1920</v>
      </c>
      <c r="D373" s="759" t="s">
        <v>1470</v>
      </c>
      <c r="E373" s="725" t="s">
        <v>11</v>
      </c>
      <c r="F373" s="731"/>
      <c r="G373" s="734"/>
      <c r="H373" s="734"/>
      <c r="I373" s="734"/>
      <c r="J373" s="727"/>
    </row>
  </sheetData>
  <mergeCells count="49">
    <mergeCell ref="A372:A373"/>
    <mergeCell ref="A277:A278"/>
    <mergeCell ref="A279:A280"/>
    <mergeCell ref="A281:A289"/>
    <mergeCell ref="A290:A299"/>
    <mergeCell ref="A300:A369"/>
    <mergeCell ref="A370:A37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162:A163"/>
    <mergeCell ref="A132:A134"/>
    <mergeCell ref="A135:A137"/>
    <mergeCell ref="A138:A139"/>
    <mergeCell ref="A140:A142"/>
    <mergeCell ref="A143:A145"/>
    <mergeCell ref="A146:A147"/>
    <mergeCell ref="A148:A150"/>
    <mergeCell ref="A151:A153"/>
    <mergeCell ref="A154:A155"/>
    <mergeCell ref="A156:A158"/>
    <mergeCell ref="A159:A161"/>
    <mergeCell ref="A130:A131"/>
    <mergeCell ref="A21:A23"/>
    <mergeCell ref="A24:A26"/>
    <mergeCell ref="A27:A28"/>
    <mergeCell ref="A29:A31"/>
    <mergeCell ref="A32:A34"/>
    <mergeCell ref="A35:A38"/>
    <mergeCell ref="A39:A57"/>
    <mergeCell ref="A58:A76"/>
    <mergeCell ref="A77:A125"/>
    <mergeCell ref="A126:A127"/>
    <mergeCell ref="A128:A129"/>
    <mergeCell ref="A19:A20"/>
    <mergeCell ref="C1:D8"/>
    <mergeCell ref="A10:A12"/>
    <mergeCell ref="A13:A14"/>
    <mergeCell ref="A15:A16"/>
    <mergeCell ref="A17:A18"/>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25" style="125" customWidth="1"/>
    <col min="10" max="10" width="9" style="125" customWidth="1"/>
    <col min="11" max="256" width="9" style="126" customWidth="1"/>
    <col min="257" max="16384" width="9" style="133"/>
  </cols>
  <sheetData>
    <row r="1" spans="1:10" ht="27">
      <c r="A1" s="697"/>
      <c r="B1" s="698"/>
      <c r="C1" s="851" t="s">
        <v>3301</v>
      </c>
      <c r="D1" s="852"/>
      <c r="E1" s="743"/>
      <c r="F1" s="700" t="s">
        <v>5</v>
      </c>
      <c r="G1" s="522"/>
      <c r="H1" s="521"/>
      <c r="I1" s="520"/>
    </row>
    <row r="2" spans="1:10" ht="27">
      <c r="A2" s="697"/>
      <c r="B2" s="698"/>
      <c r="C2" s="853"/>
      <c r="D2" s="854"/>
      <c r="E2" s="744" t="s">
        <v>6</v>
      </c>
      <c r="F2" s="702">
        <f>COUNTIF(E11:E300,"Not POR")</f>
        <v>0</v>
      </c>
      <c r="G2" s="703"/>
      <c r="H2" s="127"/>
      <c r="I2" s="128"/>
    </row>
    <row r="3" spans="1:10" ht="27">
      <c r="A3" s="697"/>
      <c r="B3" s="698"/>
      <c r="C3" s="853"/>
      <c r="D3" s="854"/>
      <c r="E3" s="745" t="s">
        <v>8</v>
      </c>
      <c r="F3" s="702">
        <f>COUNTIF(E11:E300,"CHN validation")</f>
        <v>0</v>
      </c>
      <c r="G3" s="703"/>
      <c r="H3" s="127"/>
      <c r="I3" s="128"/>
    </row>
    <row r="4" spans="1:10" ht="27">
      <c r="A4" s="697"/>
      <c r="B4" s="698"/>
      <c r="C4" s="853"/>
      <c r="D4" s="854"/>
      <c r="E4" s="746" t="s">
        <v>9</v>
      </c>
      <c r="F4" s="702">
        <f>COUNTIF(E11:E300,"New Item")</f>
        <v>0</v>
      </c>
      <c r="G4" s="703"/>
      <c r="H4" s="127"/>
      <c r="I4" s="128"/>
    </row>
    <row r="5" spans="1:10">
      <c r="A5" s="605"/>
      <c r="B5" s="698"/>
      <c r="C5" s="853"/>
      <c r="D5" s="854"/>
      <c r="E5" s="747" t="s">
        <v>7</v>
      </c>
      <c r="F5" s="702">
        <f>COUNTIF(E11:E300,"Pending update")</f>
        <v>0</v>
      </c>
      <c r="G5" s="707"/>
      <c r="H5" s="708"/>
      <c r="I5" s="748"/>
    </row>
    <row r="6" spans="1:10" ht="27">
      <c r="A6" s="697"/>
      <c r="B6" s="698"/>
      <c r="C6" s="853"/>
      <c r="D6" s="854"/>
      <c r="E6" s="749" t="s">
        <v>10</v>
      </c>
      <c r="F6" s="702">
        <f>COUNTIF(E11:E300,"Modified")</f>
        <v>0</v>
      </c>
      <c r="G6" s="703"/>
      <c r="H6" s="127"/>
      <c r="I6" s="128"/>
    </row>
    <row r="7" spans="1:10" ht="27">
      <c r="A7" s="697"/>
      <c r="B7" s="698"/>
      <c r="C7" s="853"/>
      <c r="D7" s="854"/>
      <c r="E7" s="750" t="s">
        <v>11</v>
      </c>
      <c r="F7" s="702">
        <f>COUNTIF(E11:E300,"Ready")</f>
        <v>290</v>
      </c>
      <c r="G7" s="703"/>
      <c r="H7" s="127"/>
      <c r="I7" s="128"/>
    </row>
    <row r="8" spans="1:10" ht="27.75" thickBot="1">
      <c r="A8" s="712"/>
      <c r="B8" s="751"/>
      <c r="C8" s="853"/>
      <c r="D8" s="855"/>
      <c r="E8" s="752" t="s">
        <v>12</v>
      </c>
      <c r="F8" s="702">
        <f>COUNTIF(E11:E300,"Not ready")</f>
        <v>0</v>
      </c>
      <c r="G8" s="715"/>
      <c r="H8" s="716"/>
      <c r="I8" s="129"/>
    </row>
    <row r="9" spans="1:10" ht="31.5">
      <c r="A9" s="525" t="s">
        <v>13</v>
      </c>
      <c r="B9" s="753" t="s">
        <v>14</v>
      </c>
      <c r="C9" s="767" t="s">
        <v>3172</v>
      </c>
      <c r="D9" s="131" t="s">
        <v>190</v>
      </c>
      <c r="E9" s="721" t="s">
        <v>17</v>
      </c>
      <c r="F9" s="721" t="s">
        <v>18</v>
      </c>
      <c r="G9" s="132" t="s">
        <v>455</v>
      </c>
      <c r="H9" s="132" t="s">
        <v>456</v>
      </c>
      <c r="I9" s="130" t="s">
        <v>1469</v>
      </c>
      <c r="J9" s="132" t="s">
        <v>2305</v>
      </c>
    </row>
    <row r="10" spans="1:10" ht="15.75" customHeight="1">
      <c r="A10" s="840">
        <v>1</v>
      </c>
      <c r="B10" s="768" t="s">
        <v>23</v>
      </c>
      <c r="C10" s="755" t="s">
        <v>2378</v>
      </c>
      <c r="D10" s="762"/>
      <c r="E10" s="725" t="s">
        <v>11</v>
      </c>
      <c r="F10" s="726"/>
      <c r="G10" s="686"/>
      <c r="H10" s="686"/>
      <c r="I10" s="524" t="s">
        <v>3302</v>
      </c>
      <c r="J10" s="727"/>
    </row>
    <row r="11" spans="1:10">
      <c r="A11" s="840"/>
      <c r="B11" s="768" t="s">
        <v>23</v>
      </c>
      <c r="C11" s="728" t="s">
        <v>2985</v>
      </c>
      <c r="D11" s="762"/>
      <c r="E11" s="725" t="s">
        <v>11</v>
      </c>
      <c r="F11" s="726"/>
      <c r="G11" s="686"/>
      <c r="H11" s="686"/>
      <c r="I11" s="524"/>
      <c r="J11" s="727"/>
    </row>
    <row r="12" spans="1:10">
      <c r="A12" s="840"/>
      <c r="B12" s="768" t="s">
        <v>23</v>
      </c>
      <c r="C12" s="728" t="s">
        <v>1921</v>
      </c>
      <c r="D12" s="762" t="s">
        <v>3191</v>
      </c>
      <c r="E12" s="725" t="s">
        <v>11</v>
      </c>
      <c r="F12" s="726"/>
      <c r="G12" s="686"/>
      <c r="H12" s="686"/>
      <c r="I12" s="524"/>
      <c r="J12" s="727"/>
    </row>
    <row r="13" spans="1:10">
      <c r="A13" s="858">
        <v>2</v>
      </c>
      <c r="B13" s="768" t="s">
        <v>23</v>
      </c>
      <c r="C13" s="755" t="s">
        <v>2377</v>
      </c>
      <c r="D13" s="762"/>
      <c r="E13" s="725" t="s">
        <v>11</v>
      </c>
      <c r="F13" s="726"/>
      <c r="G13" s="686"/>
      <c r="H13" s="686" t="s">
        <v>2304</v>
      </c>
      <c r="I13" s="524"/>
      <c r="J13" s="727"/>
    </row>
    <row r="14" spans="1:10">
      <c r="A14" s="848"/>
      <c r="B14" s="768" t="s">
        <v>23</v>
      </c>
      <c r="C14" s="728" t="s">
        <v>1921</v>
      </c>
      <c r="D14" s="762" t="s">
        <v>3191</v>
      </c>
      <c r="E14" s="725" t="s">
        <v>11</v>
      </c>
      <c r="F14" s="726"/>
      <c r="G14" s="686"/>
      <c r="H14" s="686"/>
      <c r="I14" s="760"/>
      <c r="J14" s="727"/>
    </row>
    <row r="15" spans="1:10">
      <c r="A15" s="858">
        <v>3</v>
      </c>
      <c r="B15" s="768" t="s">
        <v>23</v>
      </c>
      <c r="C15" s="755" t="s">
        <v>3174</v>
      </c>
      <c r="D15" s="762"/>
      <c r="E15" s="725" t="s">
        <v>11</v>
      </c>
      <c r="F15" s="726"/>
      <c r="G15" s="686" t="s">
        <v>2304</v>
      </c>
      <c r="H15" s="686"/>
      <c r="I15" s="760"/>
      <c r="J15" s="727"/>
    </row>
    <row r="16" spans="1:10">
      <c r="A16" s="848"/>
      <c r="B16" s="768" t="s">
        <v>23</v>
      </c>
      <c r="C16" s="729" t="s">
        <v>3281</v>
      </c>
      <c r="D16" s="762" t="s">
        <v>3191</v>
      </c>
      <c r="E16" s="725" t="s">
        <v>11</v>
      </c>
      <c r="F16" s="726"/>
      <c r="G16" s="686"/>
      <c r="H16" s="686"/>
      <c r="I16" s="760"/>
      <c r="J16" s="727"/>
    </row>
    <row r="17" spans="1:10" ht="13.5" customHeight="1">
      <c r="A17" s="858">
        <v>4</v>
      </c>
      <c r="B17" s="768" t="s">
        <v>23</v>
      </c>
      <c r="C17" s="755" t="s">
        <v>3303</v>
      </c>
      <c r="D17" s="762"/>
      <c r="E17" s="725" t="s">
        <v>11</v>
      </c>
      <c r="F17" s="726"/>
      <c r="G17" s="769" t="s">
        <v>3304</v>
      </c>
      <c r="H17" s="686"/>
      <c r="I17" s="760" t="s">
        <v>3305</v>
      </c>
      <c r="J17" s="727"/>
    </row>
    <row r="18" spans="1:10">
      <c r="A18" s="849"/>
      <c r="B18" s="768" t="s">
        <v>23</v>
      </c>
      <c r="C18" s="728" t="s">
        <v>2300</v>
      </c>
      <c r="D18" s="762" t="s">
        <v>3306</v>
      </c>
      <c r="E18" s="725" t="s">
        <v>11</v>
      </c>
      <c r="F18" s="726"/>
      <c r="G18" s="524"/>
      <c r="H18" s="686"/>
      <c r="I18" s="760"/>
      <c r="J18" s="727"/>
    </row>
    <row r="19" spans="1:10">
      <c r="A19" s="849"/>
      <c r="B19" s="768" t="s">
        <v>23</v>
      </c>
      <c r="C19" s="728" t="s">
        <v>2299</v>
      </c>
      <c r="D19" s="762" t="s">
        <v>3306</v>
      </c>
      <c r="E19" s="725" t="s">
        <v>11</v>
      </c>
      <c r="F19" s="726"/>
      <c r="G19" s="686"/>
      <c r="H19" s="686"/>
      <c r="I19" s="760"/>
      <c r="J19" s="727"/>
    </row>
    <row r="20" spans="1:10">
      <c r="A20" s="849"/>
      <c r="B20" s="768" t="s">
        <v>23</v>
      </c>
      <c r="C20" s="728" t="s">
        <v>2298</v>
      </c>
      <c r="D20" s="762" t="s">
        <v>3306</v>
      </c>
      <c r="E20" s="725" t="s">
        <v>11</v>
      </c>
      <c r="F20" s="726"/>
      <c r="G20" s="686"/>
      <c r="H20" s="686"/>
      <c r="I20" s="760"/>
      <c r="J20" s="727"/>
    </row>
    <row r="21" spans="1:10" ht="17.25" customHeight="1">
      <c r="A21" s="849"/>
      <c r="B21" s="768" t="s">
        <v>23</v>
      </c>
      <c r="C21" s="728" t="s">
        <v>2297</v>
      </c>
      <c r="D21" s="762" t="s">
        <v>3306</v>
      </c>
      <c r="E21" s="725" t="s">
        <v>11</v>
      </c>
      <c r="F21" s="726"/>
      <c r="G21" s="730"/>
      <c r="H21" s="686"/>
      <c r="I21" s="734"/>
      <c r="J21" s="727"/>
    </row>
    <row r="22" spans="1:10">
      <c r="A22" s="848"/>
      <c r="B22" s="768" t="s">
        <v>23</v>
      </c>
      <c r="C22" s="728" t="s">
        <v>1921</v>
      </c>
      <c r="D22" s="762" t="s">
        <v>3191</v>
      </c>
      <c r="E22" s="725" t="s">
        <v>11</v>
      </c>
      <c r="F22" s="726"/>
      <c r="G22" s="686"/>
      <c r="H22" s="686"/>
      <c r="I22" s="760"/>
      <c r="J22" s="727"/>
    </row>
    <row r="23" spans="1:10" ht="16.5" customHeight="1">
      <c r="A23" s="858">
        <v>5</v>
      </c>
      <c r="B23" s="768" t="s">
        <v>23</v>
      </c>
      <c r="C23" s="755" t="s">
        <v>3307</v>
      </c>
      <c r="D23" s="762"/>
      <c r="E23" s="725" t="s">
        <v>11</v>
      </c>
      <c r="F23" s="726"/>
      <c r="G23" s="686"/>
      <c r="H23" s="686"/>
      <c r="I23" s="761"/>
      <c r="J23" s="727"/>
    </row>
    <row r="24" spans="1:10" ht="18" customHeight="1">
      <c r="A24" s="849"/>
      <c r="B24" s="768" t="s">
        <v>23</v>
      </c>
      <c r="C24" s="728" t="s">
        <v>2296</v>
      </c>
      <c r="D24" s="762" t="s">
        <v>3308</v>
      </c>
      <c r="E24" s="725" t="s">
        <v>11</v>
      </c>
      <c r="F24" s="731"/>
      <c r="G24" s="730"/>
      <c r="H24" s="686"/>
      <c r="I24" s="761"/>
      <c r="J24" s="727"/>
    </row>
    <row r="25" spans="1:10">
      <c r="A25" s="849"/>
      <c r="B25" s="768" t="s">
        <v>23</v>
      </c>
      <c r="C25" s="728" t="s">
        <v>2295</v>
      </c>
      <c r="D25" s="762" t="s">
        <v>3309</v>
      </c>
      <c r="E25" s="725" t="s">
        <v>11</v>
      </c>
      <c r="F25" s="731"/>
      <c r="G25" s="686"/>
      <c r="H25" s="686"/>
      <c r="I25" s="761"/>
      <c r="J25" s="727"/>
    </row>
    <row r="26" spans="1:10" ht="16.5" customHeight="1">
      <c r="A26" s="849"/>
      <c r="B26" s="768" t="s">
        <v>23</v>
      </c>
      <c r="C26" s="728" t="s">
        <v>2294</v>
      </c>
      <c r="D26" s="762" t="s">
        <v>3308</v>
      </c>
      <c r="E26" s="725" t="s">
        <v>11</v>
      </c>
      <c r="F26" s="731"/>
      <c r="G26" s="686"/>
      <c r="H26" s="686"/>
      <c r="I26" s="761"/>
      <c r="J26" s="727"/>
    </row>
    <row r="27" spans="1:10">
      <c r="A27" s="849"/>
      <c r="B27" s="768" t="s">
        <v>23</v>
      </c>
      <c r="C27" s="728" t="s">
        <v>2293</v>
      </c>
      <c r="D27" s="762" t="s">
        <v>3309</v>
      </c>
      <c r="E27" s="725" t="s">
        <v>11</v>
      </c>
      <c r="F27" s="731"/>
      <c r="G27" s="686"/>
      <c r="H27" s="686"/>
      <c r="I27" s="761"/>
      <c r="J27" s="727"/>
    </row>
    <row r="28" spans="1:10">
      <c r="A28" s="848"/>
      <c r="B28" s="768" t="s">
        <v>23</v>
      </c>
      <c r="C28" s="728" t="s">
        <v>1921</v>
      </c>
      <c r="D28" s="762" t="s">
        <v>3191</v>
      </c>
      <c r="E28" s="725" t="s">
        <v>11</v>
      </c>
      <c r="F28" s="731"/>
      <c r="G28" s="686"/>
      <c r="H28" s="686"/>
      <c r="I28" s="761"/>
      <c r="J28" s="727"/>
    </row>
    <row r="29" spans="1:10" ht="14.25" customHeight="1">
      <c r="A29" s="858">
        <v>6</v>
      </c>
      <c r="B29" s="768" t="s">
        <v>23</v>
      </c>
      <c r="C29" s="755" t="s">
        <v>3310</v>
      </c>
      <c r="D29" s="762"/>
      <c r="E29" s="725" t="s">
        <v>11</v>
      </c>
      <c r="F29" s="731"/>
      <c r="G29" s="686"/>
      <c r="H29" s="686"/>
      <c r="I29" s="763" t="s">
        <v>3311</v>
      </c>
      <c r="J29" s="727"/>
    </row>
    <row r="30" spans="1:10">
      <c r="A30" s="849"/>
      <c r="B30" s="768" t="s">
        <v>23</v>
      </c>
      <c r="C30" s="728" t="s">
        <v>1471</v>
      </c>
      <c r="D30" s="762" t="s">
        <v>3312</v>
      </c>
      <c r="E30" s="725" t="s">
        <v>11</v>
      </c>
      <c r="F30" s="731"/>
      <c r="G30" s="686"/>
      <c r="H30" s="686"/>
      <c r="I30" s="761"/>
      <c r="J30" s="727"/>
    </row>
    <row r="31" spans="1:10">
      <c r="A31" s="849"/>
      <c r="B31" s="768" t="s">
        <v>23</v>
      </c>
      <c r="C31" s="728" t="s">
        <v>1472</v>
      </c>
      <c r="D31" s="762" t="s">
        <v>3196</v>
      </c>
      <c r="E31" s="725" t="s">
        <v>11</v>
      </c>
      <c r="F31" s="731"/>
      <c r="G31" s="686"/>
      <c r="H31" s="686"/>
      <c r="I31" s="761"/>
      <c r="J31" s="727"/>
    </row>
    <row r="32" spans="1:10">
      <c r="A32" s="849"/>
      <c r="B32" s="768" t="s">
        <v>23</v>
      </c>
      <c r="C32" s="728" t="s">
        <v>2292</v>
      </c>
      <c r="D32" s="762"/>
      <c r="E32" s="725" t="s">
        <v>11</v>
      </c>
      <c r="F32" s="731"/>
      <c r="G32" s="686"/>
      <c r="H32" s="686"/>
      <c r="I32" s="761"/>
      <c r="J32" s="727"/>
    </row>
    <row r="33" spans="1:10">
      <c r="A33" s="849"/>
      <c r="B33" s="768" t="s">
        <v>23</v>
      </c>
      <c r="C33" s="728" t="s">
        <v>2291</v>
      </c>
      <c r="D33" s="762"/>
      <c r="E33" s="725" t="s">
        <v>11</v>
      </c>
      <c r="F33" s="731"/>
      <c r="G33" s="686"/>
      <c r="H33" s="686"/>
      <c r="I33" s="761"/>
      <c r="J33" s="727"/>
    </row>
    <row r="34" spans="1:10">
      <c r="A34" s="849"/>
      <c r="B34" s="768" t="s">
        <v>23</v>
      </c>
      <c r="C34" s="728" t="s">
        <v>2290</v>
      </c>
      <c r="D34" s="762"/>
      <c r="E34" s="725" t="s">
        <v>11</v>
      </c>
      <c r="F34" s="731"/>
      <c r="G34" s="686"/>
      <c r="H34" s="686"/>
      <c r="I34" s="761"/>
      <c r="J34" s="727"/>
    </row>
    <row r="35" spans="1:10">
      <c r="A35" s="849"/>
      <c r="B35" s="768" t="s">
        <v>23</v>
      </c>
      <c r="C35" s="728" t="s">
        <v>2289</v>
      </c>
      <c r="D35" s="762"/>
      <c r="E35" s="725" t="s">
        <v>11</v>
      </c>
      <c r="F35" s="731"/>
      <c r="G35" s="686"/>
      <c r="H35" s="686"/>
      <c r="I35" s="761"/>
      <c r="J35" s="727"/>
    </row>
    <row r="36" spans="1:10">
      <c r="A36" s="849"/>
      <c r="B36" s="768" t="s">
        <v>23</v>
      </c>
      <c r="C36" s="728" t="s">
        <v>2288</v>
      </c>
      <c r="D36" s="762"/>
      <c r="E36" s="725" t="s">
        <v>11</v>
      </c>
      <c r="F36" s="731"/>
      <c r="G36" s="686"/>
      <c r="H36" s="686"/>
      <c r="I36" s="761"/>
      <c r="J36" s="727"/>
    </row>
    <row r="37" spans="1:10">
      <c r="A37" s="849"/>
      <c r="B37" s="768" t="s">
        <v>23</v>
      </c>
      <c r="C37" s="728" t="s">
        <v>2287</v>
      </c>
      <c r="D37" s="762"/>
      <c r="E37" s="725" t="s">
        <v>11</v>
      </c>
      <c r="F37" s="731"/>
      <c r="G37" s="686"/>
      <c r="H37" s="686"/>
      <c r="I37" s="761"/>
      <c r="J37" s="727"/>
    </row>
    <row r="38" spans="1:10">
      <c r="A38" s="849"/>
      <c r="B38" s="768" t="s">
        <v>23</v>
      </c>
      <c r="C38" s="728" t="s">
        <v>2286</v>
      </c>
      <c r="D38" s="762"/>
      <c r="E38" s="725" t="s">
        <v>11</v>
      </c>
      <c r="F38" s="731"/>
      <c r="G38" s="686"/>
      <c r="H38" s="686"/>
      <c r="I38" s="761"/>
      <c r="J38" s="727"/>
    </row>
    <row r="39" spans="1:10">
      <c r="A39" s="849"/>
      <c r="B39" s="768" t="s">
        <v>23</v>
      </c>
      <c r="C39" s="728" t="s">
        <v>2285</v>
      </c>
      <c r="D39" s="762"/>
      <c r="E39" s="725" t="s">
        <v>11</v>
      </c>
      <c r="F39" s="731"/>
      <c r="G39" s="686"/>
      <c r="H39" s="686"/>
      <c r="I39" s="761"/>
      <c r="J39" s="727"/>
    </row>
    <row r="40" spans="1:10">
      <c r="A40" s="849"/>
      <c r="B40" s="768" t="s">
        <v>23</v>
      </c>
      <c r="C40" s="728" t="s">
        <v>2284</v>
      </c>
      <c r="D40" s="762"/>
      <c r="E40" s="725" t="s">
        <v>11</v>
      </c>
      <c r="F40" s="731"/>
      <c r="G40" s="686"/>
      <c r="H40" s="686"/>
      <c r="I40" s="761"/>
      <c r="J40" s="727"/>
    </row>
    <row r="41" spans="1:10">
      <c r="A41" s="849"/>
      <c r="B41" s="768" t="s">
        <v>23</v>
      </c>
      <c r="C41" s="728" t="s">
        <v>2283</v>
      </c>
      <c r="D41" s="762"/>
      <c r="E41" s="725" t="s">
        <v>11</v>
      </c>
      <c r="F41" s="731"/>
      <c r="G41" s="686"/>
      <c r="H41" s="686"/>
      <c r="I41" s="761"/>
      <c r="J41" s="727"/>
    </row>
    <row r="42" spans="1:10">
      <c r="A42" s="849"/>
      <c r="B42" s="768" t="s">
        <v>23</v>
      </c>
      <c r="C42" s="728" t="s">
        <v>2282</v>
      </c>
      <c r="D42" s="762"/>
      <c r="E42" s="725" t="s">
        <v>11</v>
      </c>
      <c r="F42" s="731"/>
      <c r="G42" s="686"/>
      <c r="H42" s="686"/>
      <c r="I42" s="761"/>
      <c r="J42" s="727"/>
    </row>
    <row r="43" spans="1:10">
      <c r="A43" s="849"/>
      <c r="B43" s="768" t="s">
        <v>23</v>
      </c>
      <c r="C43" s="728" t="s">
        <v>2281</v>
      </c>
      <c r="D43" s="762"/>
      <c r="E43" s="725" t="s">
        <v>11</v>
      </c>
      <c r="F43" s="731"/>
      <c r="G43" s="686"/>
      <c r="H43" s="686"/>
      <c r="I43" s="761"/>
      <c r="J43" s="727"/>
    </row>
    <row r="44" spans="1:10">
      <c r="A44" s="849"/>
      <c r="B44" s="768" t="s">
        <v>23</v>
      </c>
      <c r="C44" s="728" t="s">
        <v>2280</v>
      </c>
      <c r="D44" s="762"/>
      <c r="E44" s="725" t="s">
        <v>11</v>
      </c>
      <c r="F44" s="731"/>
      <c r="G44" s="686"/>
      <c r="H44" s="686"/>
      <c r="I44" s="761"/>
      <c r="J44" s="727"/>
    </row>
    <row r="45" spans="1:10">
      <c r="A45" s="849"/>
      <c r="B45" s="768" t="s">
        <v>23</v>
      </c>
      <c r="C45" s="728" t="s">
        <v>3106</v>
      </c>
      <c r="D45" s="762"/>
      <c r="E45" s="725" t="s">
        <v>11</v>
      </c>
      <c r="F45" s="731"/>
      <c r="G45" s="686"/>
      <c r="H45" s="686"/>
      <c r="I45" s="761"/>
      <c r="J45" s="727"/>
    </row>
    <row r="46" spans="1:10">
      <c r="A46" s="849"/>
      <c r="B46" s="768" t="s">
        <v>23</v>
      </c>
      <c r="C46" s="728" t="s">
        <v>3107</v>
      </c>
      <c r="D46" s="762"/>
      <c r="E46" s="725" t="s">
        <v>11</v>
      </c>
      <c r="F46" s="731"/>
      <c r="G46" s="686"/>
      <c r="H46" s="686"/>
      <c r="I46" s="761"/>
      <c r="J46" s="727"/>
    </row>
    <row r="47" spans="1:10">
      <c r="A47" s="849"/>
      <c r="B47" s="768" t="s">
        <v>23</v>
      </c>
      <c r="C47" s="728" t="s">
        <v>2279</v>
      </c>
      <c r="D47" s="762" t="s">
        <v>3312</v>
      </c>
      <c r="E47" s="725" t="s">
        <v>11</v>
      </c>
      <c r="F47" s="731"/>
      <c r="G47" s="686"/>
      <c r="H47" s="686"/>
      <c r="I47" s="761"/>
      <c r="J47" s="727"/>
    </row>
    <row r="48" spans="1:10">
      <c r="A48" s="849"/>
      <c r="B48" s="768" t="s">
        <v>23</v>
      </c>
      <c r="C48" s="728" t="s">
        <v>2278</v>
      </c>
      <c r="D48" s="762" t="s">
        <v>3196</v>
      </c>
      <c r="E48" s="725" t="s">
        <v>11</v>
      </c>
      <c r="F48" s="731"/>
      <c r="G48" s="686"/>
      <c r="H48" s="686"/>
      <c r="I48" s="761"/>
      <c r="J48" s="727"/>
    </row>
    <row r="49" spans="1:10">
      <c r="A49" s="849"/>
      <c r="B49" s="768" t="s">
        <v>23</v>
      </c>
      <c r="C49" s="728" t="s">
        <v>2277</v>
      </c>
      <c r="D49" s="762" t="s">
        <v>262</v>
      </c>
      <c r="E49" s="725" t="s">
        <v>11</v>
      </c>
      <c r="F49" s="731"/>
      <c r="G49" s="686"/>
      <c r="H49" s="686"/>
      <c r="I49" s="761"/>
      <c r="J49" s="727"/>
    </row>
    <row r="50" spans="1:10">
      <c r="A50" s="849"/>
      <c r="B50" s="768" t="s">
        <v>23</v>
      </c>
      <c r="C50" s="728" t="s">
        <v>2276</v>
      </c>
      <c r="D50" s="762" t="s">
        <v>262</v>
      </c>
      <c r="E50" s="725" t="s">
        <v>11</v>
      </c>
      <c r="F50" s="731"/>
      <c r="G50" s="686"/>
      <c r="H50" s="686"/>
      <c r="I50" s="761"/>
      <c r="J50" s="727"/>
    </row>
    <row r="51" spans="1:10">
      <c r="A51" s="849"/>
      <c r="B51" s="768" t="s">
        <v>23</v>
      </c>
      <c r="C51" s="728" t="s">
        <v>2275</v>
      </c>
      <c r="D51" s="762" t="s">
        <v>262</v>
      </c>
      <c r="E51" s="725" t="s">
        <v>11</v>
      </c>
      <c r="F51" s="731"/>
      <c r="G51" s="686"/>
      <c r="H51" s="686"/>
      <c r="I51" s="761"/>
      <c r="J51" s="727"/>
    </row>
    <row r="52" spans="1:10">
      <c r="A52" s="849"/>
      <c r="B52" s="768" t="s">
        <v>23</v>
      </c>
      <c r="C52" s="728" t="s">
        <v>2274</v>
      </c>
      <c r="D52" s="762" t="s">
        <v>262</v>
      </c>
      <c r="E52" s="725" t="s">
        <v>11</v>
      </c>
      <c r="F52" s="731"/>
      <c r="G52" s="686"/>
      <c r="H52" s="686"/>
      <c r="I52" s="761"/>
      <c r="J52" s="727"/>
    </row>
    <row r="53" spans="1:10">
      <c r="A53" s="849"/>
      <c r="B53" s="768" t="s">
        <v>23</v>
      </c>
      <c r="C53" s="728" t="s">
        <v>2273</v>
      </c>
      <c r="D53" s="762" t="s">
        <v>262</v>
      </c>
      <c r="E53" s="725" t="s">
        <v>11</v>
      </c>
      <c r="F53" s="731"/>
      <c r="G53" s="686"/>
      <c r="H53" s="686"/>
      <c r="I53" s="761"/>
      <c r="J53" s="727"/>
    </row>
    <row r="54" spans="1:10">
      <c r="A54" s="849"/>
      <c r="B54" s="768" t="s">
        <v>23</v>
      </c>
      <c r="C54" s="728" t="s">
        <v>2272</v>
      </c>
      <c r="D54" s="762" t="s">
        <v>262</v>
      </c>
      <c r="E54" s="725" t="s">
        <v>11</v>
      </c>
      <c r="F54" s="731"/>
      <c r="G54" s="686"/>
      <c r="H54" s="686"/>
      <c r="I54" s="761"/>
      <c r="J54" s="727"/>
    </row>
    <row r="55" spans="1:10">
      <c r="A55" s="849"/>
      <c r="B55" s="768" t="s">
        <v>23</v>
      </c>
      <c r="C55" s="728" t="s">
        <v>2271</v>
      </c>
      <c r="D55" s="762" t="s">
        <v>262</v>
      </c>
      <c r="E55" s="725" t="s">
        <v>11</v>
      </c>
      <c r="F55" s="731"/>
      <c r="G55" s="686"/>
      <c r="H55" s="686"/>
      <c r="I55" s="761"/>
      <c r="J55" s="727"/>
    </row>
    <row r="56" spans="1:10">
      <c r="A56" s="849"/>
      <c r="B56" s="768" t="s">
        <v>23</v>
      </c>
      <c r="C56" s="728" t="s">
        <v>2270</v>
      </c>
      <c r="D56" s="762" t="s">
        <v>262</v>
      </c>
      <c r="E56" s="725" t="s">
        <v>11</v>
      </c>
      <c r="F56" s="731"/>
      <c r="G56" s="686"/>
      <c r="H56" s="686"/>
      <c r="I56" s="761"/>
      <c r="J56" s="727"/>
    </row>
    <row r="57" spans="1:10">
      <c r="A57" s="849"/>
      <c r="B57" s="768" t="s">
        <v>23</v>
      </c>
      <c r="C57" s="728" t="s">
        <v>2269</v>
      </c>
      <c r="D57" s="762" t="s">
        <v>262</v>
      </c>
      <c r="E57" s="725" t="s">
        <v>11</v>
      </c>
      <c r="F57" s="731"/>
      <c r="G57" s="686"/>
      <c r="H57" s="686"/>
      <c r="I57" s="761"/>
      <c r="J57" s="727"/>
    </row>
    <row r="58" spans="1:10">
      <c r="A58" s="849"/>
      <c r="B58" s="768" t="s">
        <v>23</v>
      </c>
      <c r="C58" s="728" t="s">
        <v>2268</v>
      </c>
      <c r="D58" s="762" t="s">
        <v>262</v>
      </c>
      <c r="E58" s="725" t="s">
        <v>11</v>
      </c>
      <c r="F58" s="731"/>
      <c r="G58" s="686"/>
      <c r="H58" s="686"/>
      <c r="I58" s="761"/>
      <c r="J58" s="727"/>
    </row>
    <row r="59" spans="1:10">
      <c r="A59" s="849"/>
      <c r="B59" s="768" t="s">
        <v>23</v>
      </c>
      <c r="C59" s="728" t="s">
        <v>2267</v>
      </c>
      <c r="D59" s="762" t="s">
        <v>262</v>
      </c>
      <c r="E59" s="725" t="s">
        <v>11</v>
      </c>
      <c r="F59" s="731"/>
      <c r="G59" s="686"/>
      <c r="H59" s="686"/>
      <c r="I59" s="761"/>
      <c r="J59" s="727"/>
    </row>
    <row r="60" spans="1:10">
      <c r="A60" s="849"/>
      <c r="B60" s="768" t="s">
        <v>23</v>
      </c>
      <c r="C60" s="728" t="s">
        <v>2266</v>
      </c>
      <c r="D60" s="762" t="s">
        <v>262</v>
      </c>
      <c r="E60" s="725" t="s">
        <v>11</v>
      </c>
      <c r="F60" s="731"/>
      <c r="G60" s="686"/>
      <c r="H60" s="686"/>
      <c r="I60" s="761"/>
      <c r="J60" s="727"/>
    </row>
    <row r="61" spans="1:10">
      <c r="A61" s="849"/>
      <c r="B61" s="768" t="s">
        <v>23</v>
      </c>
      <c r="C61" s="728" t="s">
        <v>2265</v>
      </c>
      <c r="D61" s="762" t="s">
        <v>262</v>
      </c>
      <c r="E61" s="725" t="s">
        <v>11</v>
      </c>
      <c r="F61" s="731"/>
      <c r="G61" s="686"/>
      <c r="H61" s="686"/>
      <c r="I61" s="761"/>
      <c r="J61" s="727"/>
    </row>
    <row r="62" spans="1:10">
      <c r="A62" s="849"/>
      <c r="B62" s="768" t="s">
        <v>23</v>
      </c>
      <c r="C62" s="728" t="s">
        <v>3108</v>
      </c>
      <c r="D62" s="762" t="s">
        <v>262</v>
      </c>
      <c r="E62" s="725" t="s">
        <v>11</v>
      </c>
      <c r="F62" s="731"/>
      <c r="G62" s="686"/>
      <c r="H62" s="686"/>
      <c r="I62" s="761"/>
      <c r="J62" s="727"/>
    </row>
    <row r="63" spans="1:10">
      <c r="A63" s="849"/>
      <c r="B63" s="768" t="s">
        <v>23</v>
      </c>
      <c r="C63" s="728" t="s">
        <v>3109</v>
      </c>
      <c r="D63" s="762" t="s">
        <v>262</v>
      </c>
      <c r="E63" s="725" t="s">
        <v>11</v>
      </c>
      <c r="F63" s="731"/>
      <c r="G63" s="686"/>
      <c r="H63" s="686"/>
      <c r="I63" s="761"/>
      <c r="J63" s="727"/>
    </row>
    <row r="64" spans="1:10">
      <c r="A64" s="848"/>
      <c r="B64" s="768" t="s">
        <v>23</v>
      </c>
      <c r="C64" s="729" t="s">
        <v>3281</v>
      </c>
      <c r="D64" s="762" t="s">
        <v>3191</v>
      </c>
      <c r="E64" s="725" t="s">
        <v>11</v>
      </c>
      <c r="F64" s="731"/>
      <c r="G64" s="686"/>
      <c r="H64" s="686"/>
      <c r="I64" s="761"/>
      <c r="J64" s="727"/>
    </row>
    <row r="65" spans="1:10" ht="17.25" customHeight="1">
      <c r="A65" s="858">
        <v>7</v>
      </c>
      <c r="B65" s="768" t="s">
        <v>23</v>
      </c>
      <c r="C65" s="755" t="s">
        <v>3313</v>
      </c>
      <c r="D65" s="762"/>
      <c r="E65" s="725" t="s">
        <v>11</v>
      </c>
      <c r="F65" s="731"/>
      <c r="G65" s="686"/>
      <c r="H65" s="686"/>
      <c r="I65" s="763" t="s">
        <v>3314</v>
      </c>
      <c r="J65" s="727"/>
    </row>
    <row r="66" spans="1:10">
      <c r="A66" s="849"/>
      <c r="B66" s="768" t="s">
        <v>23</v>
      </c>
      <c r="C66" s="728" t="s">
        <v>1471</v>
      </c>
      <c r="D66" s="762" t="s">
        <v>3312</v>
      </c>
      <c r="E66" s="725" t="s">
        <v>11</v>
      </c>
      <c r="F66" s="731"/>
      <c r="G66" s="686"/>
      <c r="H66" s="686"/>
      <c r="I66" s="761"/>
      <c r="J66" s="727"/>
    </row>
    <row r="67" spans="1:10">
      <c r="A67" s="849"/>
      <c r="B67" s="768" t="s">
        <v>23</v>
      </c>
      <c r="C67" s="728" t="s">
        <v>1472</v>
      </c>
      <c r="D67" s="762" t="s">
        <v>3196</v>
      </c>
      <c r="E67" s="725" t="s">
        <v>11</v>
      </c>
      <c r="F67" s="731"/>
      <c r="G67" s="686"/>
      <c r="H67" s="686"/>
      <c r="I67" s="761"/>
      <c r="J67" s="727"/>
    </row>
    <row r="68" spans="1:10">
      <c r="A68" s="849"/>
      <c r="B68" s="768" t="s">
        <v>23</v>
      </c>
      <c r="C68" s="728" t="s">
        <v>2292</v>
      </c>
      <c r="D68" s="762" t="s">
        <v>262</v>
      </c>
      <c r="E68" s="725" t="s">
        <v>11</v>
      </c>
      <c r="F68" s="731"/>
      <c r="G68" s="686"/>
      <c r="H68" s="686"/>
      <c r="I68" s="761"/>
      <c r="J68" s="727"/>
    </row>
    <row r="69" spans="1:10">
      <c r="A69" s="849"/>
      <c r="B69" s="768" t="s">
        <v>23</v>
      </c>
      <c r="C69" s="728" t="s">
        <v>2291</v>
      </c>
      <c r="D69" s="762" t="s">
        <v>262</v>
      </c>
      <c r="E69" s="725" t="s">
        <v>11</v>
      </c>
      <c r="F69" s="731"/>
      <c r="G69" s="686"/>
      <c r="H69" s="686"/>
      <c r="I69" s="761"/>
      <c r="J69" s="727"/>
    </row>
    <row r="70" spans="1:10">
      <c r="A70" s="849"/>
      <c r="B70" s="768" t="s">
        <v>23</v>
      </c>
      <c r="C70" s="728" t="s">
        <v>2290</v>
      </c>
      <c r="D70" s="762" t="s">
        <v>262</v>
      </c>
      <c r="E70" s="725" t="s">
        <v>11</v>
      </c>
      <c r="F70" s="731"/>
      <c r="G70" s="686"/>
      <c r="H70" s="686"/>
      <c r="I70" s="761"/>
      <c r="J70" s="727"/>
    </row>
    <row r="71" spans="1:10">
      <c r="A71" s="849"/>
      <c r="B71" s="768" t="s">
        <v>23</v>
      </c>
      <c r="C71" s="728" t="s">
        <v>2289</v>
      </c>
      <c r="D71" s="762" t="s">
        <v>262</v>
      </c>
      <c r="E71" s="725" t="s">
        <v>11</v>
      </c>
      <c r="F71" s="731"/>
      <c r="G71" s="686"/>
      <c r="H71" s="686"/>
      <c r="I71" s="761"/>
      <c r="J71" s="727"/>
    </row>
    <row r="72" spans="1:10">
      <c r="A72" s="849"/>
      <c r="B72" s="768" t="s">
        <v>23</v>
      </c>
      <c r="C72" s="728" t="s">
        <v>2288</v>
      </c>
      <c r="D72" s="762" t="s">
        <v>262</v>
      </c>
      <c r="E72" s="725" t="s">
        <v>11</v>
      </c>
      <c r="F72" s="731"/>
      <c r="G72" s="686"/>
      <c r="H72" s="686"/>
      <c r="I72" s="761"/>
      <c r="J72" s="727"/>
    </row>
    <row r="73" spans="1:10">
      <c r="A73" s="849"/>
      <c r="B73" s="768" t="s">
        <v>23</v>
      </c>
      <c r="C73" s="728" t="s">
        <v>2287</v>
      </c>
      <c r="D73" s="762" t="s">
        <v>262</v>
      </c>
      <c r="E73" s="725" t="s">
        <v>11</v>
      </c>
      <c r="F73" s="731"/>
      <c r="G73" s="686"/>
      <c r="H73" s="686"/>
      <c r="I73" s="761"/>
      <c r="J73" s="727"/>
    </row>
    <row r="74" spans="1:10">
      <c r="A74" s="849"/>
      <c r="B74" s="768" t="s">
        <v>23</v>
      </c>
      <c r="C74" s="728" t="s">
        <v>2286</v>
      </c>
      <c r="D74" s="762" t="s">
        <v>262</v>
      </c>
      <c r="E74" s="725" t="s">
        <v>11</v>
      </c>
      <c r="F74" s="731"/>
      <c r="G74" s="686"/>
      <c r="H74" s="686"/>
      <c r="I74" s="761"/>
      <c r="J74" s="727"/>
    </row>
    <row r="75" spans="1:10">
      <c r="A75" s="849"/>
      <c r="B75" s="768" t="s">
        <v>23</v>
      </c>
      <c r="C75" s="728" t="s">
        <v>2285</v>
      </c>
      <c r="D75" s="762" t="s">
        <v>262</v>
      </c>
      <c r="E75" s="725" t="s">
        <v>11</v>
      </c>
      <c r="F75" s="731"/>
      <c r="G75" s="686"/>
      <c r="H75" s="686"/>
      <c r="I75" s="761"/>
      <c r="J75" s="727"/>
    </row>
    <row r="76" spans="1:10">
      <c r="A76" s="849"/>
      <c r="B76" s="768" t="s">
        <v>23</v>
      </c>
      <c r="C76" s="728" t="s">
        <v>2284</v>
      </c>
      <c r="D76" s="762" t="s">
        <v>262</v>
      </c>
      <c r="E76" s="725" t="s">
        <v>11</v>
      </c>
      <c r="F76" s="731"/>
      <c r="G76" s="686"/>
      <c r="H76" s="686"/>
      <c r="I76" s="761"/>
      <c r="J76" s="727"/>
    </row>
    <row r="77" spans="1:10">
      <c r="A77" s="849"/>
      <c r="B77" s="768" t="s">
        <v>23</v>
      </c>
      <c r="C77" s="728" t="s">
        <v>2283</v>
      </c>
      <c r="D77" s="762" t="s">
        <v>262</v>
      </c>
      <c r="E77" s="725" t="s">
        <v>11</v>
      </c>
      <c r="F77" s="731"/>
      <c r="G77" s="686"/>
      <c r="H77" s="686"/>
      <c r="I77" s="761"/>
      <c r="J77" s="727"/>
    </row>
    <row r="78" spans="1:10">
      <c r="A78" s="849"/>
      <c r="B78" s="768" t="s">
        <v>23</v>
      </c>
      <c r="C78" s="728" t="s">
        <v>2282</v>
      </c>
      <c r="D78" s="762" t="s">
        <v>262</v>
      </c>
      <c r="E78" s="725" t="s">
        <v>11</v>
      </c>
      <c r="F78" s="731"/>
      <c r="G78" s="686"/>
      <c r="H78" s="686"/>
      <c r="I78" s="761"/>
      <c r="J78" s="727"/>
    </row>
    <row r="79" spans="1:10">
      <c r="A79" s="849"/>
      <c r="B79" s="768" t="s">
        <v>23</v>
      </c>
      <c r="C79" s="728" t="s">
        <v>2281</v>
      </c>
      <c r="D79" s="762" t="s">
        <v>262</v>
      </c>
      <c r="E79" s="725" t="s">
        <v>11</v>
      </c>
      <c r="F79" s="731"/>
      <c r="G79" s="686"/>
      <c r="H79" s="686"/>
      <c r="I79" s="761"/>
      <c r="J79" s="727"/>
    </row>
    <row r="80" spans="1:10">
      <c r="A80" s="849"/>
      <c r="B80" s="768" t="s">
        <v>23</v>
      </c>
      <c r="C80" s="728" t="s">
        <v>2280</v>
      </c>
      <c r="D80" s="762" t="s">
        <v>262</v>
      </c>
      <c r="E80" s="725" t="s">
        <v>11</v>
      </c>
      <c r="F80" s="731"/>
      <c r="G80" s="686"/>
      <c r="H80" s="686"/>
      <c r="I80" s="761"/>
      <c r="J80" s="727"/>
    </row>
    <row r="81" spans="1:10">
      <c r="A81" s="849"/>
      <c r="B81" s="768" t="s">
        <v>23</v>
      </c>
      <c r="C81" s="728" t="s">
        <v>3106</v>
      </c>
      <c r="D81" s="762" t="s">
        <v>262</v>
      </c>
      <c r="E81" s="725" t="s">
        <v>11</v>
      </c>
      <c r="F81" s="731"/>
      <c r="G81" s="686"/>
      <c r="H81" s="686"/>
      <c r="I81" s="761"/>
      <c r="J81" s="727"/>
    </row>
    <row r="82" spans="1:10">
      <c r="A82" s="849"/>
      <c r="B82" s="768" t="s">
        <v>23</v>
      </c>
      <c r="C82" s="728" t="s">
        <v>3107</v>
      </c>
      <c r="D82" s="762" t="s">
        <v>262</v>
      </c>
      <c r="E82" s="725" t="s">
        <v>11</v>
      </c>
      <c r="F82" s="731"/>
      <c r="G82" s="686"/>
      <c r="H82" s="686"/>
      <c r="I82" s="761"/>
      <c r="J82" s="727"/>
    </row>
    <row r="83" spans="1:10">
      <c r="A83" s="849"/>
      <c r="B83" s="768" t="s">
        <v>23</v>
      </c>
      <c r="C83" s="728" t="s">
        <v>2279</v>
      </c>
      <c r="D83" s="762" t="s">
        <v>3312</v>
      </c>
      <c r="E83" s="725" t="s">
        <v>11</v>
      </c>
      <c r="F83" s="731"/>
      <c r="G83" s="686"/>
      <c r="H83" s="686"/>
      <c r="I83" s="761"/>
      <c r="J83" s="727"/>
    </row>
    <row r="84" spans="1:10">
      <c r="A84" s="849"/>
      <c r="B84" s="768" t="s">
        <v>23</v>
      </c>
      <c r="C84" s="728" t="s">
        <v>2278</v>
      </c>
      <c r="D84" s="762" t="s">
        <v>3196</v>
      </c>
      <c r="E84" s="725" t="s">
        <v>11</v>
      </c>
      <c r="F84" s="731"/>
      <c r="G84" s="686"/>
      <c r="H84" s="686"/>
      <c r="I84" s="761"/>
      <c r="J84" s="727"/>
    </row>
    <row r="85" spans="1:10">
      <c r="A85" s="849"/>
      <c r="B85" s="768" t="s">
        <v>23</v>
      </c>
      <c r="C85" s="728" t="s">
        <v>2277</v>
      </c>
      <c r="D85" s="762" t="s">
        <v>262</v>
      </c>
      <c r="E85" s="725" t="s">
        <v>11</v>
      </c>
      <c r="F85" s="731"/>
      <c r="G85" s="686"/>
      <c r="H85" s="686"/>
      <c r="I85" s="761"/>
      <c r="J85" s="727"/>
    </row>
    <row r="86" spans="1:10">
      <c r="A86" s="849"/>
      <c r="B86" s="768" t="s">
        <v>23</v>
      </c>
      <c r="C86" s="728" t="s">
        <v>2276</v>
      </c>
      <c r="D86" s="762" t="s">
        <v>262</v>
      </c>
      <c r="E86" s="725" t="s">
        <v>11</v>
      </c>
      <c r="F86" s="731"/>
      <c r="G86" s="686"/>
      <c r="H86" s="686"/>
      <c r="I86" s="761"/>
      <c r="J86" s="727"/>
    </row>
    <row r="87" spans="1:10">
      <c r="A87" s="849"/>
      <c r="B87" s="768" t="s">
        <v>23</v>
      </c>
      <c r="C87" s="728" t="s">
        <v>2275</v>
      </c>
      <c r="D87" s="762" t="s">
        <v>262</v>
      </c>
      <c r="E87" s="725" t="s">
        <v>11</v>
      </c>
      <c r="F87" s="731"/>
      <c r="G87" s="686"/>
      <c r="H87" s="686"/>
      <c r="I87" s="761"/>
      <c r="J87" s="727"/>
    </row>
    <row r="88" spans="1:10">
      <c r="A88" s="849"/>
      <c r="B88" s="768" t="s">
        <v>23</v>
      </c>
      <c r="C88" s="728" t="s">
        <v>2274</v>
      </c>
      <c r="D88" s="762" t="s">
        <v>262</v>
      </c>
      <c r="E88" s="725" t="s">
        <v>11</v>
      </c>
      <c r="F88" s="731"/>
      <c r="G88" s="686"/>
      <c r="H88" s="686"/>
      <c r="I88" s="761"/>
      <c r="J88" s="727"/>
    </row>
    <row r="89" spans="1:10">
      <c r="A89" s="849"/>
      <c r="B89" s="768" t="s">
        <v>23</v>
      </c>
      <c r="C89" s="728" t="s">
        <v>2273</v>
      </c>
      <c r="D89" s="762" t="s">
        <v>262</v>
      </c>
      <c r="E89" s="725" t="s">
        <v>11</v>
      </c>
      <c r="F89" s="731"/>
      <c r="G89" s="686"/>
      <c r="H89" s="686"/>
      <c r="I89" s="761"/>
      <c r="J89" s="727"/>
    </row>
    <row r="90" spans="1:10">
      <c r="A90" s="849"/>
      <c r="B90" s="768" t="s">
        <v>23</v>
      </c>
      <c r="C90" s="728" t="s">
        <v>2272</v>
      </c>
      <c r="D90" s="762" t="s">
        <v>262</v>
      </c>
      <c r="E90" s="725" t="s">
        <v>11</v>
      </c>
      <c r="F90" s="731"/>
      <c r="G90" s="686"/>
      <c r="H90" s="686"/>
      <c r="I90" s="761"/>
      <c r="J90" s="727"/>
    </row>
    <row r="91" spans="1:10">
      <c r="A91" s="849"/>
      <c r="B91" s="768" t="s">
        <v>23</v>
      </c>
      <c r="C91" s="728" t="s">
        <v>2271</v>
      </c>
      <c r="D91" s="762" t="s">
        <v>262</v>
      </c>
      <c r="E91" s="725" t="s">
        <v>11</v>
      </c>
      <c r="F91" s="731"/>
      <c r="G91" s="686"/>
      <c r="H91" s="686"/>
      <c r="I91" s="761"/>
      <c r="J91" s="727"/>
    </row>
    <row r="92" spans="1:10">
      <c r="A92" s="849"/>
      <c r="B92" s="768" t="s">
        <v>23</v>
      </c>
      <c r="C92" s="728" t="s">
        <v>2270</v>
      </c>
      <c r="D92" s="762" t="s">
        <v>262</v>
      </c>
      <c r="E92" s="725" t="s">
        <v>11</v>
      </c>
      <c r="F92" s="731"/>
      <c r="G92" s="686"/>
      <c r="H92" s="686"/>
      <c r="I92" s="761"/>
      <c r="J92" s="727"/>
    </row>
    <row r="93" spans="1:10">
      <c r="A93" s="849"/>
      <c r="B93" s="768" t="s">
        <v>23</v>
      </c>
      <c r="C93" s="728" t="s">
        <v>2269</v>
      </c>
      <c r="D93" s="762" t="s">
        <v>262</v>
      </c>
      <c r="E93" s="725" t="s">
        <v>11</v>
      </c>
      <c r="F93" s="731"/>
      <c r="G93" s="686"/>
      <c r="H93" s="686"/>
      <c r="I93" s="761"/>
      <c r="J93" s="727"/>
    </row>
    <row r="94" spans="1:10">
      <c r="A94" s="849"/>
      <c r="B94" s="768" t="s">
        <v>23</v>
      </c>
      <c r="C94" s="728" t="s">
        <v>2268</v>
      </c>
      <c r="D94" s="762" t="s">
        <v>262</v>
      </c>
      <c r="E94" s="725" t="s">
        <v>11</v>
      </c>
      <c r="F94" s="731"/>
      <c r="G94" s="686"/>
      <c r="H94" s="686"/>
      <c r="I94" s="761"/>
      <c r="J94" s="727"/>
    </row>
    <row r="95" spans="1:10">
      <c r="A95" s="849"/>
      <c r="B95" s="768" t="s">
        <v>23</v>
      </c>
      <c r="C95" s="728" t="s">
        <v>2267</v>
      </c>
      <c r="D95" s="762" t="s">
        <v>262</v>
      </c>
      <c r="E95" s="725" t="s">
        <v>11</v>
      </c>
      <c r="F95" s="731"/>
      <c r="G95" s="686"/>
      <c r="H95" s="686"/>
      <c r="I95" s="761"/>
      <c r="J95" s="727"/>
    </row>
    <row r="96" spans="1:10">
      <c r="A96" s="849"/>
      <c r="B96" s="768" t="s">
        <v>23</v>
      </c>
      <c r="C96" s="728" t="s">
        <v>2266</v>
      </c>
      <c r="D96" s="762" t="s">
        <v>262</v>
      </c>
      <c r="E96" s="725" t="s">
        <v>11</v>
      </c>
      <c r="F96" s="731"/>
      <c r="G96" s="686"/>
      <c r="H96" s="686"/>
      <c r="I96" s="761"/>
      <c r="J96" s="727"/>
    </row>
    <row r="97" spans="1:10">
      <c r="A97" s="849"/>
      <c r="B97" s="768" t="s">
        <v>23</v>
      </c>
      <c r="C97" s="728" t="s">
        <v>2265</v>
      </c>
      <c r="D97" s="762" t="s">
        <v>262</v>
      </c>
      <c r="E97" s="725" t="s">
        <v>11</v>
      </c>
      <c r="F97" s="731"/>
      <c r="G97" s="686"/>
      <c r="H97" s="686"/>
      <c r="I97" s="761"/>
      <c r="J97" s="727"/>
    </row>
    <row r="98" spans="1:10">
      <c r="A98" s="849"/>
      <c r="B98" s="768" t="s">
        <v>23</v>
      </c>
      <c r="C98" s="728" t="s">
        <v>3108</v>
      </c>
      <c r="D98" s="762" t="s">
        <v>262</v>
      </c>
      <c r="E98" s="725" t="s">
        <v>11</v>
      </c>
      <c r="F98" s="731"/>
      <c r="G98" s="686"/>
      <c r="H98" s="686"/>
      <c r="I98" s="761"/>
      <c r="J98" s="727"/>
    </row>
    <row r="99" spans="1:10">
      <c r="A99" s="849"/>
      <c r="B99" s="768" t="s">
        <v>23</v>
      </c>
      <c r="C99" s="728" t="s">
        <v>3109</v>
      </c>
      <c r="D99" s="762" t="s">
        <v>262</v>
      </c>
      <c r="E99" s="725" t="s">
        <v>11</v>
      </c>
      <c r="F99" s="731"/>
      <c r="G99" s="686"/>
      <c r="H99" s="686"/>
      <c r="I99" s="761"/>
      <c r="J99" s="727"/>
    </row>
    <row r="100" spans="1:10">
      <c r="A100" s="848"/>
      <c r="B100" s="768" t="s">
        <v>23</v>
      </c>
      <c r="C100" s="728" t="s">
        <v>1921</v>
      </c>
      <c r="D100" s="762" t="s">
        <v>3191</v>
      </c>
      <c r="E100" s="725" t="s">
        <v>11</v>
      </c>
      <c r="F100" s="731"/>
      <c r="G100" s="686"/>
      <c r="H100" s="686"/>
      <c r="I100" s="761"/>
      <c r="J100" s="727"/>
    </row>
    <row r="101" spans="1:10" ht="16.5" customHeight="1">
      <c r="A101" s="858">
        <v>8</v>
      </c>
      <c r="B101" s="768" t="s">
        <v>23</v>
      </c>
      <c r="C101" s="755" t="s">
        <v>3315</v>
      </c>
      <c r="D101" s="762"/>
      <c r="E101" s="725" t="s">
        <v>11</v>
      </c>
      <c r="F101" s="731"/>
      <c r="G101" s="686"/>
      <c r="H101" s="686"/>
      <c r="I101" s="763" t="s">
        <v>3316</v>
      </c>
      <c r="J101" s="727"/>
    </row>
    <row r="102" spans="1:10">
      <c r="A102" s="849"/>
      <c r="B102" s="768" t="s">
        <v>23</v>
      </c>
      <c r="C102" s="728" t="s">
        <v>3114</v>
      </c>
      <c r="D102" s="762" t="s">
        <v>262</v>
      </c>
      <c r="E102" s="725" t="s">
        <v>11</v>
      </c>
      <c r="F102" s="731"/>
      <c r="G102" s="686"/>
      <c r="H102" s="686"/>
      <c r="I102" s="761"/>
      <c r="J102" s="727"/>
    </row>
    <row r="103" spans="1:10">
      <c r="A103" s="849"/>
      <c r="B103" s="768" t="s">
        <v>23</v>
      </c>
      <c r="C103" s="728" t="s">
        <v>3115</v>
      </c>
      <c r="D103" s="762" t="s">
        <v>262</v>
      </c>
      <c r="E103" s="725" t="s">
        <v>11</v>
      </c>
      <c r="F103" s="731"/>
      <c r="G103" s="686"/>
      <c r="H103" s="686"/>
      <c r="I103" s="761"/>
      <c r="J103" s="727"/>
    </row>
    <row r="104" spans="1:10">
      <c r="A104" s="849"/>
      <c r="B104" s="768" t="s">
        <v>23</v>
      </c>
      <c r="C104" s="728" t="s">
        <v>3116</v>
      </c>
      <c r="D104" s="762" t="s">
        <v>3317</v>
      </c>
      <c r="E104" s="725" t="s">
        <v>11</v>
      </c>
      <c r="F104" s="731"/>
      <c r="G104" s="686"/>
      <c r="H104" s="686"/>
      <c r="I104" s="761"/>
      <c r="J104" s="727"/>
    </row>
    <row r="105" spans="1:10">
      <c r="A105" s="849"/>
      <c r="B105" s="768" t="s">
        <v>23</v>
      </c>
      <c r="C105" s="728" t="s">
        <v>3117</v>
      </c>
      <c r="D105" s="762" t="s">
        <v>3308</v>
      </c>
      <c r="E105" s="725" t="s">
        <v>11</v>
      </c>
      <c r="F105" s="731"/>
      <c r="G105" s="686"/>
      <c r="H105" s="686"/>
      <c r="I105" s="761"/>
      <c r="J105" s="727"/>
    </row>
    <row r="106" spans="1:10">
      <c r="A106" s="849"/>
      <c r="B106" s="768" t="s">
        <v>23</v>
      </c>
      <c r="C106" s="728" t="s">
        <v>3118</v>
      </c>
      <c r="D106" s="762" t="s">
        <v>262</v>
      </c>
      <c r="E106" s="725" t="s">
        <v>11</v>
      </c>
      <c r="F106" s="731"/>
      <c r="G106" s="686"/>
      <c r="H106" s="686"/>
      <c r="I106" s="761"/>
      <c r="J106" s="727"/>
    </row>
    <row r="107" spans="1:10">
      <c r="A107" s="849"/>
      <c r="B107" s="768" t="s">
        <v>23</v>
      </c>
      <c r="C107" s="728" t="s">
        <v>3119</v>
      </c>
      <c r="D107" s="762" t="s">
        <v>262</v>
      </c>
      <c r="E107" s="725" t="s">
        <v>11</v>
      </c>
      <c r="F107" s="731"/>
      <c r="G107" s="686"/>
      <c r="H107" s="686"/>
      <c r="I107" s="761"/>
      <c r="J107" s="727"/>
    </row>
    <row r="108" spans="1:10">
      <c r="A108" s="849"/>
      <c r="B108" s="768" t="s">
        <v>23</v>
      </c>
      <c r="C108" s="728" t="s">
        <v>3120</v>
      </c>
      <c r="D108" s="762" t="s">
        <v>3317</v>
      </c>
      <c r="E108" s="725" t="s">
        <v>11</v>
      </c>
      <c r="F108" s="731"/>
      <c r="G108" s="686"/>
      <c r="H108" s="686"/>
      <c r="I108" s="761"/>
      <c r="J108" s="727"/>
    </row>
    <row r="109" spans="1:10">
      <c r="A109" s="849"/>
      <c r="B109" s="768" t="s">
        <v>23</v>
      </c>
      <c r="C109" s="728" t="s">
        <v>3121</v>
      </c>
      <c r="D109" s="762" t="s">
        <v>3308</v>
      </c>
      <c r="E109" s="725" t="s">
        <v>11</v>
      </c>
      <c r="F109" s="731"/>
      <c r="G109" s="686"/>
      <c r="H109" s="686"/>
      <c r="I109" s="761"/>
      <c r="J109" s="727"/>
    </row>
    <row r="110" spans="1:10">
      <c r="A110" s="849"/>
      <c r="B110" s="768" t="s">
        <v>23</v>
      </c>
      <c r="C110" s="728" t="s">
        <v>3122</v>
      </c>
      <c r="D110" s="762" t="s">
        <v>262</v>
      </c>
      <c r="E110" s="725" t="s">
        <v>11</v>
      </c>
      <c r="F110" s="731"/>
      <c r="G110" s="686"/>
      <c r="H110" s="686"/>
      <c r="I110" s="761"/>
      <c r="J110" s="727"/>
    </row>
    <row r="111" spans="1:10">
      <c r="A111" s="849"/>
      <c r="B111" s="768" t="s">
        <v>23</v>
      </c>
      <c r="C111" s="728" t="s">
        <v>3123</v>
      </c>
      <c r="D111" s="762" t="s">
        <v>262</v>
      </c>
      <c r="E111" s="725" t="s">
        <v>11</v>
      </c>
      <c r="F111" s="731"/>
      <c r="G111" s="686"/>
      <c r="H111" s="686"/>
      <c r="I111" s="761"/>
      <c r="J111" s="727"/>
    </row>
    <row r="112" spans="1:10">
      <c r="A112" s="849"/>
      <c r="B112" s="768" t="s">
        <v>23</v>
      </c>
      <c r="C112" s="728" t="s">
        <v>3124</v>
      </c>
      <c r="D112" s="762" t="s">
        <v>262</v>
      </c>
      <c r="E112" s="725" t="s">
        <v>11</v>
      </c>
      <c r="F112" s="731"/>
      <c r="G112" s="686"/>
      <c r="H112" s="686"/>
      <c r="I112" s="761"/>
      <c r="J112" s="727"/>
    </row>
    <row r="113" spans="1:10">
      <c r="A113" s="849"/>
      <c r="B113" s="768" t="s">
        <v>23</v>
      </c>
      <c r="C113" s="728" t="s">
        <v>3125</v>
      </c>
      <c r="D113" s="762" t="s">
        <v>262</v>
      </c>
      <c r="E113" s="725" t="s">
        <v>11</v>
      </c>
      <c r="F113" s="731"/>
      <c r="G113" s="686"/>
      <c r="H113" s="686"/>
      <c r="I113" s="761"/>
      <c r="J113" s="727"/>
    </row>
    <row r="114" spans="1:10">
      <c r="A114" s="849"/>
      <c r="B114" s="768" t="s">
        <v>23</v>
      </c>
      <c r="C114" s="728" t="s">
        <v>3126</v>
      </c>
      <c r="D114" s="762" t="s">
        <v>262</v>
      </c>
      <c r="E114" s="725" t="s">
        <v>11</v>
      </c>
      <c r="F114" s="731"/>
      <c r="G114" s="686"/>
      <c r="H114" s="686"/>
      <c r="I114" s="761"/>
      <c r="J114" s="727"/>
    </row>
    <row r="115" spans="1:10">
      <c r="A115" s="849"/>
      <c r="B115" s="768" t="s">
        <v>23</v>
      </c>
      <c r="C115" s="728" t="s">
        <v>3127</v>
      </c>
      <c r="D115" s="762" t="s">
        <v>262</v>
      </c>
      <c r="E115" s="725" t="s">
        <v>11</v>
      </c>
      <c r="F115" s="731"/>
      <c r="G115" s="686"/>
      <c r="H115" s="686"/>
      <c r="I115" s="761"/>
      <c r="J115" s="727"/>
    </row>
    <row r="116" spans="1:10">
      <c r="A116" s="849"/>
      <c r="B116" s="768" t="s">
        <v>23</v>
      </c>
      <c r="C116" s="728" t="s">
        <v>3128</v>
      </c>
      <c r="D116" s="762" t="s">
        <v>262</v>
      </c>
      <c r="E116" s="725" t="s">
        <v>11</v>
      </c>
      <c r="F116" s="731"/>
      <c r="G116" s="686"/>
      <c r="H116" s="686"/>
      <c r="I116" s="761"/>
      <c r="J116" s="727"/>
    </row>
    <row r="117" spans="1:10">
      <c r="A117" s="849"/>
      <c r="B117" s="768" t="s">
        <v>23</v>
      </c>
      <c r="C117" s="728" t="s">
        <v>3129</v>
      </c>
      <c r="D117" s="762" t="s">
        <v>262</v>
      </c>
      <c r="E117" s="725" t="s">
        <v>11</v>
      </c>
      <c r="F117" s="731"/>
      <c r="G117" s="686"/>
      <c r="H117" s="686"/>
      <c r="I117" s="761"/>
      <c r="J117" s="727"/>
    </row>
    <row r="118" spans="1:10">
      <c r="A118" s="849"/>
      <c r="B118" s="768" t="s">
        <v>23</v>
      </c>
      <c r="C118" s="728" t="s">
        <v>3130</v>
      </c>
      <c r="D118" s="762" t="s">
        <v>262</v>
      </c>
      <c r="E118" s="725" t="s">
        <v>11</v>
      </c>
      <c r="F118" s="731"/>
      <c r="G118" s="686"/>
      <c r="H118" s="686"/>
      <c r="I118" s="761"/>
      <c r="J118" s="727"/>
    </row>
    <row r="119" spans="1:10">
      <c r="A119" s="849"/>
      <c r="B119" s="768" t="s">
        <v>23</v>
      </c>
      <c r="C119" s="728" t="s">
        <v>3131</v>
      </c>
      <c r="D119" s="762" t="s">
        <v>262</v>
      </c>
      <c r="E119" s="725" t="s">
        <v>11</v>
      </c>
      <c r="F119" s="731"/>
      <c r="G119" s="686"/>
      <c r="H119" s="686"/>
      <c r="I119" s="761"/>
      <c r="J119" s="727"/>
    </row>
    <row r="120" spans="1:10">
      <c r="A120" s="849"/>
      <c r="B120" s="768" t="s">
        <v>23</v>
      </c>
      <c r="C120" s="728" t="s">
        <v>3132</v>
      </c>
      <c r="D120" s="762" t="s">
        <v>262</v>
      </c>
      <c r="E120" s="725" t="s">
        <v>11</v>
      </c>
      <c r="F120" s="731"/>
      <c r="G120" s="686"/>
      <c r="H120" s="686"/>
      <c r="I120" s="761"/>
      <c r="J120" s="727"/>
    </row>
    <row r="121" spans="1:10">
      <c r="A121" s="849"/>
      <c r="B121" s="768" t="s">
        <v>23</v>
      </c>
      <c r="C121" s="728" t="s">
        <v>3133</v>
      </c>
      <c r="D121" s="762" t="s">
        <v>262</v>
      </c>
      <c r="E121" s="725" t="s">
        <v>11</v>
      </c>
      <c r="F121" s="731"/>
      <c r="G121" s="686"/>
      <c r="H121" s="686"/>
      <c r="I121" s="761"/>
      <c r="J121" s="727"/>
    </row>
    <row r="122" spans="1:10">
      <c r="A122" s="849"/>
      <c r="B122" s="768" t="s">
        <v>23</v>
      </c>
      <c r="C122" s="728" t="s">
        <v>3134</v>
      </c>
      <c r="D122" s="762" t="s">
        <v>262</v>
      </c>
      <c r="E122" s="725" t="s">
        <v>11</v>
      </c>
      <c r="F122" s="731"/>
      <c r="G122" s="686"/>
      <c r="H122" s="686"/>
      <c r="I122" s="761"/>
      <c r="J122" s="727"/>
    </row>
    <row r="123" spans="1:10">
      <c r="A123" s="849"/>
      <c r="B123" s="768" t="s">
        <v>23</v>
      </c>
      <c r="C123" s="728" t="s">
        <v>3135</v>
      </c>
      <c r="D123" s="762" t="s">
        <v>262</v>
      </c>
      <c r="E123" s="725" t="s">
        <v>11</v>
      </c>
      <c r="F123" s="731"/>
      <c r="G123" s="686"/>
      <c r="H123" s="686"/>
      <c r="I123" s="761"/>
      <c r="J123" s="727"/>
    </row>
    <row r="124" spans="1:10">
      <c r="A124" s="849"/>
      <c r="B124" s="768" t="s">
        <v>23</v>
      </c>
      <c r="C124" s="728" t="s">
        <v>3136</v>
      </c>
      <c r="D124" s="762" t="s">
        <v>262</v>
      </c>
      <c r="E124" s="725" t="s">
        <v>11</v>
      </c>
      <c r="F124" s="731"/>
      <c r="G124" s="686"/>
      <c r="H124" s="686"/>
      <c r="I124" s="761"/>
      <c r="J124" s="727"/>
    </row>
    <row r="125" spans="1:10">
      <c r="A125" s="849"/>
      <c r="B125" s="768" t="s">
        <v>23</v>
      </c>
      <c r="C125" s="728" t="s">
        <v>3137</v>
      </c>
      <c r="D125" s="762" t="s">
        <v>262</v>
      </c>
      <c r="E125" s="725" t="s">
        <v>11</v>
      </c>
      <c r="F125" s="731"/>
      <c r="G125" s="686"/>
      <c r="H125" s="686"/>
      <c r="I125" s="761"/>
      <c r="J125" s="727"/>
    </row>
    <row r="126" spans="1:10">
      <c r="A126" s="849"/>
      <c r="B126" s="768" t="s">
        <v>23</v>
      </c>
      <c r="C126" s="728" t="s">
        <v>3138</v>
      </c>
      <c r="D126" s="762" t="s">
        <v>262</v>
      </c>
      <c r="E126" s="725" t="s">
        <v>11</v>
      </c>
      <c r="F126" s="731"/>
      <c r="G126" s="686"/>
      <c r="H126" s="686"/>
      <c r="I126" s="761"/>
      <c r="J126" s="727"/>
    </row>
    <row r="127" spans="1:10">
      <c r="A127" s="849"/>
      <c r="B127" s="768" t="s">
        <v>23</v>
      </c>
      <c r="C127" s="728" t="s">
        <v>3139</v>
      </c>
      <c r="D127" s="762" t="s">
        <v>262</v>
      </c>
      <c r="E127" s="725" t="s">
        <v>11</v>
      </c>
      <c r="F127" s="731"/>
      <c r="G127" s="686"/>
      <c r="H127" s="686"/>
      <c r="I127" s="761"/>
      <c r="J127" s="727"/>
    </row>
    <row r="128" spans="1:10">
      <c r="A128" s="849"/>
      <c r="B128" s="768" t="s">
        <v>23</v>
      </c>
      <c r="C128" s="728" t="s">
        <v>3140</v>
      </c>
      <c r="D128" s="762" t="s">
        <v>262</v>
      </c>
      <c r="E128" s="725" t="s">
        <v>11</v>
      </c>
      <c r="F128" s="731"/>
      <c r="G128" s="686"/>
      <c r="H128" s="686"/>
      <c r="I128" s="761"/>
      <c r="J128" s="727"/>
    </row>
    <row r="129" spans="1:10">
      <c r="A129" s="849"/>
      <c r="B129" s="768" t="s">
        <v>23</v>
      </c>
      <c r="C129" s="728" t="s">
        <v>3141</v>
      </c>
      <c r="D129" s="762" t="s">
        <v>262</v>
      </c>
      <c r="E129" s="725" t="s">
        <v>11</v>
      </c>
      <c r="F129" s="731"/>
      <c r="G129" s="686"/>
      <c r="H129" s="686"/>
      <c r="I129" s="761"/>
      <c r="J129" s="727"/>
    </row>
    <row r="130" spans="1:10">
      <c r="A130" s="849"/>
      <c r="B130" s="768" t="s">
        <v>23</v>
      </c>
      <c r="C130" s="728" t="s">
        <v>3142</v>
      </c>
      <c r="D130" s="762" t="s">
        <v>262</v>
      </c>
      <c r="E130" s="725" t="s">
        <v>11</v>
      </c>
      <c r="F130" s="731"/>
      <c r="G130" s="686"/>
      <c r="H130" s="686"/>
      <c r="I130" s="761"/>
      <c r="J130" s="727"/>
    </row>
    <row r="131" spans="1:10">
      <c r="A131" s="849"/>
      <c r="B131" s="768" t="s">
        <v>23</v>
      </c>
      <c r="C131" s="728" t="s">
        <v>3143</v>
      </c>
      <c r="D131" s="762" t="s">
        <v>262</v>
      </c>
      <c r="E131" s="725" t="s">
        <v>11</v>
      </c>
      <c r="F131" s="731"/>
      <c r="G131" s="686"/>
      <c r="H131" s="686"/>
      <c r="I131" s="761"/>
      <c r="J131" s="727"/>
    </row>
    <row r="132" spans="1:10">
      <c r="A132" s="849"/>
      <c r="B132" s="768" t="s">
        <v>23</v>
      </c>
      <c r="C132" s="728" t="s">
        <v>3144</v>
      </c>
      <c r="D132" s="762" t="s">
        <v>262</v>
      </c>
      <c r="E132" s="725" t="s">
        <v>11</v>
      </c>
      <c r="F132" s="731"/>
      <c r="G132" s="686"/>
      <c r="H132" s="686"/>
      <c r="I132" s="761"/>
      <c r="J132" s="727"/>
    </row>
    <row r="133" spans="1:10">
      <c r="A133" s="849"/>
      <c r="B133" s="768" t="s">
        <v>23</v>
      </c>
      <c r="C133" s="728" t="s">
        <v>3145</v>
      </c>
      <c r="D133" s="762" t="s">
        <v>262</v>
      </c>
      <c r="E133" s="725" t="s">
        <v>11</v>
      </c>
      <c r="F133" s="731"/>
      <c r="G133" s="686"/>
      <c r="H133" s="686"/>
      <c r="I133" s="761"/>
      <c r="J133" s="727"/>
    </row>
    <row r="134" spans="1:10">
      <c r="A134" s="849"/>
      <c r="B134" s="768" t="s">
        <v>23</v>
      </c>
      <c r="C134" s="728" t="s">
        <v>3146</v>
      </c>
      <c r="D134" s="762" t="s">
        <v>262</v>
      </c>
      <c r="E134" s="725" t="s">
        <v>11</v>
      </c>
      <c r="F134" s="731"/>
      <c r="G134" s="686"/>
      <c r="H134" s="686"/>
      <c r="I134" s="761"/>
      <c r="J134" s="727"/>
    </row>
    <row r="135" spans="1:10">
      <c r="A135" s="849"/>
      <c r="B135" s="768" t="s">
        <v>23</v>
      </c>
      <c r="C135" s="728" t="s">
        <v>3147</v>
      </c>
      <c r="D135" s="762" t="s">
        <v>262</v>
      </c>
      <c r="E135" s="725" t="s">
        <v>11</v>
      </c>
      <c r="F135" s="731"/>
      <c r="G135" s="686"/>
      <c r="H135" s="686"/>
      <c r="I135" s="761"/>
      <c r="J135" s="727"/>
    </row>
    <row r="136" spans="1:10">
      <c r="A136" s="849"/>
      <c r="B136" s="768" t="s">
        <v>23</v>
      </c>
      <c r="C136" s="728" t="s">
        <v>3148</v>
      </c>
      <c r="D136" s="762" t="s">
        <v>262</v>
      </c>
      <c r="E136" s="725" t="s">
        <v>11</v>
      </c>
      <c r="F136" s="731"/>
      <c r="G136" s="686"/>
      <c r="H136" s="686"/>
      <c r="I136" s="761"/>
      <c r="J136" s="727"/>
    </row>
    <row r="137" spans="1:10">
      <c r="A137" s="849"/>
      <c r="B137" s="768" t="s">
        <v>23</v>
      </c>
      <c r="C137" s="728" t="s">
        <v>3318</v>
      </c>
      <c r="D137" s="762" t="s">
        <v>262</v>
      </c>
      <c r="E137" s="725" t="s">
        <v>11</v>
      </c>
      <c r="F137" s="731"/>
      <c r="G137" s="686"/>
      <c r="H137" s="686"/>
      <c r="I137" s="761"/>
      <c r="J137" s="727"/>
    </row>
    <row r="138" spans="1:10">
      <c r="A138" s="849"/>
      <c r="B138" s="768" t="s">
        <v>23</v>
      </c>
      <c r="C138" s="728" t="s">
        <v>3319</v>
      </c>
      <c r="D138" s="762" t="s">
        <v>262</v>
      </c>
      <c r="E138" s="725" t="s">
        <v>11</v>
      </c>
      <c r="F138" s="731"/>
      <c r="G138" s="686"/>
      <c r="H138" s="686"/>
      <c r="I138" s="761"/>
      <c r="J138" s="727"/>
    </row>
    <row r="139" spans="1:10">
      <c r="A139" s="849"/>
      <c r="B139" s="768" t="s">
        <v>23</v>
      </c>
      <c r="C139" s="728" t="s">
        <v>3320</v>
      </c>
      <c r="D139" s="762" t="s">
        <v>262</v>
      </c>
      <c r="E139" s="725" t="s">
        <v>11</v>
      </c>
      <c r="F139" s="731"/>
      <c r="G139" s="686"/>
      <c r="H139" s="686"/>
      <c r="I139" s="761"/>
      <c r="J139" s="727"/>
    </row>
    <row r="140" spans="1:10">
      <c r="A140" s="849"/>
      <c r="B140" s="768" t="s">
        <v>23</v>
      </c>
      <c r="C140" s="728" t="s">
        <v>3321</v>
      </c>
      <c r="D140" s="762" t="s">
        <v>262</v>
      </c>
      <c r="E140" s="725" t="s">
        <v>11</v>
      </c>
      <c r="F140" s="731"/>
      <c r="G140" s="686"/>
      <c r="H140" s="686"/>
      <c r="I140" s="761"/>
      <c r="J140" s="727"/>
    </row>
    <row r="141" spans="1:10">
      <c r="A141" s="849"/>
      <c r="B141" s="768" t="s">
        <v>23</v>
      </c>
      <c r="C141" s="728" t="s">
        <v>3322</v>
      </c>
      <c r="D141" s="762" t="s">
        <v>262</v>
      </c>
      <c r="E141" s="725" t="s">
        <v>11</v>
      </c>
      <c r="F141" s="731"/>
      <c r="G141" s="686"/>
      <c r="H141" s="686"/>
      <c r="I141" s="761"/>
      <c r="J141" s="727"/>
    </row>
    <row r="142" spans="1:10">
      <c r="A142" s="849"/>
      <c r="B142" s="768" t="s">
        <v>23</v>
      </c>
      <c r="C142" s="728" t="s">
        <v>3323</v>
      </c>
      <c r="D142" s="762" t="s">
        <v>262</v>
      </c>
      <c r="E142" s="725" t="s">
        <v>11</v>
      </c>
      <c r="F142" s="731"/>
      <c r="G142" s="686"/>
      <c r="H142" s="686"/>
      <c r="I142" s="761"/>
      <c r="J142" s="727"/>
    </row>
    <row r="143" spans="1:10">
      <c r="A143" s="849"/>
      <c r="B143" s="768" t="s">
        <v>23</v>
      </c>
      <c r="C143" s="728" t="s">
        <v>3324</v>
      </c>
      <c r="D143" s="762" t="s">
        <v>262</v>
      </c>
      <c r="E143" s="725" t="s">
        <v>11</v>
      </c>
      <c r="F143" s="731"/>
      <c r="G143" s="686"/>
      <c r="H143" s="686"/>
      <c r="I143" s="761"/>
      <c r="J143" s="727"/>
    </row>
    <row r="144" spans="1:10">
      <c r="A144" s="849"/>
      <c r="B144" s="768" t="s">
        <v>23</v>
      </c>
      <c r="C144" s="728" t="s">
        <v>3325</v>
      </c>
      <c r="D144" s="762" t="s">
        <v>262</v>
      </c>
      <c r="E144" s="725" t="s">
        <v>11</v>
      </c>
      <c r="F144" s="731"/>
      <c r="G144" s="686"/>
      <c r="H144" s="686"/>
      <c r="I144" s="761"/>
      <c r="J144" s="727"/>
    </row>
    <row r="145" spans="1:10">
      <c r="A145" s="849"/>
      <c r="B145" s="768" t="s">
        <v>23</v>
      </c>
      <c r="C145" s="728" t="s">
        <v>3157</v>
      </c>
      <c r="D145" s="762" t="s">
        <v>262</v>
      </c>
      <c r="E145" s="725" t="s">
        <v>11</v>
      </c>
      <c r="F145" s="731"/>
      <c r="G145" s="686"/>
      <c r="H145" s="686"/>
      <c r="I145" s="761"/>
      <c r="J145" s="727"/>
    </row>
    <row r="146" spans="1:10" ht="16.5" customHeight="1">
      <c r="A146" s="849"/>
      <c r="B146" s="768" t="s">
        <v>23</v>
      </c>
      <c r="C146" s="728" t="s">
        <v>3326</v>
      </c>
      <c r="D146" s="762" t="s">
        <v>262</v>
      </c>
      <c r="E146" s="725" t="s">
        <v>11</v>
      </c>
      <c r="F146" s="733"/>
      <c r="G146" s="730"/>
      <c r="H146" s="734"/>
      <c r="I146" s="734"/>
      <c r="J146" s="727"/>
    </row>
    <row r="147" spans="1:10">
      <c r="A147" s="849"/>
      <c r="B147" s="768" t="s">
        <v>23</v>
      </c>
      <c r="C147" s="728" t="s">
        <v>3327</v>
      </c>
      <c r="D147" s="762" t="s">
        <v>262</v>
      </c>
      <c r="E147" s="725" t="s">
        <v>11</v>
      </c>
      <c r="F147" s="733"/>
      <c r="G147" s="734"/>
      <c r="H147" s="734"/>
      <c r="I147" s="761"/>
      <c r="J147" s="727"/>
    </row>
    <row r="148" spans="1:10" ht="17.25" customHeight="1">
      <c r="A148" s="849"/>
      <c r="B148" s="768" t="s">
        <v>23</v>
      </c>
      <c r="C148" s="728" t="s">
        <v>3328</v>
      </c>
      <c r="D148" s="762" t="s">
        <v>262</v>
      </c>
      <c r="E148" s="725" t="s">
        <v>11</v>
      </c>
      <c r="F148" s="733"/>
      <c r="G148" s="734"/>
      <c r="H148" s="734"/>
      <c r="I148" s="734"/>
      <c r="J148" s="727"/>
    </row>
    <row r="149" spans="1:10">
      <c r="A149" s="849"/>
      <c r="B149" s="768" t="s">
        <v>23</v>
      </c>
      <c r="C149" s="728" t="s">
        <v>3329</v>
      </c>
      <c r="D149" s="762" t="s">
        <v>262</v>
      </c>
      <c r="E149" s="725" t="s">
        <v>11</v>
      </c>
      <c r="F149" s="733"/>
      <c r="G149" s="734"/>
      <c r="H149" s="734"/>
      <c r="I149" s="761"/>
      <c r="J149" s="727"/>
    </row>
    <row r="150" spans="1:10">
      <c r="A150" s="849"/>
      <c r="B150" s="768" t="s">
        <v>23</v>
      </c>
      <c r="C150" s="728" t="s">
        <v>3330</v>
      </c>
      <c r="D150" s="762" t="s">
        <v>262</v>
      </c>
      <c r="E150" s="725" t="s">
        <v>11</v>
      </c>
      <c r="F150" s="733"/>
      <c r="G150" s="734"/>
      <c r="H150" s="734"/>
      <c r="I150" s="763"/>
      <c r="J150" s="727"/>
    </row>
    <row r="151" spans="1:10" ht="15.75" customHeight="1">
      <c r="A151" s="849"/>
      <c r="B151" s="768" t="s">
        <v>23</v>
      </c>
      <c r="C151" s="728" t="s">
        <v>3331</v>
      </c>
      <c r="D151" s="762" t="s">
        <v>262</v>
      </c>
      <c r="E151" s="725" t="s">
        <v>11</v>
      </c>
      <c r="F151" s="731"/>
      <c r="G151" s="734"/>
      <c r="H151" s="734"/>
      <c r="I151" s="761"/>
      <c r="J151" s="727"/>
    </row>
    <row r="152" spans="1:10">
      <c r="A152" s="849"/>
      <c r="B152" s="768" t="s">
        <v>23</v>
      </c>
      <c r="C152" s="728" t="s">
        <v>3332</v>
      </c>
      <c r="D152" s="762" t="s">
        <v>262</v>
      </c>
      <c r="E152" s="725" t="s">
        <v>11</v>
      </c>
      <c r="F152" s="731"/>
      <c r="G152" s="734"/>
      <c r="H152" s="734"/>
      <c r="I152" s="734"/>
      <c r="J152" s="727"/>
    </row>
    <row r="153" spans="1:10">
      <c r="A153" s="849"/>
      <c r="B153" s="768" t="s">
        <v>23</v>
      </c>
      <c r="C153" s="728" t="s">
        <v>3333</v>
      </c>
      <c r="D153" s="762" t="s">
        <v>262</v>
      </c>
      <c r="E153" s="725" t="s">
        <v>11</v>
      </c>
      <c r="F153" s="731"/>
      <c r="G153" s="734"/>
      <c r="H153" s="734"/>
      <c r="I153" s="761"/>
      <c r="J153" s="727"/>
    </row>
    <row r="154" spans="1:10" ht="15.75" customHeight="1">
      <c r="A154" s="849"/>
      <c r="B154" s="768" t="s">
        <v>23</v>
      </c>
      <c r="C154" s="728" t="s">
        <v>3166</v>
      </c>
      <c r="D154" s="762" t="s">
        <v>262</v>
      </c>
      <c r="E154" s="725" t="s">
        <v>11</v>
      </c>
      <c r="F154" s="731"/>
      <c r="G154" s="730"/>
      <c r="H154" s="734"/>
      <c r="I154" s="734"/>
      <c r="J154" s="727"/>
    </row>
    <row r="155" spans="1:10">
      <c r="A155" s="848"/>
      <c r="B155" s="768" t="s">
        <v>23</v>
      </c>
      <c r="C155" s="728" t="s">
        <v>1921</v>
      </c>
      <c r="D155" s="762" t="s">
        <v>3191</v>
      </c>
      <c r="E155" s="725" t="s">
        <v>11</v>
      </c>
      <c r="F155" s="731"/>
      <c r="G155" s="734"/>
      <c r="H155" s="734"/>
      <c r="I155" s="734"/>
      <c r="J155" s="727"/>
    </row>
    <row r="156" spans="1:10">
      <c r="A156" s="858">
        <v>9</v>
      </c>
      <c r="B156" s="768" t="s">
        <v>23</v>
      </c>
      <c r="C156" s="755" t="s">
        <v>3334</v>
      </c>
      <c r="D156" s="762"/>
      <c r="E156" s="725" t="s">
        <v>11</v>
      </c>
      <c r="F156" s="731"/>
      <c r="G156" s="734"/>
      <c r="H156" s="734"/>
      <c r="I156" s="734" t="s">
        <v>2301</v>
      </c>
      <c r="J156" s="727"/>
    </row>
    <row r="157" spans="1:10">
      <c r="A157" s="848"/>
      <c r="B157" s="768" t="s">
        <v>23</v>
      </c>
      <c r="C157" s="728" t="s">
        <v>1921</v>
      </c>
      <c r="D157" s="762" t="s">
        <v>3191</v>
      </c>
      <c r="E157" s="725" t="s">
        <v>11</v>
      </c>
      <c r="F157" s="731"/>
      <c r="G157" s="734"/>
      <c r="H157" s="734"/>
      <c r="I157" s="734"/>
      <c r="J157" s="727"/>
    </row>
    <row r="158" spans="1:10">
      <c r="A158" s="858">
        <v>10</v>
      </c>
      <c r="B158" s="768" t="s">
        <v>23</v>
      </c>
      <c r="C158" s="755" t="s">
        <v>3175</v>
      </c>
      <c r="D158" s="762"/>
      <c r="E158" s="725" t="s">
        <v>11</v>
      </c>
      <c r="F158" s="731"/>
      <c r="G158" s="734"/>
      <c r="H158" s="734"/>
      <c r="I158" s="734" t="s">
        <v>3335</v>
      </c>
      <c r="J158" s="727"/>
    </row>
    <row r="159" spans="1:10">
      <c r="A159" s="848"/>
      <c r="B159" s="768" t="s">
        <v>23</v>
      </c>
      <c r="C159" s="728" t="s">
        <v>1921</v>
      </c>
      <c r="D159" s="762" t="s">
        <v>3191</v>
      </c>
      <c r="E159" s="725" t="s">
        <v>11</v>
      </c>
      <c r="F159" s="731"/>
      <c r="G159" s="734"/>
      <c r="H159" s="734"/>
      <c r="I159" s="734"/>
      <c r="J159" s="727"/>
    </row>
    <row r="160" spans="1:10" ht="16.5" customHeight="1">
      <c r="A160" s="858">
        <v>11</v>
      </c>
      <c r="B160" s="768" t="s">
        <v>23</v>
      </c>
      <c r="C160" s="755" t="s">
        <v>2357</v>
      </c>
      <c r="D160" s="762"/>
      <c r="E160" s="725" t="s">
        <v>11</v>
      </c>
      <c r="F160" s="731"/>
      <c r="G160" s="734" t="s">
        <v>3336</v>
      </c>
      <c r="H160" s="734"/>
      <c r="I160" s="734" t="s">
        <v>2356</v>
      </c>
      <c r="J160" s="727"/>
    </row>
    <row r="161" spans="1:10">
      <c r="A161" s="848"/>
      <c r="B161" s="768" t="s">
        <v>23</v>
      </c>
      <c r="C161" s="728" t="s">
        <v>1921</v>
      </c>
      <c r="D161" s="762" t="s">
        <v>3191</v>
      </c>
      <c r="E161" s="725" t="s">
        <v>11</v>
      </c>
      <c r="F161" s="731"/>
      <c r="G161" s="734"/>
      <c r="H161" s="734"/>
      <c r="I161" s="734"/>
      <c r="J161" s="727"/>
    </row>
    <row r="162" spans="1:10">
      <c r="A162" s="858">
        <v>12</v>
      </c>
      <c r="B162" s="768" t="s">
        <v>23</v>
      </c>
      <c r="C162" s="755" t="s">
        <v>2355</v>
      </c>
      <c r="D162" s="762"/>
      <c r="E162" s="725" t="s">
        <v>11</v>
      </c>
      <c r="F162" s="731"/>
      <c r="G162" s="734"/>
      <c r="H162" s="734"/>
      <c r="I162" s="734" t="s">
        <v>2302</v>
      </c>
      <c r="J162" s="727"/>
    </row>
    <row r="163" spans="1:10" ht="14.25" customHeight="1">
      <c r="A163" s="849"/>
      <c r="B163" s="768" t="s">
        <v>23</v>
      </c>
      <c r="C163" s="728" t="s">
        <v>1944</v>
      </c>
      <c r="D163" s="762" t="s">
        <v>3191</v>
      </c>
      <c r="E163" s="725" t="s">
        <v>11</v>
      </c>
      <c r="F163" s="731"/>
      <c r="G163" s="734"/>
      <c r="H163" s="734"/>
      <c r="I163" s="734"/>
      <c r="J163" s="727"/>
    </row>
    <row r="164" spans="1:10">
      <c r="A164" s="848"/>
      <c r="B164" s="768" t="s">
        <v>23</v>
      </c>
      <c r="C164" s="728" t="s">
        <v>1921</v>
      </c>
      <c r="D164" s="762" t="s">
        <v>3191</v>
      </c>
      <c r="E164" s="725" t="s">
        <v>11</v>
      </c>
      <c r="F164" s="731"/>
      <c r="G164" s="734"/>
      <c r="H164" s="734"/>
      <c r="I164" s="734"/>
      <c r="J164" s="727"/>
    </row>
    <row r="165" spans="1:10">
      <c r="A165" s="858">
        <v>13</v>
      </c>
      <c r="B165" s="768" t="s">
        <v>23</v>
      </c>
      <c r="C165" s="755" t="s">
        <v>3337</v>
      </c>
      <c r="D165" s="762"/>
      <c r="E165" s="725" t="s">
        <v>11</v>
      </c>
      <c r="F165" s="731"/>
      <c r="G165" s="734"/>
      <c r="H165" s="734"/>
      <c r="I165" s="734"/>
      <c r="J165" s="727"/>
    </row>
    <row r="166" spans="1:10">
      <c r="A166" s="849"/>
      <c r="B166" s="768" t="s">
        <v>23</v>
      </c>
      <c r="C166" s="728" t="s">
        <v>2353</v>
      </c>
      <c r="D166" s="762" t="s">
        <v>3338</v>
      </c>
      <c r="E166" s="725" t="s">
        <v>11</v>
      </c>
      <c r="F166" s="731"/>
      <c r="G166" s="734"/>
      <c r="H166" s="734"/>
      <c r="I166" s="761"/>
      <c r="J166" s="727"/>
    </row>
    <row r="167" spans="1:10" ht="16.5" customHeight="1">
      <c r="A167" s="849"/>
      <c r="B167" s="768" t="s">
        <v>23</v>
      </c>
      <c r="C167" s="728" t="s">
        <v>2352</v>
      </c>
      <c r="D167" s="762" t="s">
        <v>3289</v>
      </c>
      <c r="E167" s="725" t="s">
        <v>11</v>
      </c>
      <c r="F167" s="731"/>
      <c r="G167" s="730"/>
      <c r="H167" s="734"/>
      <c r="I167" s="734"/>
      <c r="J167" s="727"/>
    </row>
    <row r="168" spans="1:10">
      <c r="A168" s="848"/>
      <c r="B168" s="768" t="s">
        <v>23</v>
      </c>
      <c r="C168" s="728" t="s">
        <v>1921</v>
      </c>
      <c r="D168" s="762" t="s">
        <v>3191</v>
      </c>
      <c r="E168" s="725" t="s">
        <v>11</v>
      </c>
      <c r="F168" s="731"/>
      <c r="G168" s="734"/>
      <c r="H168" s="734"/>
      <c r="I168" s="734"/>
      <c r="J168" s="727"/>
    </row>
    <row r="169" spans="1:10" ht="21.75" customHeight="1">
      <c r="A169" s="858">
        <v>14</v>
      </c>
      <c r="B169" s="768" t="s">
        <v>23</v>
      </c>
      <c r="C169" s="755" t="s">
        <v>2351</v>
      </c>
      <c r="D169" s="762"/>
      <c r="E169" s="725" t="s">
        <v>11</v>
      </c>
      <c r="F169" s="731"/>
      <c r="G169" s="734"/>
      <c r="H169" s="734"/>
      <c r="I169" s="734" t="s">
        <v>2350</v>
      </c>
      <c r="J169" s="727"/>
    </row>
    <row r="170" spans="1:10">
      <c r="A170" s="849"/>
      <c r="B170" s="768" t="s">
        <v>23</v>
      </c>
      <c r="C170" s="728" t="s">
        <v>1471</v>
      </c>
      <c r="D170" s="762" t="s">
        <v>3339</v>
      </c>
      <c r="E170" s="725" t="s">
        <v>11</v>
      </c>
      <c r="F170" s="731"/>
      <c r="G170" s="734"/>
      <c r="H170" s="734"/>
      <c r="I170" s="734"/>
      <c r="J170" s="727"/>
    </row>
    <row r="171" spans="1:10">
      <c r="A171" s="849"/>
      <c r="B171" s="768" t="s">
        <v>23</v>
      </c>
      <c r="C171" s="728" t="s">
        <v>1472</v>
      </c>
      <c r="D171" s="762" t="s">
        <v>3340</v>
      </c>
      <c r="E171" s="725" t="s">
        <v>11</v>
      </c>
      <c r="F171" s="731"/>
      <c r="G171" s="734"/>
      <c r="H171" s="734"/>
      <c r="I171" s="734"/>
      <c r="J171" s="727"/>
    </row>
    <row r="172" spans="1:10">
      <c r="A172" s="849"/>
      <c r="B172" s="768" t="s">
        <v>23</v>
      </c>
      <c r="C172" s="728" t="s">
        <v>2292</v>
      </c>
      <c r="D172" s="762" t="s">
        <v>262</v>
      </c>
      <c r="E172" s="725" t="s">
        <v>11</v>
      </c>
      <c r="F172" s="731"/>
      <c r="G172" s="734"/>
      <c r="H172" s="734"/>
      <c r="I172" s="734"/>
      <c r="J172" s="727"/>
    </row>
    <row r="173" spans="1:10" ht="17.25" customHeight="1">
      <c r="A173" s="849"/>
      <c r="B173" s="768" t="s">
        <v>23</v>
      </c>
      <c r="C173" s="728" t="s">
        <v>2291</v>
      </c>
      <c r="D173" s="762" t="s">
        <v>262</v>
      </c>
      <c r="E173" s="725" t="s">
        <v>11</v>
      </c>
      <c r="F173" s="731"/>
      <c r="G173" s="734"/>
      <c r="H173" s="734"/>
      <c r="I173" s="734"/>
      <c r="J173" s="727"/>
    </row>
    <row r="174" spans="1:10">
      <c r="A174" s="849"/>
      <c r="B174" s="768" t="s">
        <v>23</v>
      </c>
      <c r="C174" s="728" t="s">
        <v>2290</v>
      </c>
      <c r="D174" s="762" t="s">
        <v>262</v>
      </c>
      <c r="E174" s="725" t="s">
        <v>11</v>
      </c>
      <c r="F174" s="731"/>
      <c r="G174" s="734"/>
      <c r="H174" s="734"/>
      <c r="I174" s="734"/>
      <c r="J174" s="727"/>
    </row>
    <row r="175" spans="1:10">
      <c r="A175" s="849"/>
      <c r="B175" s="768" t="s">
        <v>23</v>
      </c>
      <c r="C175" s="728" t="s">
        <v>2289</v>
      </c>
      <c r="D175" s="762" t="s">
        <v>262</v>
      </c>
      <c r="E175" s="725" t="s">
        <v>11</v>
      </c>
      <c r="F175" s="731"/>
      <c r="G175" s="734"/>
      <c r="H175" s="734"/>
      <c r="I175" s="761"/>
      <c r="J175" s="727"/>
    </row>
    <row r="176" spans="1:10" ht="16.5" customHeight="1">
      <c r="A176" s="849"/>
      <c r="B176" s="768" t="s">
        <v>23</v>
      </c>
      <c r="C176" s="728" t="s">
        <v>2288</v>
      </c>
      <c r="D176" s="762" t="s">
        <v>262</v>
      </c>
      <c r="E176" s="725" t="s">
        <v>11</v>
      </c>
      <c r="F176" s="731"/>
      <c r="G176" s="730"/>
      <c r="H176" s="734"/>
      <c r="I176" s="734"/>
      <c r="J176" s="727"/>
    </row>
    <row r="177" spans="1:10">
      <c r="A177" s="849"/>
      <c r="B177" s="768" t="s">
        <v>23</v>
      </c>
      <c r="C177" s="728" t="s">
        <v>2287</v>
      </c>
      <c r="D177" s="762" t="s">
        <v>262</v>
      </c>
      <c r="E177" s="725" t="s">
        <v>11</v>
      </c>
      <c r="F177" s="731"/>
      <c r="G177" s="734"/>
      <c r="H177" s="734"/>
      <c r="I177" s="734"/>
      <c r="J177" s="727"/>
    </row>
    <row r="178" spans="1:10">
      <c r="A178" s="849"/>
      <c r="B178" s="768" t="s">
        <v>23</v>
      </c>
      <c r="C178" s="728" t="s">
        <v>2286</v>
      </c>
      <c r="D178" s="762" t="s">
        <v>262</v>
      </c>
      <c r="E178" s="725" t="s">
        <v>11</v>
      </c>
      <c r="F178" s="731"/>
      <c r="G178" s="734"/>
      <c r="H178" s="734"/>
      <c r="I178" s="734"/>
      <c r="J178" s="727"/>
    </row>
    <row r="179" spans="1:10">
      <c r="A179" s="849"/>
      <c r="B179" s="768" t="s">
        <v>23</v>
      </c>
      <c r="C179" s="728" t="s">
        <v>2285</v>
      </c>
      <c r="D179" s="762" t="s">
        <v>262</v>
      </c>
      <c r="E179" s="725" t="s">
        <v>11</v>
      </c>
      <c r="F179" s="731"/>
      <c r="G179" s="734"/>
      <c r="H179" s="734"/>
      <c r="I179" s="734"/>
      <c r="J179" s="727"/>
    </row>
    <row r="180" spans="1:10">
      <c r="A180" s="849"/>
      <c r="B180" s="768" t="s">
        <v>23</v>
      </c>
      <c r="C180" s="728" t="s">
        <v>2284</v>
      </c>
      <c r="D180" s="762" t="s">
        <v>262</v>
      </c>
      <c r="E180" s="725" t="s">
        <v>11</v>
      </c>
      <c r="F180" s="731"/>
      <c r="G180" s="734"/>
      <c r="H180" s="734"/>
      <c r="I180" s="734"/>
      <c r="J180" s="727"/>
    </row>
    <row r="181" spans="1:10" ht="18" customHeight="1">
      <c r="A181" s="849"/>
      <c r="B181" s="768" t="s">
        <v>23</v>
      </c>
      <c r="C181" s="728" t="s">
        <v>2283</v>
      </c>
      <c r="D181" s="762" t="s">
        <v>262</v>
      </c>
      <c r="E181" s="725" t="s">
        <v>11</v>
      </c>
      <c r="F181" s="731"/>
      <c r="G181" s="734"/>
      <c r="H181" s="734"/>
      <c r="I181" s="734"/>
      <c r="J181" s="727"/>
    </row>
    <row r="182" spans="1:10">
      <c r="A182" s="849"/>
      <c r="B182" s="768" t="s">
        <v>23</v>
      </c>
      <c r="C182" s="728" t="s">
        <v>2282</v>
      </c>
      <c r="D182" s="762" t="s">
        <v>262</v>
      </c>
      <c r="E182" s="725" t="s">
        <v>11</v>
      </c>
      <c r="F182" s="731"/>
      <c r="G182" s="734"/>
      <c r="H182" s="734"/>
      <c r="I182" s="734"/>
      <c r="J182" s="727"/>
    </row>
    <row r="183" spans="1:10">
      <c r="A183" s="849"/>
      <c r="B183" s="768" t="s">
        <v>23</v>
      </c>
      <c r="C183" s="728" t="s">
        <v>2281</v>
      </c>
      <c r="D183" s="762" t="s">
        <v>262</v>
      </c>
      <c r="E183" s="725" t="s">
        <v>11</v>
      </c>
      <c r="F183" s="731"/>
      <c r="G183" s="734"/>
      <c r="H183" s="734"/>
      <c r="I183" s="761"/>
      <c r="J183" s="727"/>
    </row>
    <row r="184" spans="1:10" ht="18" customHeight="1">
      <c r="A184" s="849"/>
      <c r="B184" s="768" t="s">
        <v>23</v>
      </c>
      <c r="C184" s="728" t="s">
        <v>2280</v>
      </c>
      <c r="D184" s="762" t="s">
        <v>262</v>
      </c>
      <c r="E184" s="725" t="s">
        <v>11</v>
      </c>
      <c r="F184" s="731"/>
      <c r="G184" s="730"/>
      <c r="H184" s="734"/>
      <c r="I184" s="734"/>
      <c r="J184" s="727"/>
    </row>
    <row r="185" spans="1:10">
      <c r="A185" s="849"/>
      <c r="B185" s="768" t="s">
        <v>23</v>
      </c>
      <c r="C185" s="728" t="s">
        <v>3106</v>
      </c>
      <c r="D185" s="762" t="s">
        <v>262</v>
      </c>
      <c r="E185" s="725" t="s">
        <v>11</v>
      </c>
      <c r="F185" s="731"/>
      <c r="G185" s="734"/>
      <c r="H185" s="734"/>
      <c r="I185" s="734"/>
      <c r="J185" s="727"/>
    </row>
    <row r="186" spans="1:10">
      <c r="A186" s="849"/>
      <c r="B186" s="768" t="s">
        <v>23</v>
      </c>
      <c r="C186" s="728" t="s">
        <v>3107</v>
      </c>
      <c r="D186" s="762" t="s">
        <v>262</v>
      </c>
      <c r="E186" s="725" t="s">
        <v>11</v>
      </c>
      <c r="F186" s="731"/>
      <c r="G186" s="734"/>
      <c r="H186" s="734"/>
      <c r="I186" s="734"/>
      <c r="J186" s="727"/>
    </row>
    <row r="187" spans="1:10">
      <c r="A187" s="848"/>
      <c r="B187" s="768" t="s">
        <v>23</v>
      </c>
      <c r="C187" s="728" t="s">
        <v>1921</v>
      </c>
      <c r="D187" s="762" t="s">
        <v>3191</v>
      </c>
      <c r="E187" s="725" t="s">
        <v>11</v>
      </c>
      <c r="F187" s="731"/>
      <c r="G187" s="734"/>
      <c r="H187" s="734"/>
      <c r="I187" s="734"/>
      <c r="J187" s="727"/>
    </row>
    <row r="188" spans="1:10">
      <c r="A188" s="858">
        <v>15</v>
      </c>
      <c r="B188" s="768" t="s">
        <v>23</v>
      </c>
      <c r="C188" s="755" t="s">
        <v>2349</v>
      </c>
      <c r="D188" s="762"/>
      <c r="E188" s="725" t="s">
        <v>11</v>
      </c>
      <c r="F188" s="731"/>
      <c r="G188" s="734"/>
      <c r="H188" s="734"/>
      <c r="I188" s="734" t="s">
        <v>3198</v>
      </c>
      <c r="J188" s="727"/>
    </row>
    <row r="189" spans="1:10">
      <c r="A189" s="849"/>
      <c r="B189" s="768" t="s">
        <v>23</v>
      </c>
      <c r="C189" s="728" t="s">
        <v>1471</v>
      </c>
      <c r="D189" s="762" t="s">
        <v>3339</v>
      </c>
      <c r="E189" s="725" t="s">
        <v>11</v>
      </c>
      <c r="F189" s="731"/>
      <c r="G189" s="734"/>
      <c r="H189" s="734"/>
      <c r="I189" s="734"/>
      <c r="J189" s="727"/>
    </row>
    <row r="190" spans="1:10" ht="19.5" customHeight="1">
      <c r="A190" s="849"/>
      <c r="B190" s="768" t="s">
        <v>23</v>
      </c>
      <c r="C190" s="728" t="s">
        <v>1472</v>
      </c>
      <c r="D190" s="762" t="s">
        <v>3340</v>
      </c>
      <c r="E190" s="725" t="s">
        <v>11</v>
      </c>
      <c r="F190" s="731"/>
      <c r="G190" s="734"/>
      <c r="H190" s="734"/>
      <c r="I190" s="734"/>
      <c r="J190" s="727"/>
    </row>
    <row r="191" spans="1:10">
      <c r="A191" s="849"/>
      <c r="B191" s="768" t="s">
        <v>23</v>
      </c>
      <c r="C191" s="728" t="s">
        <v>2292</v>
      </c>
      <c r="D191" s="762" t="s">
        <v>262</v>
      </c>
      <c r="E191" s="725" t="s">
        <v>11</v>
      </c>
      <c r="F191" s="731"/>
      <c r="G191" s="734"/>
      <c r="H191" s="734"/>
      <c r="I191" s="734"/>
      <c r="J191" s="727"/>
    </row>
    <row r="192" spans="1:10">
      <c r="A192" s="849"/>
      <c r="B192" s="768" t="s">
        <v>23</v>
      </c>
      <c r="C192" s="728" t="s">
        <v>2291</v>
      </c>
      <c r="D192" s="762" t="s">
        <v>262</v>
      </c>
      <c r="E192" s="725" t="s">
        <v>11</v>
      </c>
      <c r="F192" s="731"/>
      <c r="G192" s="734"/>
      <c r="H192" s="734"/>
      <c r="I192" s="761"/>
      <c r="J192" s="727"/>
    </row>
    <row r="193" spans="1:10" ht="17.25" customHeight="1">
      <c r="A193" s="849"/>
      <c r="B193" s="768" t="s">
        <v>23</v>
      </c>
      <c r="C193" s="728" t="s">
        <v>2290</v>
      </c>
      <c r="D193" s="762" t="s">
        <v>262</v>
      </c>
      <c r="E193" s="725" t="s">
        <v>11</v>
      </c>
      <c r="F193" s="731"/>
      <c r="G193" s="730"/>
      <c r="H193" s="734"/>
      <c r="I193" s="734"/>
      <c r="J193" s="727"/>
    </row>
    <row r="194" spans="1:10">
      <c r="A194" s="849"/>
      <c r="B194" s="768" t="s">
        <v>23</v>
      </c>
      <c r="C194" s="728" t="s">
        <v>2289</v>
      </c>
      <c r="D194" s="762" t="s">
        <v>262</v>
      </c>
      <c r="E194" s="725" t="s">
        <v>11</v>
      </c>
      <c r="F194" s="731"/>
      <c r="G194" s="734"/>
      <c r="H194" s="734"/>
      <c r="I194" s="734"/>
      <c r="J194" s="727"/>
    </row>
    <row r="195" spans="1:10">
      <c r="A195" s="849"/>
      <c r="B195" s="768" t="s">
        <v>23</v>
      </c>
      <c r="C195" s="728" t="s">
        <v>2288</v>
      </c>
      <c r="D195" s="762" t="s">
        <v>262</v>
      </c>
      <c r="E195" s="725" t="s">
        <v>11</v>
      </c>
      <c r="F195" s="731"/>
      <c r="G195" s="734"/>
      <c r="H195" s="734"/>
      <c r="I195" s="734"/>
      <c r="J195" s="727"/>
    </row>
    <row r="196" spans="1:10">
      <c r="A196" s="849"/>
      <c r="B196" s="768" t="s">
        <v>23</v>
      </c>
      <c r="C196" s="728" t="s">
        <v>2287</v>
      </c>
      <c r="D196" s="762" t="s">
        <v>262</v>
      </c>
      <c r="E196" s="725" t="s">
        <v>11</v>
      </c>
      <c r="F196" s="731"/>
      <c r="G196" s="734"/>
      <c r="H196" s="734"/>
      <c r="I196" s="734"/>
      <c r="J196" s="727"/>
    </row>
    <row r="197" spans="1:10">
      <c r="A197" s="849"/>
      <c r="B197" s="768" t="s">
        <v>23</v>
      </c>
      <c r="C197" s="728" t="s">
        <v>2286</v>
      </c>
      <c r="D197" s="762" t="s">
        <v>262</v>
      </c>
      <c r="E197" s="725" t="s">
        <v>11</v>
      </c>
      <c r="F197" s="731"/>
      <c r="G197" s="734"/>
      <c r="H197" s="734"/>
      <c r="I197" s="734"/>
      <c r="J197" s="727"/>
    </row>
    <row r="198" spans="1:10">
      <c r="A198" s="849"/>
      <c r="B198" s="768" t="s">
        <v>23</v>
      </c>
      <c r="C198" s="728" t="s">
        <v>2285</v>
      </c>
      <c r="D198" s="762" t="s">
        <v>262</v>
      </c>
      <c r="E198" s="725" t="s">
        <v>11</v>
      </c>
      <c r="F198" s="731"/>
      <c r="G198" s="734"/>
      <c r="H198" s="734"/>
      <c r="I198" s="734"/>
      <c r="J198" s="727"/>
    </row>
    <row r="199" spans="1:10">
      <c r="A199" s="849"/>
      <c r="B199" s="768" t="s">
        <v>23</v>
      </c>
      <c r="C199" s="728" t="s">
        <v>2284</v>
      </c>
      <c r="D199" s="762" t="s">
        <v>262</v>
      </c>
      <c r="E199" s="725" t="s">
        <v>11</v>
      </c>
      <c r="F199" s="731"/>
      <c r="G199" s="734"/>
      <c r="H199" s="734"/>
      <c r="I199" s="734"/>
      <c r="J199" s="727"/>
    </row>
    <row r="200" spans="1:10">
      <c r="A200" s="849"/>
      <c r="B200" s="768" t="s">
        <v>23</v>
      </c>
      <c r="C200" s="728" t="s">
        <v>2283</v>
      </c>
      <c r="D200" s="762" t="s">
        <v>262</v>
      </c>
      <c r="E200" s="725" t="s">
        <v>11</v>
      </c>
      <c r="F200" s="731"/>
      <c r="G200" s="734"/>
      <c r="H200" s="734"/>
      <c r="I200" s="734"/>
      <c r="J200" s="727"/>
    </row>
    <row r="201" spans="1:10">
      <c r="A201" s="849"/>
      <c r="B201" s="768" t="s">
        <v>23</v>
      </c>
      <c r="C201" s="728" t="s">
        <v>2282</v>
      </c>
      <c r="D201" s="762" t="s">
        <v>262</v>
      </c>
      <c r="E201" s="725" t="s">
        <v>11</v>
      </c>
      <c r="F201" s="731"/>
      <c r="G201" s="734"/>
      <c r="H201" s="734"/>
      <c r="I201" s="734"/>
      <c r="J201" s="727"/>
    </row>
    <row r="202" spans="1:10">
      <c r="A202" s="849"/>
      <c r="B202" s="768" t="s">
        <v>23</v>
      </c>
      <c r="C202" s="728" t="s">
        <v>2281</v>
      </c>
      <c r="D202" s="762" t="s">
        <v>262</v>
      </c>
      <c r="E202" s="725" t="s">
        <v>11</v>
      </c>
      <c r="F202" s="731"/>
      <c r="G202" s="734"/>
      <c r="H202" s="734"/>
      <c r="I202" s="734"/>
      <c r="J202" s="727"/>
    </row>
    <row r="203" spans="1:10">
      <c r="A203" s="849"/>
      <c r="B203" s="768" t="s">
        <v>23</v>
      </c>
      <c r="C203" s="728" t="s">
        <v>2280</v>
      </c>
      <c r="D203" s="762" t="s">
        <v>262</v>
      </c>
      <c r="E203" s="725" t="s">
        <v>11</v>
      </c>
      <c r="F203" s="731"/>
      <c r="G203" s="734"/>
      <c r="H203" s="734"/>
      <c r="I203" s="734"/>
      <c r="J203" s="727"/>
    </row>
    <row r="204" spans="1:10">
      <c r="A204" s="849"/>
      <c r="B204" s="768" t="s">
        <v>23</v>
      </c>
      <c r="C204" s="728" t="s">
        <v>3106</v>
      </c>
      <c r="D204" s="762" t="s">
        <v>262</v>
      </c>
      <c r="E204" s="725" t="s">
        <v>11</v>
      </c>
      <c r="F204" s="731"/>
      <c r="G204" s="734"/>
      <c r="H204" s="734"/>
      <c r="I204" s="734"/>
      <c r="J204" s="727"/>
    </row>
    <row r="205" spans="1:10">
      <c r="A205" s="849"/>
      <c r="B205" s="768" t="s">
        <v>23</v>
      </c>
      <c r="C205" s="728" t="s">
        <v>3107</v>
      </c>
      <c r="D205" s="762" t="s">
        <v>262</v>
      </c>
      <c r="E205" s="725" t="s">
        <v>11</v>
      </c>
      <c r="F205" s="731"/>
      <c r="G205" s="734"/>
      <c r="H205" s="734"/>
      <c r="I205" s="734"/>
      <c r="J205" s="727"/>
    </row>
    <row r="206" spans="1:10">
      <c r="A206" s="848"/>
      <c r="B206" s="768" t="s">
        <v>23</v>
      </c>
      <c r="C206" s="728" t="s">
        <v>1921</v>
      </c>
      <c r="D206" s="762" t="s">
        <v>3191</v>
      </c>
      <c r="E206" s="725" t="s">
        <v>11</v>
      </c>
      <c r="F206" s="731"/>
      <c r="G206" s="734"/>
      <c r="H206" s="734"/>
      <c r="I206" s="734"/>
      <c r="J206" s="727"/>
    </row>
    <row r="207" spans="1:10" ht="17.25" customHeight="1">
      <c r="A207" s="858">
        <v>16</v>
      </c>
      <c r="B207" s="768" t="s">
        <v>23</v>
      </c>
      <c r="C207" s="755" t="s">
        <v>2348</v>
      </c>
      <c r="D207" s="762"/>
      <c r="E207" s="725" t="s">
        <v>11</v>
      </c>
      <c r="F207" s="731"/>
      <c r="G207" s="734"/>
      <c r="H207" s="734"/>
      <c r="I207" s="734" t="s">
        <v>3341</v>
      </c>
      <c r="J207" s="727"/>
    </row>
    <row r="208" spans="1:10">
      <c r="A208" s="849"/>
      <c r="B208" s="768" t="s">
        <v>23</v>
      </c>
      <c r="C208" s="728" t="s">
        <v>3118</v>
      </c>
      <c r="D208" s="762" t="s">
        <v>262</v>
      </c>
      <c r="E208" s="725" t="s">
        <v>11</v>
      </c>
      <c r="F208" s="731"/>
      <c r="G208" s="734"/>
      <c r="H208" s="734"/>
      <c r="I208" s="734"/>
      <c r="J208" s="727"/>
    </row>
    <row r="209" spans="1:10">
      <c r="A209" s="849"/>
      <c r="B209" s="768" t="s">
        <v>23</v>
      </c>
      <c r="C209" s="728" t="s">
        <v>3119</v>
      </c>
      <c r="D209" s="762" t="s">
        <v>262</v>
      </c>
      <c r="E209" s="725" t="s">
        <v>11</v>
      </c>
      <c r="F209" s="731"/>
      <c r="G209" s="734"/>
      <c r="H209" s="734"/>
      <c r="I209" s="734"/>
      <c r="J209" s="727"/>
    </row>
    <row r="210" spans="1:10">
      <c r="A210" s="849"/>
      <c r="B210" s="768" t="s">
        <v>23</v>
      </c>
      <c r="C210" s="728" t="s">
        <v>3120</v>
      </c>
      <c r="D210" s="762" t="s">
        <v>3342</v>
      </c>
      <c r="E210" s="725" t="s">
        <v>11</v>
      </c>
      <c r="F210" s="731"/>
      <c r="G210" s="734"/>
      <c r="H210" s="734"/>
      <c r="I210" s="734"/>
      <c r="J210" s="727"/>
    </row>
    <row r="211" spans="1:10">
      <c r="A211" s="849"/>
      <c r="B211" s="768" t="s">
        <v>23</v>
      </c>
      <c r="C211" s="728" t="s">
        <v>3121</v>
      </c>
      <c r="D211" s="762" t="s">
        <v>3338</v>
      </c>
      <c r="E211" s="725" t="s">
        <v>11</v>
      </c>
      <c r="F211" s="731"/>
      <c r="G211" s="734"/>
      <c r="H211" s="734"/>
      <c r="I211" s="734"/>
      <c r="J211" s="727"/>
    </row>
    <row r="212" spans="1:10">
      <c r="A212" s="849"/>
      <c r="B212" s="768" t="s">
        <v>23</v>
      </c>
      <c r="C212" s="728" t="s">
        <v>3343</v>
      </c>
      <c r="D212" s="762" t="s">
        <v>262</v>
      </c>
      <c r="E212" s="725" t="s">
        <v>11</v>
      </c>
      <c r="F212" s="731"/>
      <c r="G212" s="734"/>
      <c r="H212" s="734"/>
      <c r="I212" s="734"/>
      <c r="J212" s="727"/>
    </row>
    <row r="213" spans="1:10">
      <c r="A213" s="849"/>
      <c r="B213" s="768" t="s">
        <v>23</v>
      </c>
      <c r="C213" s="728" t="s">
        <v>3344</v>
      </c>
      <c r="D213" s="762" t="s">
        <v>262</v>
      </c>
      <c r="E213" s="725" t="s">
        <v>11</v>
      </c>
      <c r="F213" s="731"/>
      <c r="G213" s="734"/>
      <c r="H213" s="734"/>
      <c r="I213" s="734"/>
      <c r="J213" s="727"/>
    </row>
    <row r="214" spans="1:10">
      <c r="A214" s="849"/>
      <c r="B214" s="768" t="s">
        <v>23</v>
      </c>
      <c r="C214" s="728" t="s">
        <v>3345</v>
      </c>
      <c r="D214" s="762" t="s">
        <v>262</v>
      </c>
      <c r="E214" s="725" t="s">
        <v>11</v>
      </c>
      <c r="F214" s="731"/>
      <c r="G214" s="734"/>
      <c r="H214" s="734"/>
      <c r="I214" s="734"/>
      <c r="J214" s="727"/>
    </row>
    <row r="215" spans="1:10">
      <c r="A215" s="849"/>
      <c r="B215" s="768" t="s">
        <v>23</v>
      </c>
      <c r="C215" s="728" t="s">
        <v>3346</v>
      </c>
      <c r="D215" s="762" t="s">
        <v>262</v>
      </c>
      <c r="E215" s="725" t="s">
        <v>11</v>
      </c>
      <c r="F215" s="731"/>
      <c r="G215" s="734"/>
      <c r="H215" s="734"/>
      <c r="I215" s="734"/>
      <c r="J215" s="727"/>
    </row>
    <row r="216" spans="1:10">
      <c r="A216" s="849"/>
      <c r="B216" s="768" t="s">
        <v>23</v>
      </c>
      <c r="C216" s="728" t="s">
        <v>3347</v>
      </c>
      <c r="D216" s="762" t="s">
        <v>262</v>
      </c>
      <c r="E216" s="725" t="s">
        <v>11</v>
      </c>
      <c r="F216" s="731"/>
      <c r="G216" s="734"/>
      <c r="H216" s="734"/>
      <c r="I216" s="734"/>
      <c r="J216" s="727"/>
    </row>
    <row r="217" spans="1:10">
      <c r="A217" s="849"/>
      <c r="B217" s="768" t="s">
        <v>23</v>
      </c>
      <c r="C217" s="728" t="s">
        <v>3348</v>
      </c>
      <c r="D217" s="762" t="s">
        <v>262</v>
      </c>
      <c r="E217" s="725" t="s">
        <v>11</v>
      </c>
      <c r="F217" s="731"/>
      <c r="G217" s="734"/>
      <c r="H217" s="734"/>
      <c r="I217" s="734"/>
      <c r="J217" s="727"/>
    </row>
    <row r="218" spans="1:10">
      <c r="A218" s="849"/>
      <c r="B218" s="768" t="s">
        <v>23</v>
      </c>
      <c r="C218" s="728" t="s">
        <v>3349</v>
      </c>
      <c r="D218" s="762" t="s">
        <v>262</v>
      </c>
      <c r="E218" s="725" t="s">
        <v>11</v>
      </c>
      <c r="F218" s="731"/>
      <c r="G218" s="734"/>
      <c r="H218" s="734"/>
      <c r="I218" s="734"/>
      <c r="J218" s="727"/>
    </row>
    <row r="219" spans="1:10">
      <c r="A219" s="849"/>
      <c r="B219" s="768" t="s">
        <v>23</v>
      </c>
      <c r="C219" s="728" t="s">
        <v>3350</v>
      </c>
      <c r="D219" s="762" t="s">
        <v>262</v>
      </c>
      <c r="E219" s="725" t="s">
        <v>11</v>
      </c>
      <c r="F219" s="731"/>
      <c r="G219" s="734"/>
      <c r="H219" s="734"/>
      <c r="I219" s="734"/>
      <c r="J219" s="727"/>
    </row>
    <row r="220" spans="1:10">
      <c r="A220" s="849"/>
      <c r="B220" s="768" t="s">
        <v>23</v>
      </c>
      <c r="C220" s="728" t="s">
        <v>3351</v>
      </c>
      <c r="D220" s="762" t="s">
        <v>262</v>
      </c>
      <c r="E220" s="725" t="s">
        <v>11</v>
      </c>
      <c r="F220" s="731"/>
      <c r="G220" s="734"/>
      <c r="H220" s="734"/>
      <c r="I220" s="734"/>
      <c r="J220" s="727"/>
    </row>
    <row r="221" spans="1:10">
      <c r="A221" s="849"/>
      <c r="B221" s="768" t="s">
        <v>23</v>
      </c>
      <c r="C221" s="728" t="s">
        <v>3352</v>
      </c>
      <c r="D221" s="762" t="s">
        <v>262</v>
      </c>
      <c r="E221" s="725" t="s">
        <v>11</v>
      </c>
      <c r="F221" s="731"/>
      <c r="G221" s="734"/>
      <c r="H221" s="734"/>
      <c r="I221" s="734"/>
      <c r="J221" s="727"/>
    </row>
    <row r="222" spans="1:10">
      <c r="A222" s="849"/>
      <c r="B222" s="768" t="s">
        <v>23</v>
      </c>
      <c r="C222" s="728" t="s">
        <v>3353</v>
      </c>
      <c r="D222" s="762" t="s">
        <v>262</v>
      </c>
      <c r="E222" s="725" t="s">
        <v>11</v>
      </c>
      <c r="F222" s="731"/>
      <c r="G222" s="734"/>
      <c r="H222" s="734"/>
      <c r="I222" s="734"/>
      <c r="J222" s="727"/>
    </row>
    <row r="223" spans="1:10">
      <c r="A223" s="849"/>
      <c r="B223" s="768" t="s">
        <v>23</v>
      </c>
      <c r="C223" s="728" t="s">
        <v>3354</v>
      </c>
      <c r="D223" s="762" t="s">
        <v>262</v>
      </c>
      <c r="E223" s="725" t="s">
        <v>11</v>
      </c>
      <c r="F223" s="731"/>
      <c r="G223" s="734"/>
      <c r="H223" s="734"/>
      <c r="I223" s="734"/>
      <c r="J223" s="727"/>
    </row>
    <row r="224" spans="1:10">
      <c r="A224" s="849"/>
      <c r="B224" s="768" t="s">
        <v>23</v>
      </c>
      <c r="C224" s="728" t="s">
        <v>3355</v>
      </c>
      <c r="D224" s="762" t="s">
        <v>262</v>
      </c>
      <c r="E224" s="725" t="s">
        <v>11</v>
      </c>
      <c r="F224" s="731"/>
      <c r="G224" s="734"/>
      <c r="H224" s="734"/>
      <c r="I224" s="734"/>
      <c r="J224" s="727"/>
    </row>
    <row r="225" spans="1:10">
      <c r="A225" s="849"/>
      <c r="B225" s="768" t="s">
        <v>23</v>
      </c>
      <c r="C225" s="728" t="s">
        <v>3356</v>
      </c>
      <c r="D225" s="762" t="s">
        <v>262</v>
      </c>
      <c r="E225" s="725" t="s">
        <v>11</v>
      </c>
      <c r="F225" s="731"/>
      <c r="G225" s="734"/>
      <c r="H225" s="734"/>
      <c r="I225" s="734"/>
      <c r="J225" s="727"/>
    </row>
    <row r="226" spans="1:10">
      <c r="A226" s="849"/>
      <c r="B226" s="768" t="s">
        <v>23</v>
      </c>
      <c r="C226" s="728" t="s">
        <v>3357</v>
      </c>
      <c r="D226" s="762" t="s">
        <v>262</v>
      </c>
      <c r="E226" s="725" t="s">
        <v>11</v>
      </c>
      <c r="F226" s="731"/>
      <c r="G226" s="734"/>
      <c r="H226" s="734"/>
      <c r="I226" s="734"/>
      <c r="J226" s="727"/>
    </row>
    <row r="227" spans="1:10">
      <c r="A227" s="849"/>
      <c r="B227" s="768" t="s">
        <v>23</v>
      </c>
      <c r="C227" s="728" t="s">
        <v>3358</v>
      </c>
      <c r="D227" s="762" t="s">
        <v>262</v>
      </c>
      <c r="E227" s="725" t="s">
        <v>11</v>
      </c>
      <c r="F227" s="731"/>
      <c r="G227" s="734"/>
      <c r="H227" s="734"/>
      <c r="I227" s="734"/>
      <c r="J227" s="727"/>
    </row>
    <row r="228" spans="1:10">
      <c r="A228" s="849"/>
      <c r="B228" s="768" t="s">
        <v>23</v>
      </c>
      <c r="C228" s="728" t="s">
        <v>3359</v>
      </c>
      <c r="D228" s="762" t="s">
        <v>262</v>
      </c>
      <c r="E228" s="725" t="s">
        <v>11</v>
      </c>
      <c r="F228" s="731"/>
      <c r="G228" s="734"/>
      <c r="H228" s="734"/>
      <c r="I228" s="734"/>
      <c r="J228" s="727"/>
    </row>
    <row r="229" spans="1:10">
      <c r="A229" s="849"/>
      <c r="B229" s="768" t="s">
        <v>23</v>
      </c>
      <c r="C229" s="728" t="s">
        <v>3360</v>
      </c>
      <c r="D229" s="762" t="s">
        <v>262</v>
      </c>
      <c r="E229" s="725" t="s">
        <v>11</v>
      </c>
      <c r="F229" s="731"/>
      <c r="G229" s="734"/>
      <c r="H229" s="734"/>
      <c r="I229" s="734"/>
      <c r="J229" s="727"/>
    </row>
    <row r="230" spans="1:10">
      <c r="A230" s="849"/>
      <c r="B230" s="768" t="s">
        <v>23</v>
      </c>
      <c r="C230" s="728" t="s">
        <v>3361</v>
      </c>
      <c r="D230" s="762" t="s">
        <v>262</v>
      </c>
      <c r="E230" s="725" t="s">
        <v>11</v>
      </c>
      <c r="F230" s="731"/>
      <c r="G230" s="734"/>
      <c r="H230" s="734"/>
      <c r="I230" s="734"/>
      <c r="J230" s="727"/>
    </row>
    <row r="231" spans="1:10">
      <c r="A231" s="849"/>
      <c r="B231" s="768" t="s">
        <v>23</v>
      </c>
      <c r="C231" s="728" t="s">
        <v>3362</v>
      </c>
      <c r="D231" s="762" t="s">
        <v>262</v>
      </c>
      <c r="E231" s="725" t="s">
        <v>11</v>
      </c>
      <c r="F231" s="731"/>
      <c r="G231" s="734"/>
      <c r="H231" s="734"/>
      <c r="I231" s="734"/>
      <c r="J231" s="727"/>
    </row>
    <row r="232" spans="1:10">
      <c r="A232" s="849"/>
      <c r="B232" s="768" t="s">
        <v>23</v>
      </c>
      <c r="C232" s="728" t="s">
        <v>3363</v>
      </c>
      <c r="D232" s="762" t="s">
        <v>262</v>
      </c>
      <c r="E232" s="725" t="s">
        <v>11</v>
      </c>
      <c r="F232" s="731"/>
      <c r="G232" s="734"/>
      <c r="H232" s="734"/>
      <c r="I232" s="734"/>
      <c r="J232" s="727"/>
    </row>
    <row r="233" spans="1:10">
      <c r="A233" s="849"/>
      <c r="B233" s="768" t="s">
        <v>23</v>
      </c>
      <c r="C233" s="728" t="s">
        <v>3364</v>
      </c>
      <c r="D233" s="762" t="s">
        <v>262</v>
      </c>
      <c r="E233" s="725" t="s">
        <v>11</v>
      </c>
      <c r="F233" s="731"/>
      <c r="G233" s="734"/>
      <c r="H233" s="734"/>
      <c r="I233" s="734"/>
      <c r="J233" s="727"/>
    </row>
    <row r="234" spans="1:10">
      <c r="A234" s="849"/>
      <c r="B234" s="768" t="s">
        <v>23</v>
      </c>
      <c r="C234" s="728" t="s">
        <v>3365</v>
      </c>
      <c r="D234" s="762" t="s">
        <v>262</v>
      </c>
      <c r="E234" s="725" t="s">
        <v>11</v>
      </c>
      <c r="F234" s="731"/>
      <c r="G234" s="734"/>
      <c r="H234" s="734"/>
      <c r="I234" s="734"/>
      <c r="J234" s="727"/>
    </row>
    <row r="235" spans="1:10">
      <c r="A235" s="849"/>
      <c r="B235" s="768" t="s">
        <v>23</v>
      </c>
      <c r="C235" s="728" t="s">
        <v>3366</v>
      </c>
      <c r="D235" s="762" t="s">
        <v>262</v>
      </c>
      <c r="E235" s="725" t="s">
        <v>11</v>
      </c>
      <c r="F235" s="731"/>
      <c r="G235" s="734"/>
      <c r="H235" s="734"/>
      <c r="I235" s="734"/>
      <c r="J235" s="727"/>
    </row>
    <row r="236" spans="1:10">
      <c r="A236" s="849"/>
      <c r="B236" s="768" t="s">
        <v>23</v>
      </c>
      <c r="C236" s="728" t="s">
        <v>3367</v>
      </c>
      <c r="D236" s="762" t="s">
        <v>262</v>
      </c>
      <c r="E236" s="725" t="s">
        <v>11</v>
      </c>
      <c r="F236" s="731"/>
      <c r="G236" s="734"/>
      <c r="H236" s="734"/>
      <c r="I236" s="734"/>
      <c r="J236" s="727"/>
    </row>
    <row r="237" spans="1:10">
      <c r="A237" s="849"/>
      <c r="B237" s="768" t="s">
        <v>23</v>
      </c>
      <c r="C237" s="728" t="s">
        <v>3368</v>
      </c>
      <c r="D237" s="762" t="s">
        <v>262</v>
      </c>
      <c r="E237" s="725" t="s">
        <v>11</v>
      </c>
      <c r="F237" s="731"/>
      <c r="G237" s="734"/>
      <c r="H237" s="734"/>
      <c r="I237" s="734"/>
      <c r="J237" s="727"/>
    </row>
    <row r="238" spans="1:10">
      <c r="A238" s="849"/>
      <c r="B238" s="768" t="s">
        <v>23</v>
      </c>
      <c r="C238" s="728" t="s">
        <v>3369</v>
      </c>
      <c r="D238" s="762" t="s">
        <v>262</v>
      </c>
      <c r="E238" s="725" t="s">
        <v>11</v>
      </c>
      <c r="F238" s="731"/>
      <c r="G238" s="734"/>
      <c r="H238" s="734"/>
      <c r="I238" s="734"/>
      <c r="J238" s="727"/>
    </row>
    <row r="239" spans="1:10">
      <c r="A239" s="849"/>
      <c r="B239" s="768" t="s">
        <v>23</v>
      </c>
      <c r="C239" s="728" t="s">
        <v>3370</v>
      </c>
      <c r="D239" s="762" t="s">
        <v>262</v>
      </c>
      <c r="E239" s="725" t="s">
        <v>11</v>
      </c>
      <c r="F239" s="731"/>
      <c r="G239" s="734"/>
      <c r="H239" s="734"/>
      <c r="I239" s="734"/>
      <c r="J239" s="727"/>
    </row>
    <row r="240" spans="1:10">
      <c r="A240" s="849"/>
      <c r="B240" s="768" t="s">
        <v>23</v>
      </c>
      <c r="C240" s="728" t="s">
        <v>3371</v>
      </c>
      <c r="D240" s="762" t="s">
        <v>262</v>
      </c>
      <c r="E240" s="725" t="s">
        <v>11</v>
      </c>
      <c r="F240" s="731"/>
      <c r="G240" s="734"/>
      <c r="H240" s="734"/>
      <c r="I240" s="734"/>
      <c r="J240" s="727"/>
    </row>
    <row r="241" spans="1:10">
      <c r="A241" s="849"/>
      <c r="B241" s="768" t="s">
        <v>23</v>
      </c>
      <c r="C241" s="728" t="s">
        <v>3372</v>
      </c>
      <c r="D241" s="762" t="s">
        <v>262</v>
      </c>
      <c r="E241" s="725" t="s">
        <v>11</v>
      </c>
      <c r="F241" s="731"/>
      <c r="G241" s="734"/>
      <c r="H241" s="734"/>
      <c r="I241" s="734"/>
      <c r="J241" s="727"/>
    </row>
    <row r="242" spans="1:10">
      <c r="A242" s="849"/>
      <c r="B242" s="768" t="s">
        <v>23</v>
      </c>
      <c r="C242" s="728" t="s">
        <v>3373</v>
      </c>
      <c r="D242" s="762" t="s">
        <v>262</v>
      </c>
      <c r="E242" s="725" t="s">
        <v>11</v>
      </c>
      <c r="F242" s="731"/>
      <c r="G242" s="734"/>
      <c r="H242" s="734"/>
      <c r="I242" s="734"/>
      <c r="J242" s="727"/>
    </row>
    <row r="243" spans="1:10">
      <c r="A243" s="849"/>
      <c r="B243" s="768" t="s">
        <v>23</v>
      </c>
      <c r="C243" s="728" t="s">
        <v>3374</v>
      </c>
      <c r="D243" s="762" t="s">
        <v>262</v>
      </c>
      <c r="E243" s="725" t="s">
        <v>11</v>
      </c>
      <c r="F243" s="731"/>
      <c r="G243" s="734"/>
      <c r="H243" s="734"/>
      <c r="I243" s="734"/>
      <c r="J243" s="727"/>
    </row>
    <row r="244" spans="1:10">
      <c r="A244" s="849"/>
      <c r="B244" s="768" t="s">
        <v>23</v>
      </c>
      <c r="C244" s="728" t="s">
        <v>3375</v>
      </c>
      <c r="D244" s="762" t="s">
        <v>262</v>
      </c>
      <c r="E244" s="725" t="s">
        <v>11</v>
      </c>
      <c r="F244" s="731"/>
      <c r="G244" s="734"/>
      <c r="H244" s="734"/>
      <c r="I244" s="734"/>
      <c r="J244" s="727"/>
    </row>
    <row r="245" spans="1:10">
      <c r="A245" s="849"/>
      <c r="B245" s="768" t="s">
        <v>23</v>
      </c>
      <c r="C245" s="728" t="s">
        <v>3376</v>
      </c>
      <c r="D245" s="762" t="s">
        <v>262</v>
      </c>
      <c r="E245" s="725" t="s">
        <v>11</v>
      </c>
      <c r="F245" s="731"/>
      <c r="G245" s="734"/>
      <c r="H245" s="734"/>
      <c r="I245" s="734"/>
      <c r="J245" s="727"/>
    </row>
    <row r="246" spans="1:10">
      <c r="A246" s="849"/>
      <c r="B246" s="768" t="s">
        <v>23</v>
      </c>
      <c r="C246" s="728" t="s">
        <v>3377</v>
      </c>
      <c r="D246" s="762" t="s">
        <v>262</v>
      </c>
      <c r="E246" s="725" t="s">
        <v>11</v>
      </c>
      <c r="F246" s="731"/>
      <c r="G246" s="734"/>
      <c r="H246" s="734"/>
      <c r="I246" s="734"/>
      <c r="J246" s="727"/>
    </row>
    <row r="247" spans="1:10">
      <c r="A247" s="849"/>
      <c r="B247" s="768" t="s">
        <v>23</v>
      </c>
      <c r="C247" s="728" t="s">
        <v>3378</v>
      </c>
      <c r="D247" s="762" t="s">
        <v>262</v>
      </c>
      <c r="E247" s="725" t="s">
        <v>11</v>
      </c>
      <c r="F247" s="731"/>
      <c r="G247" s="734"/>
      <c r="H247" s="734"/>
      <c r="I247" s="734"/>
      <c r="J247" s="727"/>
    </row>
    <row r="248" spans="1:10">
      <c r="A248" s="849"/>
      <c r="B248" s="768" t="s">
        <v>23</v>
      </c>
      <c r="C248" s="728" t="s">
        <v>3379</v>
      </c>
      <c r="D248" s="762" t="s">
        <v>262</v>
      </c>
      <c r="E248" s="725" t="s">
        <v>11</v>
      </c>
      <c r="F248" s="731"/>
      <c r="G248" s="734"/>
      <c r="H248" s="734"/>
      <c r="I248" s="734"/>
      <c r="J248" s="727"/>
    </row>
    <row r="249" spans="1:10">
      <c r="A249" s="849"/>
      <c r="B249" s="768" t="s">
        <v>23</v>
      </c>
      <c r="C249" s="728" t="s">
        <v>3380</v>
      </c>
      <c r="D249" s="762" t="s">
        <v>262</v>
      </c>
      <c r="E249" s="725" t="s">
        <v>11</v>
      </c>
      <c r="F249" s="731"/>
      <c r="G249" s="734"/>
      <c r="H249" s="734"/>
      <c r="I249" s="734"/>
      <c r="J249" s="727"/>
    </row>
    <row r="250" spans="1:10">
      <c r="A250" s="849"/>
      <c r="B250" s="768" t="s">
        <v>23</v>
      </c>
      <c r="C250" s="728" t="s">
        <v>3381</v>
      </c>
      <c r="D250" s="762" t="s">
        <v>262</v>
      </c>
      <c r="E250" s="725" t="s">
        <v>11</v>
      </c>
      <c r="F250" s="731"/>
      <c r="G250" s="734"/>
      <c r="H250" s="734"/>
      <c r="I250" s="734"/>
      <c r="J250" s="727"/>
    </row>
    <row r="251" spans="1:10">
      <c r="A251" s="849"/>
      <c r="B251" s="768" t="s">
        <v>23</v>
      </c>
      <c r="C251" s="728" t="s">
        <v>3382</v>
      </c>
      <c r="D251" s="762" t="s">
        <v>262</v>
      </c>
      <c r="E251" s="725" t="s">
        <v>11</v>
      </c>
      <c r="F251" s="731"/>
      <c r="G251" s="734"/>
      <c r="H251" s="734"/>
      <c r="I251" s="734"/>
      <c r="J251" s="727"/>
    </row>
    <row r="252" spans="1:10">
      <c r="A252" s="849"/>
      <c r="B252" s="768" t="s">
        <v>23</v>
      </c>
      <c r="C252" s="728" t="s">
        <v>3383</v>
      </c>
      <c r="D252" s="762" t="s">
        <v>262</v>
      </c>
      <c r="E252" s="725" t="s">
        <v>11</v>
      </c>
      <c r="F252" s="731"/>
      <c r="G252" s="734"/>
      <c r="H252" s="734"/>
      <c r="I252" s="734"/>
      <c r="J252" s="727"/>
    </row>
    <row r="253" spans="1:10">
      <c r="A253" s="849"/>
      <c r="B253" s="768" t="s">
        <v>23</v>
      </c>
      <c r="C253" s="728" t="s">
        <v>3384</v>
      </c>
      <c r="D253" s="762" t="s">
        <v>262</v>
      </c>
      <c r="E253" s="725" t="s">
        <v>11</v>
      </c>
      <c r="F253" s="731"/>
      <c r="G253" s="734"/>
      <c r="H253" s="734"/>
      <c r="I253" s="734"/>
      <c r="J253" s="727"/>
    </row>
    <row r="254" spans="1:10">
      <c r="A254" s="849"/>
      <c r="B254" s="768" t="s">
        <v>23</v>
      </c>
      <c r="C254" s="728" t="s">
        <v>3385</v>
      </c>
      <c r="D254" s="762" t="s">
        <v>262</v>
      </c>
      <c r="E254" s="725" t="s">
        <v>11</v>
      </c>
      <c r="F254" s="731"/>
      <c r="G254" s="734"/>
      <c r="H254" s="734"/>
      <c r="I254" s="734"/>
      <c r="J254" s="727"/>
    </row>
    <row r="255" spans="1:10">
      <c r="A255" s="848"/>
      <c r="B255" s="768" t="s">
        <v>23</v>
      </c>
      <c r="C255" s="728" t="s">
        <v>1921</v>
      </c>
      <c r="D255" s="762" t="s">
        <v>3191</v>
      </c>
      <c r="E255" s="725" t="s">
        <v>11</v>
      </c>
      <c r="F255" s="731"/>
      <c r="G255" s="734"/>
      <c r="H255" s="734"/>
      <c r="I255" s="734"/>
      <c r="J255" s="727"/>
    </row>
    <row r="256" spans="1:10">
      <c r="A256" s="858">
        <v>17</v>
      </c>
      <c r="B256" s="768" t="s">
        <v>23</v>
      </c>
      <c r="C256" s="755" t="s">
        <v>3334</v>
      </c>
      <c r="D256" s="762"/>
      <c r="E256" s="725" t="s">
        <v>11</v>
      </c>
      <c r="F256" s="731"/>
      <c r="G256" s="734"/>
      <c r="H256" s="734"/>
      <c r="I256" s="734" t="s">
        <v>2301</v>
      </c>
      <c r="J256" s="727"/>
    </row>
    <row r="257" spans="1:10">
      <c r="A257" s="848"/>
      <c r="B257" s="768" t="s">
        <v>23</v>
      </c>
      <c r="C257" s="728" t="s">
        <v>1921</v>
      </c>
      <c r="D257" s="762" t="s">
        <v>3191</v>
      </c>
      <c r="E257" s="725" t="s">
        <v>11</v>
      </c>
      <c r="F257" s="731"/>
      <c r="G257" s="734"/>
      <c r="H257" s="734"/>
      <c r="I257" s="734"/>
      <c r="J257" s="727"/>
    </row>
    <row r="258" spans="1:10">
      <c r="A258" s="858">
        <v>18</v>
      </c>
      <c r="B258" s="768" t="s">
        <v>23</v>
      </c>
      <c r="C258" s="755" t="s">
        <v>3246</v>
      </c>
      <c r="D258" s="762"/>
      <c r="E258" s="725" t="s">
        <v>11</v>
      </c>
      <c r="F258" s="731"/>
      <c r="G258" s="734"/>
      <c r="H258" s="734"/>
      <c r="I258" s="734" t="s">
        <v>3335</v>
      </c>
      <c r="J258" s="727"/>
    </row>
    <row r="259" spans="1:10">
      <c r="A259" s="848"/>
      <c r="B259" s="768" t="s">
        <v>23</v>
      </c>
      <c r="C259" s="728" t="s">
        <v>1921</v>
      </c>
      <c r="D259" s="762" t="s">
        <v>3191</v>
      </c>
      <c r="E259" s="725" t="s">
        <v>11</v>
      </c>
      <c r="F259" s="731"/>
      <c r="G259" s="734"/>
      <c r="H259" s="734"/>
      <c r="I259" s="734"/>
      <c r="J259" s="727"/>
    </row>
    <row r="260" spans="1:10" ht="16.5" customHeight="1">
      <c r="A260" s="858">
        <v>19</v>
      </c>
      <c r="B260" s="768" t="s">
        <v>23</v>
      </c>
      <c r="C260" s="755" t="s">
        <v>2360</v>
      </c>
      <c r="D260" s="762"/>
      <c r="E260" s="725" t="s">
        <v>11</v>
      </c>
      <c r="F260" s="731"/>
      <c r="G260" s="734" t="s">
        <v>3336</v>
      </c>
      <c r="H260" s="734"/>
      <c r="I260" s="734" t="s">
        <v>2356</v>
      </c>
      <c r="J260" s="727"/>
    </row>
    <row r="261" spans="1:10">
      <c r="A261" s="848"/>
      <c r="B261" s="768" t="s">
        <v>23</v>
      </c>
      <c r="C261" s="728" t="s">
        <v>1921</v>
      </c>
      <c r="D261" s="762" t="s">
        <v>3191</v>
      </c>
      <c r="E261" s="725" t="s">
        <v>11</v>
      </c>
      <c r="F261" s="731"/>
      <c r="G261" s="734"/>
      <c r="H261" s="734"/>
      <c r="I261" s="734"/>
      <c r="J261" s="727"/>
    </row>
    <row r="262" spans="1:10">
      <c r="A262" s="858">
        <v>20</v>
      </c>
      <c r="B262" s="768" t="s">
        <v>23</v>
      </c>
      <c r="C262" s="755" t="s">
        <v>3386</v>
      </c>
      <c r="D262" s="762"/>
      <c r="E262" s="725" t="s">
        <v>11</v>
      </c>
      <c r="F262" s="731"/>
      <c r="G262" s="734"/>
      <c r="H262" s="734"/>
      <c r="I262" s="734" t="s">
        <v>2302</v>
      </c>
      <c r="J262" s="727"/>
    </row>
    <row r="263" spans="1:10">
      <c r="A263" s="849"/>
      <c r="B263" s="768" t="s">
        <v>23</v>
      </c>
      <c r="C263" s="728" t="s">
        <v>1944</v>
      </c>
      <c r="D263" s="762" t="s">
        <v>3191</v>
      </c>
      <c r="E263" s="725" t="s">
        <v>11</v>
      </c>
      <c r="F263" s="731"/>
      <c r="G263" s="734"/>
      <c r="H263" s="734"/>
      <c r="I263" s="734"/>
      <c r="J263" s="727"/>
    </row>
    <row r="264" spans="1:10">
      <c r="A264" s="848"/>
      <c r="B264" s="768" t="s">
        <v>23</v>
      </c>
      <c r="C264" s="728" t="s">
        <v>1921</v>
      </c>
      <c r="D264" s="762" t="s">
        <v>3191</v>
      </c>
      <c r="E264" s="725" t="s">
        <v>11</v>
      </c>
      <c r="F264" s="731"/>
      <c r="G264" s="734"/>
      <c r="H264" s="734"/>
      <c r="I264" s="734"/>
      <c r="J264" s="727"/>
    </row>
    <row r="265" spans="1:10">
      <c r="A265" s="858">
        <v>21</v>
      </c>
      <c r="B265" s="768" t="s">
        <v>23</v>
      </c>
      <c r="C265" s="755" t="s">
        <v>3387</v>
      </c>
      <c r="D265" s="762"/>
      <c r="E265" s="725" t="s">
        <v>11</v>
      </c>
      <c r="F265" s="731"/>
      <c r="G265" s="734"/>
      <c r="H265" s="734"/>
      <c r="I265" s="734"/>
      <c r="J265" s="727"/>
    </row>
    <row r="266" spans="1:10">
      <c r="A266" s="849"/>
      <c r="B266" s="768" t="s">
        <v>23</v>
      </c>
      <c r="C266" s="728" t="s">
        <v>2353</v>
      </c>
      <c r="D266" s="762" t="s">
        <v>3338</v>
      </c>
      <c r="E266" s="725" t="s">
        <v>11</v>
      </c>
      <c r="F266" s="731"/>
      <c r="G266" s="734"/>
      <c r="H266" s="734"/>
      <c r="I266" s="734"/>
      <c r="J266" s="727"/>
    </row>
    <row r="267" spans="1:10">
      <c r="A267" s="849"/>
      <c r="B267" s="768" t="s">
        <v>23</v>
      </c>
      <c r="C267" s="728" t="s">
        <v>2352</v>
      </c>
      <c r="D267" s="762" t="s">
        <v>3289</v>
      </c>
      <c r="E267" s="725" t="s">
        <v>11</v>
      </c>
      <c r="F267" s="731"/>
      <c r="G267" s="734"/>
      <c r="H267" s="734"/>
      <c r="I267" s="734"/>
      <c r="J267" s="727"/>
    </row>
    <row r="268" spans="1:10">
      <c r="A268" s="848"/>
      <c r="B268" s="768" t="s">
        <v>23</v>
      </c>
      <c r="C268" s="728" t="s">
        <v>1921</v>
      </c>
      <c r="D268" s="762" t="s">
        <v>3191</v>
      </c>
      <c r="E268" s="725" t="s">
        <v>11</v>
      </c>
      <c r="F268" s="731"/>
      <c r="G268" s="734"/>
      <c r="H268" s="734"/>
      <c r="I268" s="734"/>
      <c r="J268" s="727"/>
    </row>
    <row r="269" spans="1:10">
      <c r="A269" s="858">
        <v>22</v>
      </c>
      <c r="B269" s="768" t="s">
        <v>23</v>
      </c>
      <c r="C269" s="755" t="s">
        <v>2359</v>
      </c>
      <c r="D269" s="762"/>
      <c r="E269" s="725" t="s">
        <v>11</v>
      </c>
      <c r="F269" s="731"/>
      <c r="G269" s="734"/>
      <c r="H269" s="734"/>
      <c r="I269" s="734" t="s">
        <v>3274</v>
      </c>
      <c r="J269" s="727"/>
    </row>
    <row r="270" spans="1:10">
      <c r="A270" s="849"/>
      <c r="B270" s="768" t="s">
        <v>23</v>
      </c>
      <c r="C270" s="728" t="s">
        <v>2279</v>
      </c>
      <c r="D270" s="762" t="s">
        <v>3339</v>
      </c>
      <c r="E270" s="725" t="s">
        <v>11</v>
      </c>
      <c r="F270" s="731"/>
      <c r="G270" s="734"/>
      <c r="H270" s="734"/>
      <c r="I270" s="734"/>
      <c r="J270" s="727"/>
    </row>
    <row r="271" spans="1:10">
      <c r="A271" s="849"/>
      <c r="B271" s="768" t="s">
        <v>23</v>
      </c>
      <c r="C271" s="728" t="s">
        <v>2278</v>
      </c>
      <c r="D271" s="762" t="s">
        <v>3340</v>
      </c>
      <c r="E271" s="725" t="s">
        <v>11</v>
      </c>
      <c r="F271" s="731"/>
      <c r="G271" s="734"/>
      <c r="H271" s="734"/>
      <c r="I271" s="734"/>
      <c r="J271" s="727"/>
    </row>
    <row r="272" spans="1:10">
      <c r="A272" s="849"/>
      <c r="B272" s="768" t="s">
        <v>23</v>
      </c>
      <c r="C272" s="728" t="s">
        <v>2277</v>
      </c>
      <c r="D272" s="762" t="s">
        <v>262</v>
      </c>
      <c r="E272" s="725" t="s">
        <v>11</v>
      </c>
      <c r="F272" s="731"/>
      <c r="G272" s="734"/>
      <c r="H272" s="734"/>
      <c r="I272" s="734"/>
      <c r="J272" s="727"/>
    </row>
    <row r="273" spans="1:10">
      <c r="A273" s="849"/>
      <c r="B273" s="768" t="s">
        <v>23</v>
      </c>
      <c r="C273" s="728" t="s">
        <v>2276</v>
      </c>
      <c r="D273" s="762" t="s">
        <v>262</v>
      </c>
      <c r="E273" s="725" t="s">
        <v>11</v>
      </c>
      <c r="F273" s="731"/>
      <c r="G273" s="734"/>
      <c r="H273" s="734"/>
      <c r="I273" s="734"/>
      <c r="J273" s="727"/>
    </row>
    <row r="274" spans="1:10">
      <c r="A274" s="849"/>
      <c r="B274" s="768" t="s">
        <v>23</v>
      </c>
      <c r="C274" s="728" t="s">
        <v>2275</v>
      </c>
      <c r="D274" s="762" t="s">
        <v>262</v>
      </c>
      <c r="E274" s="725" t="s">
        <v>11</v>
      </c>
      <c r="F274" s="731"/>
      <c r="G274" s="734"/>
      <c r="H274" s="734"/>
      <c r="I274" s="734"/>
      <c r="J274" s="727"/>
    </row>
    <row r="275" spans="1:10">
      <c r="A275" s="849"/>
      <c r="B275" s="768" t="s">
        <v>23</v>
      </c>
      <c r="C275" s="728" t="s">
        <v>2274</v>
      </c>
      <c r="D275" s="762" t="s">
        <v>262</v>
      </c>
      <c r="E275" s="725" t="s">
        <v>11</v>
      </c>
      <c r="F275" s="731"/>
      <c r="G275" s="734"/>
      <c r="H275" s="734"/>
      <c r="I275" s="734"/>
      <c r="J275" s="727"/>
    </row>
    <row r="276" spans="1:10">
      <c r="A276" s="849"/>
      <c r="B276" s="768" t="s">
        <v>23</v>
      </c>
      <c r="C276" s="728" t="s">
        <v>2273</v>
      </c>
      <c r="D276" s="762" t="s">
        <v>262</v>
      </c>
      <c r="E276" s="725" t="s">
        <v>11</v>
      </c>
      <c r="F276" s="731"/>
      <c r="G276" s="734"/>
      <c r="H276" s="734"/>
      <c r="I276" s="734"/>
      <c r="J276" s="727"/>
    </row>
    <row r="277" spans="1:10">
      <c r="A277" s="849"/>
      <c r="B277" s="768" t="s">
        <v>23</v>
      </c>
      <c r="C277" s="728" t="s">
        <v>2272</v>
      </c>
      <c r="D277" s="762" t="s">
        <v>262</v>
      </c>
      <c r="E277" s="725" t="s">
        <v>11</v>
      </c>
      <c r="F277" s="731"/>
      <c r="G277" s="734"/>
      <c r="H277" s="734"/>
      <c r="I277" s="734"/>
      <c r="J277" s="727"/>
    </row>
    <row r="278" spans="1:10">
      <c r="A278" s="849"/>
      <c r="B278" s="768" t="s">
        <v>23</v>
      </c>
      <c r="C278" s="728" t="s">
        <v>2271</v>
      </c>
      <c r="D278" s="762" t="s">
        <v>262</v>
      </c>
      <c r="E278" s="725" t="s">
        <v>11</v>
      </c>
      <c r="F278" s="731"/>
      <c r="G278" s="734"/>
      <c r="H278" s="734"/>
      <c r="I278" s="734"/>
      <c r="J278" s="727"/>
    </row>
    <row r="279" spans="1:10">
      <c r="A279" s="849"/>
      <c r="B279" s="768" t="s">
        <v>23</v>
      </c>
      <c r="C279" s="728" t="s">
        <v>2270</v>
      </c>
      <c r="D279" s="762" t="s">
        <v>262</v>
      </c>
      <c r="E279" s="725" t="s">
        <v>11</v>
      </c>
      <c r="F279" s="731"/>
      <c r="G279" s="734"/>
      <c r="H279" s="734"/>
      <c r="I279" s="734"/>
      <c r="J279" s="727"/>
    </row>
    <row r="280" spans="1:10">
      <c r="A280" s="849"/>
      <c r="B280" s="768" t="s">
        <v>23</v>
      </c>
      <c r="C280" s="728" t="s">
        <v>2269</v>
      </c>
      <c r="D280" s="762" t="s">
        <v>262</v>
      </c>
      <c r="E280" s="725" t="s">
        <v>11</v>
      </c>
      <c r="F280" s="731"/>
      <c r="G280" s="734"/>
      <c r="H280" s="734"/>
      <c r="I280" s="734"/>
      <c r="J280" s="727"/>
    </row>
    <row r="281" spans="1:10">
      <c r="A281" s="849"/>
      <c r="B281" s="768" t="s">
        <v>23</v>
      </c>
      <c r="C281" s="728" t="s">
        <v>2268</v>
      </c>
      <c r="D281" s="762" t="s">
        <v>262</v>
      </c>
      <c r="E281" s="725" t="s">
        <v>11</v>
      </c>
      <c r="F281" s="731"/>
      <c r="G281" s="734"/>
      <c r="H281" s="734"/>
      <c r="I281" s="734"/>
      <c r="J281" s="727"/>
    </row>
    <row r="282" spans="1:10">
      <c r="A282" s="849"/>
      <c r="B282" s="768" t="s">
        <v>23</v>
      </c>
      <c r="C282" s="728" t="s">
        <v>2267</v>
      </c>
      <c r="D282" s="762" t="s">
        <v>262</v>
      </c>
      <c r="E282" s="725" t="s">
        <v>11</v>
      </c>
      <c r="F282" s="731"/>
      <c r="G282" s="734"/>
      <c r="H282" s="734"/>
      <c r="I282" s="734"/>
      <c r="J282" s="727"/>
    </row>
    <row r="283" spans="1:10">
      <c r="A283" s="849"/>
      <c r="B283" s="768" t="s">
        <v>23</v>
      </c>
      <c r="C283" s="728" t="s">
        <v>2266</v>
      </c>
      <c r="D283" s="762" t="s">
        <v>262</v>
      </c>
      <c r="E283" s="725" t="s">
        <v>11</v>
      </c>
      <c r="F283" s="731"/>
      <c r="G283" s="734"/>
      <c r="H283" s="734"/>
      <c r="I283" s="734"/>
      <c r="J283" s="727"/>
    </row>
    <row r="284" spans="1:10">
      <c r="A284" s="849"/>
      <c r="B284" s="768" t="s">
        <v>23</v>
      </c>
      <c r="C284" s="728" t="s">
        <v>2265</v>
      </c>
      <c r="D284" s="762" t="s">
        <v>262</v>
      </c>
      <c r="E284" s="725" t="s">
        <v>11</v>
      </c>
      <c r="F284" s="731"/>
      <c r="G284" s="734"/>
      <c r="H284" s="734"/>
      <c r="I284" s="734"/>
      <c r="J284" s="727"/>
    </row>
    <row r="285" spans="1:10">
      <c r="A285" s="849"/>
      <c r="B285" s="768" t="s">
        <v>23</v>
      </c>
      <c r="C285" s="728" t="s">
        <v>3108</v>
      </c>
      <c r="D285" s="762" t="s">
        <v>262</v>
      </c>
      <c r="E285" s="725" t="s">
        <v>11</v>
      </c>
      <c r="F285" s="731"/>
      <c r="G285" s="734"/>
      <c r="H285" s="734"/>
      <c r="I285" s="734"/>
      <c r="J285" s="727"/>
    </row>
    <row r="286" spans="1:10">
      <c r="A286" s="849"/>
      <c r="B286" s="768" t="s">
        <v>23</v>
      </c>
      <c r="C286" s="728" t="s">
        <v>3109</v>
      </c>
      <c r="D286" s="762" t="s">
        <v>262</v>
      </c>
      <c r="E286" s="725" t="s">
        <v>11</v>
      </c>
      <c r="F286" s="731"/>
      <c r="G286" s="734"/>
      <c r="H286" s="734"/>
      <c r="I286" s="734"/>
      <c r="J286" s="727"/>
    </row>
    <row r="287" spans="1:10">
      <c r="A287" s="848"/>
      <c r="B287" s="768" t="s">
        <v>23</v>
      </c>
      <c r="C287" s="728" t="s">
        <v>1921</v>
      </c>
      <c r="D287" s="762" t="s">
        <v>3191</v>
      </c>
      <c r="E287" s="725" t="s">
        <v>11</v>
      </c>
      <c r="F287" s="731"/>
      <c r="G287" s="734"/>
      <c r="H287" s="734"/>
      <c r="I287" s="734"/>
      <c r="J287" s="727"/>
    </row>
    <row r="288" spans="1:10">
      <c r="A288" s="858">
        <v>23</v>
      </c>
      <c r="B288" s="768" t="s">
        <v>23</v>
      </c>
      <c r="C288" s="755" t="s">
        <v>2358</v>
      </c>
      <c r="D288" s="762"/>
      <c r="E288" s="725" t="s">
        <v>11</v>
      </c>
      <c r="F288" s="731"/>
      <c r="G288" s="734"/>
      <c r="H288" s="734"/>
      <c r="I288" s="734" t="s">
        <v>3276</v>
      </c>
      <c r="J288" s="727"/>
    </row>
    <row r="289" spans="1:10">
      <c r="A289" s="849"/>
      <c r="B289" s="768" t="s">
        <v>23</v>
      </c>
      <c r="C289" s="728" t="s">
        <v>2279</v>
      </c>
      <c r="D289" s="762" t="s">
        <v>3339</v>
      </c>
      <c r="E289" s="725" t="s">
        <v>11</v>
      </c>
      <c r="F289" s="731"/>
      <c r="G289" s="734"/>
      <c r="H289" s="734"/>
      <c r="I289" s="734"/>
      <c r="J289" s="727"/>
    </row>
    <row r="290" spans="1:10">
      <c r="A290" s="849"/>
      <c r="B290" s="768" t="s">
        <v>23</v>
      </c>
      <c r="C290" s="728" t="s">
        <v>2278</v>
      </c>
      <c r="D290" s="762" t="s">
        <v>3340</v>
      </c>
      <c r="E290" s="725" t="s">
        <v>11</v>
      </c>
      <c r="F290" s="731"/>
      <c r="G290" s="734"/>
      <c r="H290" s="734"/>
      <c r="I290" s="734"/>
      <c r="J290" s="727"/>
    </row>
    <row r="291" spans="1:10">
      <c r="A291" s="849"/>
      <c r="B291" s="768" t="s">
        <v>23</v>
      </c>
      <c r="C291" s="728" t="s">
        <v>2277</v>
      </c>
      <c r="D291" s="762" t="s">
        <v>262</v>
      </c>
      <c r="E291" s="725" t="s">
        <v>11</v>
      </c>
      <c r="F291" s="731"/>
      <c r="G291" s="734"/>
      <c r="H291" s="734"/>
      <c r="I291" s="734"/>
      <c r="J291" s="727"/>
    </row>
    <row r="292" spans="1:10">
      <c r="A292" s="849"/>
      <c r="B292" s="768" t="s">
        <v>23</v>
      </c>
      <c r="C292" s="728" t="s">
        <v>2276</v>
      </c>
      <c r="D292" s="762" t="s">
        <v>262</v>
      </c>
      <c r="E292" s="725" t="s">
        <v>11</v>
      </c>
      <c r="F292" s="731"/>
      <c r="G292" s="734"/>
      <c r="H292" s="734"/>
      <c r="I292" s="734"/>
      <c r="J292" s="727"/>
    </row>
    <row r="293" spans="1:10">
      <c r="A293" s="849"/>
      <c r="B293" s="768" t="s">
        <v>23</v>
      </c>
      <c r="C293" s="728" t="s">
        <v>2275</v>
      </c>
      <c r="D293" s="762" t="s">
        <v>262</v>
      </c>
      <c r="E293" s="725" t="s">
        <v>11</v>
      </c>
      <c r="F293" s="731"/>
      <c r="G293" s="734"/>
      <c r="H293" s="734"/>
      <c r="I293" s="734"/>
      <c r="J293" s="727"/>
    </row>
    <row r="294" spans="1:10">
      <c r="A294" s="849"/>
      <c r="B294" s="768" t="s">
        <v>23</v>
      </c>
      <c r="C294" s="728" t="s">
        <v>2274</v>
      </c>
      <c r="D294" s="762" t="s">
        <v>262</v>
      </c>
      <c r="E294" s="725" t="s">
        <v>11</v>
      </c>
      <c r="F294" s="731"/>
      <c r="G294" s="734"/>
      <c r="H294" s="734"/>
      <c r="I294" s="734"/>
      <c r="J294" s="727"/>
    </row>
    <row r="295" spans="1:10">
      <c r="A295" s="849"/>
      <c r="B295" s="768" t="s">
        <v>23</v>
      </c>
      <c r="C295" s="728" t="s">
        <v>2273</v>
      </c>
      <c r="D295" s="762" t="s">
        <v>262</v>
      </c>
      <c r="E295" s="725" t="s">
        <v>11</v>
      </c>
      <c r="F295" s="731"/>
      <c r="G295" s="734"/>
      <c r="H295" s="734"/>
      <c r="I295" s="734"/>
      <c r="J295" s="727"/>
    </row>
    <row r="296" spans="1:10">
      <c r="A296" s="849"/>
      <c r="B296" s="768" t="s">
        <v>23</v>
      </c>
      <c r="C296" s="728" t="s">
        <v>2272</v>
      </c>
      <c r="D296" s="762" t="s">
        <v>262</v>
      </c>
      <c r="E296" s="725" t="s">
        <v>11</v>
      </c>
      <c r="F296" s="731"/>
      <c r="G296" s="734"/>
      <c r="H296" s="734"/>
      <c r="I296" s="734"/>
      <c r="J296" s="727"/>
    </row>
    <row r="297" spans="1:10">
      <c r="A297" s="849"/>
      <c r="B297" s="768" t="s">
        <v>23</v>
      </c>
      <c r="C297" s="728" t="s">
        <v>2271</v>
      </c>
      <c r="D297" s="762" t="s">
        <v>262</v>
      </c>
      <c r="E297" s="725" t="s">
        <v>11</v>
      </c>
      <c r="F297" s="731"/>
      <c r="G297" s="734"/>
      <c r="H297" s="734"/>
      <c r="I297" s="734"/>
      <c r="J297" s="727"/>
    </row>
    <row r="298" spans="1:10">
      <c r="A298" s="849"/>
      <c r="B298" s="768" t="s">
        <v>23</v>
      </c>
      <c r="C298" s="728" t="s">
        <v>2270</v>
      </c>
      <c r="D298" s="762" t="s">
        <v>262</v>
      </c>
      <c r="E298" s="725" t="s">
        <v>11</v>
      </c>
      <c r="F298" s="731"/>
      <c r="G298" s="734"/>
      <c r="H298" s="734"/>
      <c r="I298" s="734"/>
      <c r="J298" s="727"/>
    </row>
    <row r="299" spans="1:10">
      <c r="A299" s="849"/>
      <c r="B299" s="768" t="s">
        <v>23</v>
      </c>
      <c r="C299" s="728" t="s">
        <v>2269</v>
      </c>
      <c r="D299" s="762" t="s">
        <v>262</v>
      </c>
      <c r="E299" s="725" t="s">
        <v>11</v>
      </c>
      <c r="F299" s="731"/>
      <c r="G299" s="734"/>
      <c r="H299" s="734"/>
      <c r="I299" s="734"/>
      <c r="J299" s="727"/>
    </row>
    <row r="300" spans="1:10">
      <c r="A300" s="849"/>
      <c r="B300" s="768" t="s">
        <v>23</v>
      </c>
      <c r="C300" s="728" t="s">
        <v>2268</v>
      </c>
      <c r="D300" s="762" t="s">
        <v>262</v>
      </c>
      <c r="E300" s="725" t="s">
        <v>11</v>
      </c>
      <c r="F300" s="731"/>
      <c r="G300" s="734"/>
      <c r="H300" s="734"/>
      <c r="I300" s="734"/>
      <c r="J300" s="727"/>
    </row>
    <row r="301" spans="1:10">
      <c r="A301" s="849"/>
      <c r="B301" s="768" t="s">
        <v>23</v>
      </c>
      <c r="C301" s="728" t="s">
        <v>2267</v>
      </c>
      <c r="D301" s="762" t="s">
        <v>262</v>
      </c>
      <c r="E301" s="725" t="s">
        <v>11</v>
      </c>
      <c r="F301" s="731"/>
      <c r="G301" s="734"/>
      <c r="H301" s="734"/>
      <c r="I301" s="734"/>
      <c r="J301" s="727"/>
    </row>
    <row r="302" spans="1:10" ht="14.25" customHeight="1">
      <c r="A302" s="849"/>
      <c r="B302" s="768" t="s">
        <v>23</v>
      </c>
      <c r="C302" s="728" t="s">
        <v>2266</v>
      </c>
      <c r="D302" s="762" t="s">
        <v>262</v>
      </c>
      <c r="E302" s="725" t="s">
        <v>11</v>
      </c>
      <c r="F302" s="731"/>
      <c r="G302" s="734"/>
      <c r="H302" s="734"/>
      <c r="I302" s="734"/>
      <c r="J302" s="727"/>
    </row>
    <row r="303" spans="1:10">
      <c r="A303" s="849"/>
      <c r="B303" s="768" t="s">
        <v>23</v>
      </c>
      <c r="C303" s="728" t="s">
        <v>2265</v>
      </c>
      <c r="D303" s="762" t="s">
        <v>262</v>
      </c>
      <c r="E303" s="725" t="s">
        <v>11</v>
      </c>
      <c r="F303" s="731"/>
      <c r="G303" s="734"/>
      <c r="H303" s="734"/>
      <c r="I303" s="734"/>
      <c r="J303" s="727"/>
    </row>
    <row r="304" spans="1:10" ht="15.75" customHeight="1">
      <c r="A304" s="849"/>
      <c r="B304" s="768" t="s">
        <v>23</v>
      </c>
      <c r="C304" s="728" t="s">
        <v>3108</v>
      </c>
      <c r="D304" s="762" t="s">
        <v>262</v>
      </c>
      <c r="E304" s="725" t="s">
        <v>11</v>
      </c>
      <c r="F304" s="731"/>
      <c r="G304" s="734"/>
      <c r="H304" s="734"/>
      <c r="I304" s="734"/>
      <c r="J304" s="727"/>
    </row>
    <row r="305" spans="1:10">
      <c r="A305" s="849"/>
      <c r="B305" s="768" t="s">
        <v>23</v>
      </c>
      <c r="C305" s="728" t="s">
        <v>3109</v>
      </c>
      <c r="D305" s="762" t="s">
        <v>262</v>
      </c>
      <c r="E305" s="725" t="s">
        <v>11</v>
      </c>
      <c r="F305" s="731"/>
      <c r="G305" s="734"/>
      <c r="H305" s="734"/>
      <c r="I305" s="734"/>
      <c r="J305" s="727"/>
    </row>
    <row r="306" spans="1:10">
      <c r="A306" s="848"/>
      <c r="B306" s="768" t="s">
        <v>23</v>
      </c>
      <c r="C306" s="728" t="s">
        <v>1921</v>
      </c>
      <c r="D306" s="762" t="s">
        <v>3191</v>
      </c>
      <c r="E306" s="725" t="s">
        <v>11</v>
      </c>
      <c r="F306" s="731"/>
      <c r="G306" s="734"/>
      <c r="H306" s="734"/>
      <c r="I306" s="734"/>
      <c r="J306" s="727"/>
    </row>
    <row r="307" spans="1:10" ht="15.75" customHeight="1">
      <c r="A307" s="858">
        <v>24</v>
      </c>
      <c r="B307" s="768" t="s">
        <v>23</v>
      </c>
      <c r="C307" s="755" t="s">
        <v>3388</v>
      </c>
      <c r="D307" s="762"/>
      <c r="E307" s="725" t="s">
        <v>11</v>
      </c>
      <c r="F307" s="731"/>
      <c r="G307" s="734"/>
      <c r="H307" s="734"/>
      <c r="I307" s="734" t="s">
        <v>3389</v>
      </c>
      <c r="J307" s="727"/>
    </row>
    <row r="308" spans="1:10">
      <c r="A308" s="849"/>
      <c r="B308" s="768" t="s">
        <v>23</v>
      </c>
      <c r="C308" s="728" t="s">
        <v>3114</v>
      </c>
      <c r="D308" s="762"/>
      <c r="E308" s="725" t="s">
        <v>11</v>
      </c>
      <c r="F308" s="731"/>
      <c r="G308" s="734"/>
      <c r="H308" s="734"/>
      <c r="I308" s="734"/>
      <c r="J308" s="727"/>
    </row>
    <row r="309" spans="1:10">
      <c r="A309" s="849"/>
      <c r="B309" s="768" t="s">
        <v>23</v>
      </c>
      <c r="C309" s="728" t="s">
        <v>3115</v>
      </c>
      <c r="D309" s="762"/>
      <c r="E309" s="725" t="s">
        <v>11</v>
      </c>
      <c r="F309" s="731"/>
      <c r="G309" s="734"/>
      <c r="H309" s="734"/>
      <c r="I309" s="734"/>
      <c r="J309" s="727"/>
    </row>
    <row r="310" spans="1:10">
      <c r="A310" s="849"/>
      <c r="B310" s="768" t="s">
        <v>23</v>
      </c>
      <c r="C310" s="728" t="s">
        <v>3116</v>
      </c>
      <c r="D310" s="762" t="s">
        <v>3342</v>
      </c>
      <c r="E310" s="725" t="s">
        <v>11</v>
      </c>
      <c r="F310" s="731"/>
      <c r="G310" s="734"/>
      <c r="H310" s="734"/>
      <c r="I310" s="734"/>
      <c r="J310" s="727"/>
    </row>
    <row r="311" spans="1:10">
      <c r="A311" s="849"/>
      <c r="B311" s="768" t="s">
        <v>23</v>
      </c>
      <c r="C311" s="728" t="s">
        <v>3117</v>
      </c>
      <c r="D311" s="762" t="s">
        <v>3338</v>
      </c>
      <c r="E311" s="725" t="s">
        <v>11</v>
      </c>
      <c r="F311" s="731"/>
      <c r="G311" s="734"/>
      <c r="H311" s="734"/>
      <c r="I311" s="734"/>
      <c r="J311" s="727"/>
    </row>
    <row r="312" spans="1:10">
      <c r="A312" s="849"/>
      <c r="B312" s="768" t="s">
        <v>23</v>
      </c>
      <c r="C312" s="728" t="s">
        <v>3343</v>
      </c>
      <c r="D312" s="762"/>
      <c r="E312" s="725" t="s">
        <v>11</v>
      </c>
      <c r="F312" s="731"/>
      <c r="G312" s="734"/>
      <c r="H312" s="734"/>
      <c r="I312" s="734"/>
      <c r="J312" s="727"/>
    </row>
    <row r="313" spans="1:10">
      <c r="A313" s="849"/>
      <c r="B313" s="768" t="s">
        <v>23</v>
      </c>
      <c r="C313" s="728" t="s">
        <v>3344</v>
      </c>
      <c r="D313" s="762"/>
      <c r="E313" s="725" t="s">
        <v>11</v>
      </c>
      <c r="F313" s="731"/>
      <c r="G313" s="734"/>
      <c r="H313" s="734"/>
      <c r="I313" s="734"/>
      <c r="J313" s="727"/>
    </row>
    <row r="314" spans="1:10">
      <c r="A314" s="849"/>
      <c r="B314" s="768" t="s">
        <v>23</v>
      </c>
      <c r="C314" s="728" t="s">
        <v>3345</v>
      </c>
      <c r="D314" s="762"/>
      <c r="E314" s="725" t="s">
        <v>11</v>
      </c>
      <c r="F314" s="731"/>
      <c r="G314" s="734"/>
      <c r="H314" s="734"/>
      <c r="I314" s="734"/>
      <c r="J314" s="727"/>
    </row>
    <row r="315" spans="1:10">
      <c r="A315" s="849"/>
      <c r="B315" s="768" t="s">
        <v>23</v>
      </c>
      <c r="C315" s="728" t="s">
        <v>3346</v>
      </c>
      <c r="D315" s="762"/>
      <c r="E315" s="725" t="s">
        <v>11</v>
      </c>
      <c r="F315" s="731"/>
      <c r="G315" s="734"/>
      <c r="H315" s="734"/>
      <c r="I315" s="734"/>
      <c r="J315" s="727"/>
    </row>
    <row r="316" spans="1:10">
      <c r="A316" s="849"/>
      <c r="B316" s="768" t="s">
        <v>23</v>
      </c>
      <c r="C316" s="728" t="s">
        <v>3347</v>
      </c>
      <c r="D316" s="762"/>
      <c r="E316" s="725" t="s">
        <v>11</v>
      </c>
      <c r="F316" s="731"/>
      <c r="G316" s="734"/>
      <c r="H316" s="734"/>
      <c r="I316" s="734"/>
      <c r="J316" s="727"/>
    </row>
    <row r="317" spans="1:10">
      <c r="A317" s="849"/>
      <c r="B317" s="768" t="s">
        <v>23</v>
      </c>
      <c r="C317" s="728" t="s">
        <v>3348</v>
      </c>
      <c r="D317" s="762"/>
      <c r="E317" s="725" t="s">
        <v>11</v>
      </c>
      <c r="F317" s="731"/>
      <c r="G317" s="734"/>
      <c r="H317" s="734"/>
      <c r="I317" s="734"/>
      <c r="J317" s="727"/>
    </row>
    <row r="318" spans="1:10">
      <c r="A318" s="849"/>
      <c r="B318" s="768" t="s">
        <v>23</v>
      </c>
      <c r="C318" s="728" t="s">
        <v>3349</v>
      </c>
      <c r="D318" s="762"/>
      <c r="E318" s="725" t="s">
        <v>11</v>
      </c>
      <c r="F318" s="731"/>
      <c r="G318" s="734"/>
      <c r="H318" s="734"/>
      <c r="I318" s="734"/>
      <c r="J318" s="727"/>
    </row>
    <row r="319" spans="1:10">
      <c r="A319" s="849"/>
      <c r="B319" s="768" t="s">
        <v>23</v>
      </c>
      <c r="C319" s="728" t="s">
        <v>3350</v>
      </c>
      <c r="D319" s="762"/>
      <c r="E319" s="725" t="s">
        <v>11</v>
      </c>
      <c r="F319" s="731"/>
      <c r="G319" s="734"/>
      <c r="H319" s="734"/>
      <c r="I319" s="734"/>
      <c r="J319" s="727"/>
    </row>
    <row r="320" spans="1:10">
      <c r="A320" s="849"/>
      <c r="B320" s="768" t="s">
        <v>23</v>
      </c>
      <c r="C320" s="728" t="s">
        <v>3351</v>
      </c>
      <c r="D320" s="762"/>
      <c r="E320" s="725" t="s">
        <v>11</v>
      </c>
      <c r="F320" s="731"/>
      <c r="G320" s="734"/>
      <c r="H320" s="734"/>
      <c r="I320" s="734"/>
      <c r="J320" s="727"/>
    </row>
    <row r="321" spans="1:10">
      <c r="A321" s="849"/>
      <c r="B321" s="768" t="s">
        <v>23</v>
      </c>
      <c r="C321" s="728" t="s">
        <v>3352</v>
      </c>
      <c r="D321" s="762"/>
      <c r="E321" s="725" t="s">
        <v>11</v>
      </c>
      <c r="F321" s="731"/>
      <c r="G321" s="734"/>
      <c r="H321" s="734"/>
      <c r="I321" s="734"/>
      <c r="J321" s="727"/>
    </row>
    <row r="322" spans="1:10">
      <c r="A322" s="849"/>
      <c r="B322" s="768" t="s">
        <v>23</v>
      </c>
      <c r="C322" s="728" t="s">
        <v>3353</v>
      </c>
      <c r="D322" s="762"/>
      <c r="E322" s="725" t="s">
        <v>11</v>
      </c>
      <c r="F322" s="731"/>
      <c r="G322" s="734"/>
      <c r="H322" s="734"/>
      <c r="I322" s="734"/>
      <c r="J322" s="727"/>
    </row>
    <row r="323" spans="1:10">
      <c r="A323" s="849"/>
      <c r="B323" s="768" t="s">
        <v>23</v>
      </c>
      <c r="C323" s="728" t="s">
        <v>3354</v>
      </c>
      <c r="D323" s="762"/>
      <c r="E323" s="725" t="s">
        <v>11</v>
      </c>
      <c r="F323" s="731"/>
      <c r="G323" s="734"/>
      <c r="H323" s="734"/>
      <c r="I323" s="734"/>
      <c r="J323" s="727"/>
    </row>
    <row r="324" spans="1:10" ht="18" customHeight="1">
      <c r="A324" s="849"/>
      <c r="B324" s="768" t="s">
        <v>23</v>
      </c>
      <c r="C324" s="728" t="s">
        <v>3355</v>
      </c>
      <c r="D324" s="762"/>
      <c r="E324" s="725" t="s">
        <v>11</v>
      </c>
      <c r="F324" s="731"/>
      <c r="G324" s="734"/>
      <c r="H324" s="734"/>
      <c r="I324" s="734"/>
      <c r="J324" s="727"/>
    </row>
    <row r="325" spans="1:10">
      <c r="A325" s="849"/>
      <c r="B325" s="768" t="s">
        <v>23</v>
      </c>
      <c r="C325" s="728" t="s">
        <v>3356</v>
      </c>
      <c r="D325" s="762"/>
      <c r="E325" s="725" t="s">
        <v>11</v>
      </c>
      <c r="F325" s="731"/>
      <c r="G325" s="734"/>
      <c r="H325" s="734"/>
      <c r="I325" s="734"/>
      <c r="J325" s="727"/>
    </row>
    <row r="326" spans="1:10">
      <c r="A326" s="849"/>
      <c r="B326" s="768" t="s">
        <v>23</v>
      </c>
      <c r="C326" s="728" t="s">
        <v>3357</v>
      </c>
      <c r="D326" s="762"/>
      <c r="E326" s="725" t="s">
        <v>11</v>
      </c>
      <c r="F326" s="731"/>
      <c r="G326" s="734"/>
      <c r="H326" s="734"/>
      <c r="I326" s="734"/>
      <c r="J326" s="727"/>
    </row>
    <row r="327" spans="1:10">
      <c r="A327" s="849"/>
      <c r="B327" s="768" t="s">
        <v>23</v>
      </c>
      <c r="C327" s="728" t="s">
        <v>3358</v>
      </c>
      <c r="D327" s="762"/>
      <c r="E327" s="725" t="s">
        <v>11</v>
      </c>
      <c r="F327" s="731"/>
      <c r="G327" s="734"/>
      <c r="H327" s="734"/>
      <c r="I327" s="734"/>
      <c r="J327" s="727"/>
    </row>
    <row r="328" spans="1:10">
      <c r="A328" s="849"/>
      <c r="B328" s="768" t="s">
        <v>23</v>
      </c>
      <c r="C328" s="728" t="s">
        <v>3359</v>
      </c>
      <c r="D328" s="762"/>
      <c r="E328" s="725" t="s">
        <v>11</v>
      </c>
      <c r="F328" s="731"/>
      <c r="G328" s="734"/>
      <c r="H328" s="734"/>
      <c r="I328" s="734"/>
      <c r="J328" s="727"/>
    </row>
    <row r="329" spans="1:10">
      <c r="A329" s="849"/>
      <c r="B329" s="768" t="s">
        <v>23</v>
      </c>
      <c r="C329" s="728" t="s">
        <v>3360</v>
      </c>
      <c r="D329" s="762"/>
      <c r="E329" s="725" t="s">
        <v>11</v>
      </c>
      <c r="F329" s="731"/>
      <c r="G329" s="734"/>
      <c r="H329" s="734"/>
      <c r="I329" s="734"/>
      <c r="J329" s="727"/>
    </row>
    <row r="330" spans="1:10">
      <c r="A330" s="849"/>
      <c r="B330" s="768" t="s">
        <v>23</v>
      </c>
      <c r="C330" s="728" t="s">
        <v>3361</v>
      </c>
      <c r="D330" s="762"/>
      <c r="E330" s="725" t="s">
        <v>11</v>
      </c>
      <c r="F330" s="731"/>
      <c r="G330" s="734"/>
      <c r="H330" s="734"/>
      <c r="I330" s="734"/>
      <c r="J330" s="727"/>
    </row>
    <row r="331" spans="1:10">
      <c r="A331" s="849"/>
      <c r="B331" s="768" t="s">
        <v>23</v>
      </c>
      <c r="C331" s="728" t="s">
        <v>3362</v>
      </c>
      <c r="D331" s="762"/>
      <c r="E331" s="725" t="s">
        <v>11</v>
      </c>
      <c r="F331" s="731"/>
      <c r="G331" s="734"/>
      <c r="H331" s="734"/>
      <c r="I331" s="734"/>
      <c r="J331" s="727"/>
    </row>
    <row r="332" spans="1:10">
      <c r="A332" s="849"/>
      <c r="B332" s="768" t="s">
        <v>23</v>
      </c>
      <c r="C332" s="728" t="s">
        <v>3363</v>
      </c>
      <c r="D332" s="762"/>
      <c r="E332" s="725" t="s">
        <v>11</v>
      </c>
      <c r="F332" s="731"/>
      <c r="G332" s="734"/>
      <c r="H332" s="734"/>
      <c r="I332" s="734"/>
      <c r="J332" s="727"/>
    </row>
    <row r="333" spans="1:10">
      <c r="A333" s="849"/>
      <c r="B333" s="768" t="s">
        <v>23</v>
      </c>
      <c r="C333" s="728" t="s">
        <v>3364</v>
      </c>
      <c r="D333" s="762"/>
      <c r="E333" s="725" t="s">
        <v>11</v>
      </c>
      <c r="F333" s="731"/>
      <c r="G333" s="734"/>
      <c r="H333" s="734"/>
      <c r="I333" s="734"/>
      <c r="J333" s="727"/>
    </row>
    <row r="334" spans="1:10">
      <c r="A334" s="849"/>
      <c r="B334" s="768" t="s">
        <v>23</v>
      </c>
      <c r="C334" s="728" t="s">
        <v>3365</v>
      </c>
      <c r="D334" s="762"/>
      <c r="E334" s="725" t="s">
        <v>11</v>
      </c>
      <c r="F334" s="731"/>
      <c r="G334" s="734"/>
      <c r="H334" s="734"/>
      <c r="I334" s="734"/>
      <c r="J334" s="727"/>
    </row>
    <row r="335" spans="1:10">
      <c r="A335" s="849"/>
      <c r="B335" s="768" t="s">
        <v>23</v>
      </c>
      <c r="C335" s="728" t="s">
        <v>3366</v>
      </c>
      <c r="D335" s="762"/>
      <c r="E335" s="725" t="s">
        <v>11</v>
      </c>
      <c r="F335" s="731"/>
      <c r="G335" s="734"/>
      <c r="H335" s="734"/>
      <c r="I335" s="734"/>
      <c r="J335" s="727"/>
    </row>
    <row r="336" spans="1:10">
      <c r="A336" s="849"/>
      <c r="B336" s="768" t="s">
        <v>23</v>
      </c>
      <c r="C336" s="728" t="s">
        <v>3367</v>
      </c>
      <c r="D336" s="762"/>
      <c r="E336" s="725" t="s">
        <v>11</v>
      </c>
      <c r="F336" s="731"/>
      <c r="G336" s="734"/>
      <c r="H336" s="734"/>
      <c r="I336" s="734"/>
      <c r="J336" s="727"/>
    </row>
    <row r="337" spans="1:10">
      <c r="A337" s="849"/>
      <c r="B337" s="768" t="s">
        <v>23</v>
      </c>
      <c r="C337" s="728" t="s">
        <v>3368</v>
      </c>
      <c r="D337" s="762"/>
      <c r="E337" s="725" t="s">
        <v>11</v>
      </c>
      <c r="F337" s="731"/>
      <c r="G337" s="734"/>
      <c r="H337" s="734"/>
      <c r="I337" s="734"/>
      <c r="J337" s="727"/>
    </row>
    <row r="338" spans="1:10">
      <c r="A338" s="849"/>
      <c r="B338" s="768" t="s">
        <v>23</v>
      </c>
      <c r="C338" s="728" t="s">
        <v>3369</v>
      </c>
      <c r="D338" s="762"/>
      <c r="E338" s="725" t="s">
        <v>11</v>
      </c>
      <c r="F338" s="731"/>
      <c r="G338" s="734"/>
      <c r="H338" s="734"/>
      <c r="I338" s="734"/>
      <c r="J338" s="727"/>
    </row>
    <row r="339" spans="1:10">
      <c r="A339" s="849"/>
      <c r="B339" s="768" t="s">
        <v>23</v>
      </c>
      <c r="C339" s="728" t="s">
        <v>3370</v>
      </c>
      <c r="D339" s="762"/>
      <c r="E339" s="725" t="s">
        <v>11</v>
      </c>
      <c r="F339" s="731"/>
      <c r="G339" s="734"/>
      <c r="H339" s="734"/>
      <c r="I339" s="734"/>
      <c r="J339" s="727"/>
    </row>
    <row r="340" spans="1:10">
      <c r="A340" s="849"/>
      <c r="B340" s="768" t="s">
        <v>23</v>
      </c>
      <c r="C340" s="728" t="s">
        <v>3371</v>
      </c>
      <c r="D340" s="762"/>
      <c r="E340" s="725" t="s">
        <v>11</v>
      </c>
      <c r="F340" s="731"/>
      <c r="G340" s="734"/>
      <c r="H340" s="734"/>
      <c r="I340" s="734"/>
      <c r="J340" s="727"/>
    </row>
    <row r="341" spans="1:10">
      <c r="A341" s="849"/>
      <c r="B341" s="768" t="s">
        <v>23</v>
      </c>
      <c r="C341" s="728" t="s">
        <v>3372</v>
      </c>
      <c r="D341" s="762"/>
      <c r="E341" s="725" t="s">
        <v>11</v>
      </c>
      <c r="F341" s="731"/>
      <c r="G341" s="734"/>
      <c r="H341" s="734"/>
      <c r="I341" s="734"/>
      <c r="J341" s="727"/>
    </row>
    <row r="342" spans="1:10">
      <c r="A342" s="849"/>
      <c r="B342" s="768" t="s">
        <v>23</v>
      </c>
      <c r="C342" s="728" t="s">
        <v>3373</v>
      </c>
      <c r="D342" s="762"/>
      <c r="E342" s="725" t="s">
        <v>11</v>
      </c>
      <c r="F342" s="731"/>
      <c r="G342" s="734"/>
      <c r="H342" s="734"/>
      <c r="I342" s="734"/>
      <c r="J342" s="727"/>
    </row>
    <row r="343" spans="1:10">
      <c r="A343" s="849"/>
      <c r="B343" s="768" t="s">
        <v>23</v>
      </c>
      <c r="C343" s="728" t="s">
        <v>3374</v>
      </c>
      <c r="D343" s="762"/>
      <c r="E343" s="725" t="s">
        <v>11</v>
      </c>
      <c r="F343" s="731"/>
      <c r="G343" s="734"/>
      <c r="H343" s="734"/>
      <c r="I343" s="734"/>
      <c r="J343" s="727"/>
    </row>
    <row r="344" spans="1:10">
      <c r="A344" s="849"/>
      <c r="B344" s="768" t="s">
        <v>23</v>
      </c>
      <c r="C344" s="728" t="s">
        <v>3375</v>
      </c>
      <c r="D344" s="762"/>
      <c r="E344" s="725" t="s">
        <v>11</v>
      </c>
      <c r="F344" s="731"/>
      <c r="G344" s="734"/>
      <c r="H344" s="734"/>
      <c r="I344" s="734"/>
      <c r="J344" s="727"/>
    </row>
    <row r="345" spans="1:10">
      <c r="A345" s="849"/>
      <c r="B345" s="768" t="s">
        <v>23</v>
      </c>
      <c r="C345" s="728" t="s">
        <v>3376</v>
      </c>
      <c r="D345" s="762"/>
      <c r="E345" s="725" t="s">
        <v>11</v>
      </c>
      <c r="F345" s="731"/>
      <c r="G345" s="734"/>
      <c r="H345" s="734"/>
      <c r="I345" s="734"/>
      <c r="J345" s="727"/>
    </row>
    <row r="346" spans="1:10">
      <c r="A346" s="849"/>
      <c r="B346" s="768" t="s">
        <v>23</v>
      </c>
      <c r="C346" s="728" t="s">
        <v>3377</v>
      </c>
      <c r="D346" s="762"/>
      <c r="E346" s="725" t="s">
        <v>11</v>
      </c>
      <c r="F346" s="731"/>
      <c r="G346" s="734"/>
      <c r="H346" s="734"/>
      <c r="I346" s="734"/>
      <c r="J346" s="727"/>
    </row>
    <row r="347" spans="1:10">
      <c r="A347" s="849"/>
      <c r="B347" s="768" t="s">
        <v>23</v>
      </c>
      <c r="C347" s="728" t="s">
        <v>3378</v>
      </c>
      <c r="D347" s="762"/>
      <c r="E347" s="725" t="s">
        <v>11</v>
      </c>
      <c r="F347" s="731"/>
      <c r="G347" s="734"/>
      <c r="H347" s="734"/>
      <c r="I347" s="734"/>
      <c r="J347" s="727"/>
    </row>
    <row r="348" spans="1:10">
      <c r="A348" s="849"/>
      <c r="B348" s="768" t="s">
        <v>23</v>
      </c>
      <c r="C348" s="728" t="s">
        <v>3379</v>
      </c>
      <c r="D348" s="762"/>
      <c r="E348" s="725" t="s">
        <v>11</v>
      </c>
      <c r="F348" s="731"/>
      <c r="G348" s="734"/>
      <c r="H348" s="734"/>
      <c r="I348" s="734"/>
      <c r="J348" s="727"/>
    </row>
    <row r="349" spans="1:10">
      <c r="A349" s="849"/>
      <c r="B349" s="768" t="s">
        <v>23</v>
      </c>
      <c r="C349" s="728" t="s">
        <v>3380</v>
      </c>
      <c r="D349" s="762"/>
      <c r="E349" s="725" t="s">
        <v>11</v>
      </c>
      <c r="F349" s="731"/>
      <c r="G349" s="734"/>
      <c r="H349" s="734"/>
      <c r="I349" s="734"/>
      <c r="J349" s="727"/>
    </row>
    <row r="350" spans="1:10">
      <c r="A350" s="849"/>
      <c r="B350" s="768" t="s">
        <v>23</v>
      </c>
      <c r="C350" s="728" t="s">
        <v>3381</v>
      </c>
      <c r="D350" s="762"/>
      <c r="E350" s="725" t="s">
        <v>11</v>
      </c>
      <c r="F350" s="731"/>
      <c r="G350" s="734"/>
      <c r="H350" s="734"/>
      <c r="I350" s="734"/>
      <c r="J350" s="727"/>
    </row>
    <row r="351" spans="1:10">
      <c r="A351" s="849"/>
      <c r="B351" s="768" t="s">
        <v>23</v>
      </c>
      <c r="C351" s="728" t="s">
        <v>3382</v>
      </c>
      <c r="D351" s="762"/>
      <c r="E351" s="725" t="s">
        <v>11</v>
      </c>
      <c r="F351" s="731"/>
      <c r="G351" s="734"/>
      <c r="H351" s="734"/>
      <c r="I351" s="734"/>
      <c r="J351" s="727"/>
    </row>
    <row r="352" spans="1:10">
      <c r="A352" s="849"/>
      <c r="B352" s="768" t="s">
        <v>23</v>
      </c>
      <c r="C352" s="728" t="s">
        <v>3383</v>
      </c>
      <c r="D352" s="762"/>
      <c r="E352" s="725" t="s">
        <v>11</v>
      </c>
      <c r="F352" s="731"/>
      <c r="G352" s="734"/>
      <c r="H352" s="734"/>
      <c r="I352" s="734"/>
      <c r="J352" s="727"/>
    </row>
    <row r="353" spans="1:10">
      <c r="A353" s="849"/>
      <c r="B353" s="768" t="s">
        <v>23</v>
      </c>
      <c r="C353" s="728" t="s">
        <v>3384</v>
      </c>
      <c r="D353" s="762"/>
      <c r="E353" s="725" t="s">
        <v>11</v>
      </c>
      <c r="F353" s="731"/>
      <c r="G353" s="734"/>
      <c r="H353" s="734"/>
      <c r="I353" s="734"/>
      <c r="J353" s="727"/>
    </row>
    <row r="354" spans="1:10">
      <c r="A354" s="849"/>
      <c r="B354" s="768" t="s">
        <v>23</v>
      </c>
      <c r="C354" s="728" t="s">
        <v>3385</v>
      </c>
      <c r="D354" s="762"/>
      <c r="E354" s="725" t="s">
        <v>11</v>
      </c>
      <c r="F354" s="731"/>
      <c r="G354" s="734"/>
      <c r="H354" s="734"/>
      <c r="I354" s="734"/>
      <c r="J354" s="727"/>
    </row>
    <row r="355" spans="1:10">
      <c r="A355" s="848"/>
      <c r="B355" s="768" t="s">
        <v>23</v>
      </c>
      <c r="C355" s="728" t="s">
        <v>1921</v>
      </c>
      <c r="D355" s="762" t="s">
        <v>3191</v>
      </c>
      <c r="E355" s="725" t="s">
        <v>11</v>
      </c>
      <c r="F355" s="731"/>
      <c r="G355" s="734"/>
      <c r="H355" s="734"/>
      <c r="I355" s="734"/>
      <c r="J355" s="727"/>
    </row>
    <row r="356" spans="1:10">
      <c r="A356" s="858">
        <v>25</v>
      </c>
      <c r="B356" s="768" t="s">
        <v>23</v>
      </c>
      <c r="C356" s="755" t="s">
        <v>3279</v>
      </c>
      <c r="D356" s="762"/>
      <c r="E356" s="725" t="s">
        <v>11</v>
      </c>
      <c r="F356" s="731"/>
      <c r="G356" s="734"/>
      <c r="H356" s="734"/>
      <c r="I356" s="734" t="s">
        <v>3390</v>
      </c>
      <c r="J356" s="727"/>
    </row>
    <row r="357" spans="1:10">
      <c r="A357" s="848"/>
      <c r="B357" s="768" t="s">
        <v>23</v>
      </c>
      <c r="C357" s="728" t="s">
        <v>1921</v>
      </c>
      <c r="D357" s="762" t="s">
        <v>3191</v>
      </c>
      <c r="E357" s="725" t="s">
        <v>11</v>
      </c>
      <c r="F357" s="731"/>
      <c r="G357" s="734"/>
      <c r="H357" s="734"/>
      <c r="I357" s="734"/>
      <c r="J357" s="727"/>
    </row>
    <row r="358" spans="1:10" ht="17.25" customHeight="1">
      <c r="A358" s="858">
        <v>26</v>
      </c>
      <c r="B358" s="768" t="s">
        <v>23</v>
      </c>
      <c r="C358" s="755" t="s">
        <v>2345</v>
      </c>
      <c r="D358" s="762"/>
      <c r="E358" s="725" t="s">
        <v>11</v>
      </c>
      <c r="F358" s="731"/>
      <c r="G358" s="734" t="s">
        <v>3280</v>
      </c>
      <c r="H358" s="734"/>
      <c r="I358" s="734"/>
      <c r="J358" s="727"/>
    </row>
    <row r="359" spans="1:10">
      <c r="A359" s="848"/>
      <c r="B359" s="768" t="s">
        <v>23</v>
      </c>
      <c r="C359" s="728" t="s">
        <v>1921</v>
      </c>
      <c r="D359" s="762" t="s">
        <v>3191</v>
      </c>
      <c r="E359" s="725" t="s">
        <v>11</v>
      </c>
      <c r="F359" s="731"/>
      <c r="G359" s="734"/>
      <c r="H359" s="734"/>
      <c r="I359" s="734"/>
      <c r="J359" s="727"/>
    </row>
    <row r="360" spans="1:10" ht="15.75" customHeight="1">
      <c r="A360" s="858">
        <v>27</v>
      </c>
      <c r="B360" s="768" t="s">
        <v>23</v>
      </c>
      <c r="C360" s="755" t="s">
        <v>3282</v>
      </c>
      <c r="D360" s="762"/>
      <c r="E360" s="725" t="s">
        <v>11</v>
      </c>
      <c r="F360" s="731"/>
      <c r="G360" s="734"/>
      <c r="H360" s="734"/>
      <c r="I360" s="734" t="s">
        <v>3283</v>
      </c>
      <c r="J360" s="727"/>
    </row>
    <row r="361" spans="1:10">
      <c r="A361" s="849"/>
      <c r="B361" s="768" t="s">
        <v>23</v>
      </c>
      <c r="C361" s="728" t="s">
        <v>1945</v>
      </c>
      <c r="D361" s="762" t="s">
        <v>3284</v>
      </c>
      <c r="E361" s="725" t="s">
        <v>11</v>
      </c>
      <c r="F361" s="731"/>
      <c r="G361" s="734"/>
      <c r="H361" s="734"/>
      <c r="I361" s="734"/>
      <c r="J361" s="727"/>
    </row>
    <row r="362" spans="1:10">
      <c r="A362" s="849"/>
      <c r="B362" s="768" t="s">
        <v>23</v>
      </c>
      <c r="C362" s="728" t="s">
        <v>1946</v>
      </c>
      <c r="D362" s="762" t="s">
        <v>3285</v>
      </c>
      <c r="E362" s="725" t="s">
        <v>11</v>
      </c>
      <c r="F362" s="731"/>
      <c r="G362" s="734"/>
      <c r="H362" s="734"/>
      <c r="I362" s="734"/>
      <c r="J362" s="727"/>
    </row>
    <row r="363" spans="1:10">
      <c r="A363" s="849"/>
      <c r="B363" s="768" t="s">
        <v>23</v>
      </c>
      <c r="C363" s="728" t="s">
        <v>1947</v>
      </c>
      <c r="D363" s="762" t="s">
        <v>640</v>
      </c>
      <c r="E363" s="725" t="s">
        <v>11</v>
      </c>
      <c r="F363" s="731"/>
      <c r="G363" s="734"/>
      <c r="H363" s="734"/>
      <c r="I363" s="734"/>
      <c r="J363" s="727"/>
    </row>
    <row r="364" spans="1:10">
      <c r="A364" s="849"/>
      <c r="B364" s="768" t="s">
        <v>23</v>
      </c>
      <c r="C364" s="728" t="s">
        <v>1948</v>
      </c>
      <c r="D364" s="762" t="s">
        <v>3286</v>
      </c>
      <c r="E364" s="725" t="s">
        <v>11</v>
      </c>
      <c r="F364" s="731"/>
      <c r="G364" s="734"/>
      <c r="H364" s="734"/>
      <c r="I364" s="734"/>
      <c r="J364" s="727"/>
    </row>
    <row r="365" spans="1:10">
      <c r="A365" s="849"/>
      <c r="B365" s="768" t="s">
        <v>23</v>
      </c>
      <c r="C365" s="728" t="s">
        <v>1949</v>
      </c>
      <c r="D365" s="762" t="s">
        <v>3286</v>
      </c>
      <c r="E365" s="725" t="s">
        <v>11</v>
      </c>
      <c r="F365" s="731"/>
      <c r="G365" s="734"/>
      <c r="H365" s="734"/>
      <c r="I365" s="734"/>
      <c r="J365" s="727"/>
    </row>
    <row r="366" spans="1:10">
      <c r="A366" s="849"/>
      <c r="B366" s="768" t="s">
        <v>23</v>
      </c>
      <c r="C366" s="728" t="s">
        <v>1950</v>
      </c>
      <c r="D366" s="762" t="s">
        <v>3286</v>
      </c>
      <c r="E366" s="725" t="s">
        <v>11</v>
      </c>
      <c r="F366" s="731"/>
      <c r="G366" s="734"/>
      <c r="H366" s="734"/>
      <c r="I366" s="734"/>
      <c r="J366" s="727"/>
    </row>
    <row r="367" spans="1:10">
      <c r="A367" s="849"/>
      <c r="B367" s="768" t="s">
        <v>23</v>
      </c>
      <c r="C367" s="728" t="s">
        <v>1951</v>
      </c>
      <c r="D367" s="762" t="s">
        <v>3286</v>
      </c>
      <c r="E367" s="725" t="s">
        <v>11</v>
      </c>
      <c r="F367" s="731"/>
      <c r="G367" s="734"/>
      <c r="H367" s="734"/>
      <c r="I367" s="734"/>
      <c r="J367" s="727"/>
    </row>
    <row r="368" spans="1:10">
      <c r="A368" s="848"/>
      <c r="B368" s="768" t="s">
        <v>23</v>
      </c>
      <c r="C368" s="728" t="s">
        <v>1921</v>
      </c>
      <c r="D368" s="762" t="s">
        <v>3191</v>
      </c>
      <c r="E368" s="725" t="s">
        <v>11</v>
      </c>
      <c r="F368" s="731"/>
      <c r="G368" s="734"/>
      <c r="H368" s="734"/>
      <c r="I368" s="734"/>
      <c r="J368" s="727"/>
    </row>
    <row r="369" spans="1:10" ht="17.25" customHeight="1">
      <c r="A369" s="858">
        <v>28</v>
      </c>
      <c r="B369" s="768" t="s">
        <v>23</v>
      </c>
      <c r="C369" s="755" t="s">
        <v>3290</v>
      </c>
      <c r="D369" s="762"/>
      <c r="E369" s="725" t="s">
        <v>11</v>
      </c>
      <c r="F369" s="731"/>
      <c r="G369" s="734"/>
      <c r="H369" s="734"/>
      <c r="I369" s="734" t="s">
        <v>3291</v>
      </c>
      <c r="J369" s="727"/>
    </row>
    <row r="370" spans="1:10" ht="17.25" customHeight="1">
      <c r="A370" s="849"/>
      <c r="B370" s="768" t="s">
        <v>23</v>
      </c>
      <c r="C370" s="728" t="s">
        <v>1471</v>
      </c>
      <c r="D370" s="762" t="s">
        <v>3292</v>
      </c>
      <c r="E370" s="725" t="s">
        <v>11</v>
      </c>
      <c r="F370" s="731"/>
      <c r="G370" s="734"/>
      <c r="H370" s="734"/>
      <c r="I370" s="734"/>
      <c r="J370" s="727"/>
    </row>
    <row r="371" spans="1:10">
      <c r="A371" s="849"/>
      <c r="B371" s="768" t="s">
        <v>23</v>
      </c>
      <c r="C371" s="728" t="s">
        <v>1472</v>
      </c>
      <c r="D371" s="762" t="s">
        <v>3293</v>
      </c>
      <c r="E371" s="725" t="s">
        <v>11</v>
      </c>
      <c r="F371" s="731"/>
      <c r="G371" s="734"/>
      <c r="H371" s="734"/>
      <c r="I371" s="734"/>
      <c r="J371" s="727"/>
    </row>
    <row r="372" spans="1:10">
      <c r="A372" s="849"/>
      <c r="B372" s="768" t="s">
        <v>23</v>
      </c>
      <c r="C372" s="728" t="s">
        <v>2292</v>
      </c>
      <c r="D372" s="762" t="s">
        <v>262</v>
      </c>
      <c r="E372" s="725" t="s">
        <v>11</v>
      </c>
      <c r="F372" s="731"/>
      <c r="G372" s="734"/>
      <c r="H372" s="734"/>
      <c r="I372" s="734"/>
      <c r="J372" s="727"/>
    </row>
    <row r="373" spans="1:10">
      <c r="A373" s="849"/>
      <c r="B373" s="768" t="s">
        <v>23</v>
      </c>
      <c r="C373" s="728" t="s">
        <v>2291</v>
      </c>
      <c r="D373" s="762" t="s">
        <v>262</v>
      </c>
      <c r="E373" s="725" t="s">
        <v>11</v>
      </c>
      <c r="F373" s="731"/>
      <c r="G373" s="734"/>
      <c r="H373" s="734"/>
      <c r="I373" s="734"/>
      <c r="J373" s="727"/>
    </row>
    <row r="374" spans="1:10">
      <c r="A374" s="849"/>
      <c r="B374" s="768" t="s">
        <v>23</v>
      </c>
      <c r="C374" s="728" t="s">
        <v>2290</v>
      </c>
      <c r="D374" s="762" t="s">
        <v>262</v>
      </c>
      <c r="E374" s="725" t="s">
        <v>11</v>
      </c>
      <c r="F374" s="731"/>
      <c r="G374" s="734"/>
      <c r="H374" s="734"/>
      <c r="I374" s="734"/>
      <c r="J374" s="727"/>
    </row>
    <row r="375" spans="1:10">
      <c r="A375" s="849"/>
      <c r="B375" s="768" t="s">
        <v>23</v>
      </c>
      <c r="C375" s="728" t="s">
        <v>2289</v>
      </c>
      <c r="D375" s="762" t="s">
        <v>262</v>
      </c>
      <c r="E375" s="725" t="s">
        <v>11</v>
      </c>
      <c r="F375" s="731"/>
      <c r="G375" s="734"/>
      <c r="H375" s="734"/>
      <c r="I375" s="734"/>
      <c r="J375" s="727"/>
    </row>
    <row r="376" spans="1:10">
      <c r="A376" s="849"/>
      <c r="B376" s="768" t="s">
        <v>23</v>
      </c>
      <c r="C376" s="728" t="s">
        <v>2288</v>
      </c>
      <c r="D376" s="762" t="s">
        <v>262</v>
      </c>
      <c r="E376" s="725" t="s">
        <v>11</v>
      </c>
      <c r="F376" s="731"/>
      <c r="G376" s="734"/>
      <c r="H376" s="734"/>
      <c r="I376" s="734"/>
      <c r="J376" s="727"/>
    </row>
    <row r="377" spans="1:10">
      <c r="A377" s="849"/>
      <c r="B377" s="768" t="s">
        <v>23</v>
      </c>
      <c r="C377" s="728" t="s">
        <v>2287</v>
      </c>
      <c r="D377" s="762" t="s">
        <v>262</v>
      </c>
      <c r="E377" s="725" t="s">
        <v>11</v>
      </c>
      <c r="F377" s="731"/>
      <c r="G377" s="734"/>
      <c r="H377" s="734"/>
      <c r="I377" s="734"/>
      <c r="J377" s="727"/>
    </row>
    <row r="378" spans="1:10">
      <c r="A378" s="849"/>
      <c r="B378" s="768" t="s">
        <v>23</v>
      </c>
      <c r="C378" s="728" t="s">
        <v>2286</v>
      </c>
      <c r="D378" s="762" t="s">
        <v>262</v>
      </c>
      <c r="E378" s="725" t="s">
        <v>11</v>
      </c>
      <c r="F378" s="731"/>
      <c r="G378" s="734"/>
      <c r="H378" s="734"/>
      <c r="I378" s="734"/>
      <c r="J378" s="727"/>
    </row>
    <row r="379" spans="1:10">
      <c r="A379" s="849"/>
      <c r="B379" s="768" t="s">
        <v>23</v>
      </c>
      <c r="C379" s="728" t="s">
        <v>2285</v>
      </c>
      <c r="D379" s="762" t="s">
        <v>262</v>
      </c>
      <c r="E379" s="725" t="s">
        <v>11</v>
      </c>
      <c r="F379" s="731"/>
      <c r="G379" s="734"/>
      <c r="H379" s="734"/>
      <c r="I379" s="734"/>
      <c r="J379" s="727"/>
    </row>
    <row r="380" spans="1:10">
      <c r="A380" s="849"/>
      <c r="B380" s="768" t="s">
        <v>23</v>
      </c>
      <c r="C380" s="728" t="s">
        <v>2284</v>
      </c>
      <c r="D380" s="762" t="s">
        <v>262</v>
      </c>
      <c r="E380" s="725" t="s">
        <v>11</v>
      </c>
      <c r="F380" s="731"/>
      <c r="G380" s="734"/>
      <c r="H380" s="734"/>
      <c r="I380" s="734"/>
      <c r="J380" s="727"/>
    </row>
    <row r="381" spans="1:10">
      <c r="A381" s="849"/>
      <c r="B381" s="768" t="s">
        <v>23</v>
      </c>
      <c r="C381" s="728" t="s">
        <v>2283</v>
      </c>
      <c r="D381" s="762" t="s">
        <v>262</v>
      </c>
      <c r="E381" s="725" t="s">
        <v>11</v>
      </c>
      <c r="F381" s="731"/>
      <c r="G381" s="734"/>
      <c r="H381" s="734"/>
      <c r="I381" s="734"/>
      <c r="J381" s="727"/>
    </row>
    <row r="382" spans="1:10">
      <c r="A382" s="849"/>
      <c r="B382" s="768" t="s">
        <v>23</v>
      </c>
      <c r="C382" s="728" t="s">
        <v>2282</v>
      </c>
      <c r="D382" s="762" t="s">
        <v>262</v>
      </c>
      <c r="E382" s="725" t="s">
        <v>11</v>
      </c>
      <c r="F382" s="731"/>
      <c r="G382" s="734"/>
      <c r="H382" s="734"/>
      <c r="I382" s="734"/>
      <c r="J382" s="727"/>
    </row>
    <row r="383" spans="1:10">
      <c r="A383" s="849"/>
      <c r="B383" s="768" t="s">
        <v>23</v>
      </c>
      <c r="C383" s="728" t="s">
        <v>2281</v>
      </c>
      <c r="D383" s="762" t="s">
        <v>262</v>
      </c>
      <c r="E383" s="725" t="s">
        <v>11</v>
      </c>
      <c r="F383" s="731"/>
      <c r="G383" s="734"/>
      <c r="H383" s="734"/>
      <c r="I383" s="734"/>
      <c r="J383" s="727"/>
    </row>
    <row r="384" spans="1:10">
      <c r="A384" s="849"/>
      <c r="B384" s="768" t="s">
        <v>23</v>
      </c>
      <c r="C384" s="728" t="s">
        <v>2280</v>
      </c>
      <c r="D384" s="762" t="s">
        <v>262</v>
      </c>
      <c r="E384" s="725" t="s">
        <v>11</v>
      </c>
      <c r="F384" s="731"/>
      <c r="G384" s="734"/>
      <c r="H384" s="734"/>
      <c r="I384" s="734"/>
      <c r="J384" s="727"/>
    </row>
    <row r="385" spans="1:10">
      <c r="A385" s="849"/>
      <c r="B385" s="768" t="s">
        <v>23</v>
      </c>
      <c r="C385" s="728" t="s">
        <v>3106</v>
      </c>
      <c r="D385" s="762" t="s">
        <v>262</v>
      </c>
      <c r="E385" s="725" t="s">
        <v>11</v>
      </c>
      <c r="F385" s="731"/>
      <c r="G385" s="734"/>
      <c r="H385" s="734"/>
      <c r="I385" s="734"/>
      <c r="J385" s="727"/>
    </row>
    <row r="386" spans="1:10">
      <c r="A386" s="849"/>
      <c r="B386" s="768" t="s">
        <v>23</v>
      </c>
      <c r="C386" s="728" t="s">
        <v>3107</v>
      </c>
      <c r="D386" s="762" t="s">
        <v>262</v>
      </c>
      <c r="E386" s="725" t="s">
        <v>11</v>
      </c>
      <c r="F386" s="731"/>
      <c r="G386" s="734"/>
      <c r="H386" s="734"/>
      <c r="I386" s="734"/>
      <c r="J386" s="727"/>
    </row>
    <row r="387" spans="1:10">
      <c r="A387" s="849"/>
      <c r="B387" s="768" t="s">
        <v>23</v>
      </c>
      <c r="C387" s="728" t="s">
        <v>2279</v>
      </c>
      <c r="D387" s="762" t="s">
        <v>3292</v>
      </c>
      <c r="E387" s="725" t="s">
        <v>11</v>
      </c>
      <c r="F387" s="731"/>
      <c r="G387" s="734"/>
      <c r="H387" s="734"/>
      <c r="I387" s="734"/>
      <c r="J387" s="727"/>
    </row>
    <row r="388" spans="1:10">
      <c r="A388" s="849"/>
      <c r="B388" s="768" t="s">
        <v>23</v>
      </c>
      <c r="C388" s="728" t="s">
        <v>2278</v>
      </c>
      <c r="D388" s="762" t="s">
        <v>3293</v>
      </c>
      <c r="E388" s="725" t="s">
        <v>11</v>
      </c>
      <c r="F388" s="731"/>
      <c r="G388" s="734"/>
      <c r="H388" s="734"/>
      <c r="I388" s="734"/>
      <c r="J388" s="727"/>
    </row>
    <row r="389" spans="1:10">
      <c r="A389" s="849"/>
      <c r="B389" s="768" t="s">
        <v>23</v>
      </c>
      <c r="C389" s="728" t="s">
        <v>2277</v>
      </c>
      <c r="D389" s="762" t="s">
        <v>262</v>
      </c>
      <c r="E389" s="725" t="s">
        <v>11</v>
      </c>
      <c r="F389" s="731"/>
      <c r="G389" s="734"/>
      <c r="H389" s="734"/>
      <c r="I389" s="734"/>
      <c r="J389" s="727"/>
    </row>
    <row r="390" spans="1:10">
      <c r="A390" s="849"/>
      <c r="B390" s="768" t="s">
        <v>23</v>
      </c>
      <c r="C390" s="728" t="s">
        <v>2276</v>
      </c>
      <c r="D390" s="762" t="s">
        <v>262</v>
      </c>
      <c r="E390" s="725" t="s">
        <v>11</v>
      </c>
      <c r="F390" s="731"/>
      <c r="G390" s="734"/>
      <c r="H390" s="734"/>
      <c r="I390" s="734"/>
      <c r="J390" s="766"/>
    </row>
    <row r="391" spans="1:10">
      <c r="A391" s="849"/>
      <c r="B391" s="768" t="s">
        <v>23</v>
      </c>
      <c r="C391" s="728" t="s">
        <v>2275</v>
      </c>
      <c r="D391" s="762" t="s">
        <v>262</v>
      </c>
      <c r="E391" s="725" t="s">
        <v>11</v>
      </c>
      <c r="F391" s="731"/>
      <c r="G391" s="734"/>
      <c r="H391" s="734"/>
      <c r="I391" s="734"/>
      <c r="J391" s="766"/>
    </row>
    <row r="392" spans="1:10">
      <c r="A392" s="849"/>
      <c r="B392" s="768" t="s">
        <v>23</v>
      </c>
      <c r="C392" s="728" t="s">
        <v>2274</v>
      </c>
      <c r="D392" s="762" t="s">
        <v>262</v>
      </c>
      <c r="E392" s="725" t="s">
        <v>11</v>
      </c>
      <c r="F392" s="731"/>
      <c r="G392" s="734"/>
      <c r="H392" s="734"/>
      <c r="I392" s="734"/>
      <c r="J392" s="766"/>
    </row>
    <row r="393" spans="1:10">
      <c r="A393" s="849"/>
      <c r="B393" s="768" t="s">
        <v>23</v>
      </c>
      <c r="C393" s="728" t="s">
        <v>2273</v>
      </c>
      <c r="D393" s="762" t="s">
        <v>262</v>
      </c>
      <c r="E393" s="725" t="s">
        <v>11</v>
      </c>
      <c r="F393" s="731"/>
      <c r="G393" s="734"/>
      <c r="H393" s="734"/>
      <c r="I393" s="734"/>
      <c r="J393" s="766"/>
    </row>
    <row r="394" spans="1:10">
      <c r="A394" s="849"/>
      <c r="B394" s="768" t="s">
        <v>23</v>
      </c>
      <c r="C394" s="728" t="s">
        <v>2272</v>
      </c>
      <c r="D394" s="762" t="s">
        <v>262</v>
      </c>
      <c r="E394" s="725" t="s">
        <v>11</v>
      </c>
      <c r="F394" s="731"/>
      <c r="G394" s="734"/>
      <c r="H394" s="734"/>
      <c r="I394" s="734"/>
      <c r="J394" s="766"/>
    </row>
    <row r="395" spans="1:10">
      <c r="A395" s="849"/>
      <c r="B395" s="768" t="s">
        <v>23</v>
      </c>
      <c r="C395" s="728" t="s">
        <v>2271</v>
      </c>
      <c r="D395" s="762" t="s">
        <v>262</v>
      </c>
      <c r="E395" s="725" t="s">
        <v>11</v>
      </c>
      <c r="F395" s="731"/>
      <c r="G395" s="734"/>
      <c r="H395" s="734"/>
      <c r="I395" s="734"/>
      <c r="J395" s="766"/>
    </row>
    <row r="396" spans="1:10">
      <c r="A396" s="849"/>
      <c r="B396" s="768" t="s">
        <v>23</v>
      </c>
      <c r="C396" s="728" t="s">
        <v>2270</v>
      </c>
      <c r="D396" s="762" t="s">
        <v>262</v>
      </c>
      <c r="E396" s="725" t="s">
        <v>11</v>
      </c>
      <c r="F396" s="731"/>
      <c r="G396" s="734"/>
      <c r="H396" s="734"/>
      <c r="I396" s="734"/>
      <c r="J396" s="766"/>
    </row>
    <row r="397" spans="1:10">
      <c r="A397" s="849"/>
      <c r="B397" s="768" t="s">
        <v>23</v>
      </c>
      <c r="C397" s="728" t="s">
        <v>2269</v>
      </c>
      <c r="D397" s="762" t="s">
        <v>262</v>
      </c>
      <c r="E397" s="725" t="s">
        <v>11</v>
      </c>
      <c r="F397" s="731"/>
      <c r="G397" s="734"/>
      <c r="H397" s="734"/>
      <c r="I397" s="734"/>
      <c r="J397" s="766"/>
    </row>
    <row r="398" spans="1:10">
      <c r="A398" s="849"/>
      <c r="B398" s="768" t="s">
        <v>23</v>
      </c>
      <c r="C398" s="728" t="s">
        <v>2268</v>
      </c>
      <c r="D398" s="762" t="s">
        <v>262</v>
      </c>
      <c r="E398" s="725" t="s">
        <v>11</v>
      </c>
      <c r="F398" s="731"/>
      <c r="G398" s="734"/>
      <c r="H398" s="734"/>
      <c r="I398" s="734"/>
      <c r="J398" s="766"/>
    </row>
    <row r="399" spans="1:10">
      <c r="A399" s="849"/>
      <c r="B399" s="768" t="s">
        <v>23</v>
      </c>
      <c r="C399" s="728" t="s">
        <v>2267</v>
      </c>
      <c r="D399" s="762" t="s">
        <v>262</v>
      </c>
      <c r="E399" s="725" t="s">
        <v>11</v>
      </c>
      <c r="F399" s="731"/>
      <c r="G399" s="734"/>
      <c r="H399" s="734"/>
      <c r="I399" s="734"/>
      <c r="J399" s="766"/>
    </row>
    <row r="400" spans="1:10">
      <c r="A400" s="849"/>
      <c r="B400" s="768" t="s">
        <v>23</v>
      </c>
      <c r="C400" s="728" t="s">
        <v>2266</v>
      </c>
      <c r="D400" s="762" t="s">
        <v>262</v>
      </c>
      <c r="E400" s="725" t="s">
        <v>11</v>
      </c>
      <c r="F400" s="731"/>
      <c r="G400" s="734"/>
      <c r="H400" s="734"/>
      <c r="I400" s="734"/>
      <c r="J400" s="727"/>
    </row>
    <row r="401" spans="1:10">
      <c r="A401" s="849"/>
      <c r="B401" s="768" t="s">
        <v>23</v>
      </c>
      <c r="C401" s="728" t="s">
        <v>2265</v>
      </c>
      <c r="D401" s="762" t="s">
        <v>262</v>
      </c>
      <c r="E401" s="725" t="s">
        <v>11</v>
      </c>
      <c r="F401" s="731"/>
      <c r="G401" s="734"/>
      <c r="H401" s="734"/>
      <c r="I401" s="734"/>
      <c r="J401" s="727"/>
    </row>
    <row r="402" spans="1:10">
      <c r="A402" s="849"/>
      <c r="B402" s="768" t="s">
        <v>23</v>
      </c>
      <c r="C402" s="728" t="s">
        <v>3108</v>
      </c>
      <c r="D402" s="762" t="s">
        <v>262</v>
      </c>
      <c r="E402" s="725" t="s">
        <v>11</v>
      </c>
      <c r="F402" s="731"/>
      <c r="G402" s="734"/>
      <c r="H402" s="734"/>
      <c r="I402" s="734"/>
      <c r="J402" s="727"/>
    </row>
    <row r="403" spans="1:10">
      <c r="A403" s="849"/>
      <c r="B403" s="768" t="s">
        <v>23</v>
      </c>
      <c r="C403" s="728" t="s">
        <v>3109</v>
      </c>
      <c r="D403" s="762" t="s">
        <v>262</v>
      </c>
      <c r="E403" s="725" t="s">
        <v>11</v>
      </c>
      <c r="F403" s="731"/>
      <c r="G403" s="734"/>
      <c r="H403" s="734"/>
      <c r="I403" s="734"/>
      <c r="J403" s="727"/>
    </row>
    <row r="404" spans="1:10">
      <c r="A404" s="849"/>
      <c r="B404" s="768" t="s">
        <v>23</v>
      </c>
      <c r="C404" s="728" t="s">
        <v>2336</v>
      </c>
      <c r="D404" s="762" t="s">
        <v>3292</v>
      </c>
      <c r="E404" s="725" t="s">
        <v>11</v>
      </c>
      <c r="F404" s="731"/>
      <c r="G404" s="734"/>
      <c r="H404" s="734"/>
      <c r="I404" s="734"/>
      <c r="J404" s="727"/>
    </row>
    <row r="405" spans="1:10">
      <c r="A405" s="849"/>
      <c r="B405" s="768" t="s">
        <v>23</v>
      </c>
      <c r="C405" s="728" t="s">
        <v>2335</v>
      </c>
      <c r="D405" s="762" t="s">
        <v>3293</v>
      </c>
      <c r="E405" s="725" t="s">
        <v>11</v>
      </c>
      <c r="F405" s="731"/>
      <c r="G405" s="734"/>
      <c r="H405" s="734"/>
      <c r="I405" s="734"/>
      <c r="J405" s="727"/>
    </row>
    <row r="406" spans="1:10">
      <c r="A406" s="849"/>
      <c r="B406" s="768" t="s">
        <v>23</v>
      </c>
      <c r="C406" s="728" t="s">
        <v>2334</v>
      </c>
      <c r="D406" s="762" t="s">
        <v>262</v>
      </c>
      <c r="E406" s="725" t="s">
        <v>11</v>
      </c>
      <c r="F406" s="731"/>
      <c r="G406" s="734"/>
      <c r="H406" s="734"/>
      <c r="I406" s="734"/>
      <c r="J406" s="727"/>
    </row>
    <row r="407" spans="1:10">
      <c r="A407" s="849"/>
      <c r="B407" s="768" t="s">
        <v>23</v>
      </c>
      <c r="C407" s="728" t="s">
        <v>2333</v>
      </c>
      <c r="D407" s="762" t="s">
        <v>262</v>
      </c>
      <c r="E407" s="725" t="s">
        <v>11</v>
      </c>
      <c r="F407" s="731"/>
      <c r="G407" s="734"/>
      <c r="H407" s="734"/>
      <c r="I407" s="734"/>
      <c r="J407" s="727"/>
    </row>
    <row r="408" spans="1:10">
      <c r="A408" s="849"/>
      <c r="B408" s="768" t="s">
        <v>23</v>
      </c>
      <c r="C408" s="728" t="s">
        <v>2332</v>
      </c>
      <c r="D408" s="762" t="s">
        <v>262</v>
      </c>
      <c r="E408" s="725" t="s">
        <v>11</v>
      </c>
      <c r="F408" s="731"/>
      <c r="G408" s="734"/>
      <c r="H408" s="734"/>
      <c r="I408" s="734"/>
      <c r="J408" s="727"/>
    </row>
    <row r="409" spans="1:10">
      <c r="A409" s="849"/>
      <c r="B409" s="768" t="s">
        <v>23</v>
      </c>
      <c r="C409" s="728" t="s">
        <v>2331</v>
      </c>
      <c r="D409" s="762" t="s">
        <v>262</v>
      </c>
      <c r="E409" s="725" t="s">
        <v>11</v>
      </c>
      <c r="F409" s="731"/>
      <c r="G409" s="734"/>
      <c r="H409" s="734"/>
      <c r="I409" s="734"/>
      <c r="J409" s="727"/>
    </row>
    <row r="410" spans="1:10">
      <c r="A410" s="849"/>
      <c r="B410" s="768" t="s">
        <v>23</v>
      </c>
      <c r="C410" s="728" t="s">
        <v>2330</v>
      </c>
      <c r="D410" s="762" t="s">
        <v>262</v>
      </c>
      <c r="E410" s="725" t="s">
        <v>11</v>
      </c>
      <c r="F410" s="731"/>
      <c r="G410" s="734"/>
      <c r="H410" s="734"/>
      <c r="I410" s="734"/>
      <c r="J410" s="727"/>
    </row>
    <row r="411" spans="1:10">
      <c r="A411" s="849"/>
      <c r="B411" s="768" t="s">
        <v>23</v>
      </c>
      <c r="C411" s="728" t="s">
        <v>2329</v>
      </c>
      <c r="D411" s="762" t="s">
        <v>262</v>
      </c>
      <c r="E411" s="725" t="s">
        <v>11</v>
      </c>
      <c r="F411" s="731"/>
      <c r="G411" s="734"/>
      <c r="H411" s="734"/>
      <c r="I411" s="734"/>
      <c r="J411" s="727"/>
    </row>
    <row r="412" spans="1:10">
      <c r="A412" s="849"/>
      <c r="B412" s="768" t="s">
        <v>23</v>
      </c>
      <c r="C412" s="728" t="s">
        <v>2328</v>
      </c>
      <c r="D412" s="762" t="s">
        <v>262</v>
      </c>
      <c r="E412" s="725" t="s">
        <v>11</v>
      </c>
      <c r="F412" s="731"/>
      <c r="G412" s="734"/>
      <c r="H412" s="734"/>
      <c r="I412" s="734"/>
      <c r="J412" s="727"/>
    </row>
    <row r="413" spans="1:10">
      <c r="A413" s="849"/>
      <c r="B413" s="768" t="s">
        <v>23</v>
      </c>
      <c r="C413" s="728" t="s">
        <v>2327</v>
      </c>
      <c r="D413" s="762" t="s">
        <v>262</v>
      </c>
      <c r="E413" s="725" t="s">
        <v>11</v>
      </c>
      <c r="F413" s="731"/>
      <c r="G413" s="734"/>
      <c r="H413" s="734"/>
      <c r="I413" s="734"/>
      <c r="J413" s="727"/>
    </row>
    <row r="414" spans="1:10">
      <c r="A414" s="849"/>
      <c r="B414" s="768" t="s">
        <v>23</v>
      </c>
      <c r="C414" s="728" t="s">
        <v>2326</v>
      </c>
      <c r="D414" s="762" t="s">
        <v>262</v>
      </c>
      <c r="E414" s="725" t="s">
        <v>11</v>
      </c>
      <c r="F414" s="731"/>
      <c r="G414" s="734"/>
      <c r="H414" s="734"/>
      <c r="I414" s="734"/>
      <c r="J414" s="727"/>
    </row>
    <row r="415" spans="1:10">
      <c r="A415" s="849"/>
      <c r="B415" s="768" t="s">
        <v>23</v>
      </c>
      <c r="C415" s="728" t="s">
        <v>2325</v>
      </c>
      <c r="D415" s="762" t="s">
        <v>262</v>
      </c>
      <c r="E415" s="725" t="s">
        <v>11</v>
      </c>
      <c r="F415" s="731"/>
      <c r="G415" s="734"/>
      <c r="H415" s="734"/>
      <c r="I415" s="734"/>
      <c r="J415" s="727"/>
    </row>
    <row r="416" spans="1:10">
      <c r="A416" s="849"/>
      <c r="B416" s="768" t="s">
        <v>23</v>
      </c>
      <c r="C416" s="728" t="s">
        <v>2324</v>
      </c>
      <c r="D416" s="762" t="s">
        <v>262</v>
      </c>
      <c r="E416" s="725" t="s">
        <v>11</v>
      </c>
      <c r="F416" s="731"/>
      <c r="G416" s="734"/>
      <c r="H416" s="734"/>
      <c r="I416" s="734"/>
      <c r="J416" s="727"/>
    </row>
    <row r="417" spans="1:10">
      <c r="A417" s="849"/>
      <c r="B417" s="768" t="s">
        <v>23</v>
      </c>
      <c r="C417" s="728" t="s">
        <v>2323</v>
      </c>
      <c r="D417" s="762" t="s">
        <v>262</v>
      </c>
      <c r="E417" s="725" t="s">
        <v>11</v>
      </c>
      <c r="F417" s="731"/>
      <c r="G417" s="734"/>
      <c r="H417" s="734"/>
      <c r="I417" s="734"/>
      <c r="J417" s="727"/>
    </row>
    <row r="418" spans="1:10">
      <c r="A418" s="849"/>
      <c r="B418" s="768" t="s">
        <v>23</v>
      </c>
      <c r="C418" s="728" t="s">
        <v>2322</v>
      </c>
      <c r="D418" s="762" t="s">
        <v>262</v>
      </c>
      <c r="E418" s="725" t="s">
        <v>11</v>
      </c>
      <c r="F418" s="731"/>
      <c r="G418" s="734"/>
      <c r="H418" s="734"/>
      <c r="I418" s="734"/>
      <c r="J418" s="727"/>
    </row>
    <row r="419" spans="1:10">
      <c r="A419" s="849"/>
      <c r="B419" s="768" t="s">
        <v>23</v>
      </c>
      <c r="C419" s="728" t="s">
        <v>3294</v>
      </c>
      <c r="D419" s="762" t="s">
        <v>262</v>
      </c>
      <c r="E419" s="725" t="s">
        <v>11</v>
      </c>
      <c r="F419" s="731"/>
      <c r="G419" s="734"/>
      <c r="H419" s="734"/>
      <c r="I419" s="734"/>
      <c r="J419" s="727"/>
    </row>
    <row r="420" spans="1:10">
      <c r="A420" s="849"/>
      <c r="B420" s="768" t="s">
        <v>23</v>
      </c>
      <c r="C420" s="728" t="s">
        <v>3295</v>
      </c>
      <c r="D420" s="762" t="s">
        <v>262</v>
      </c>
      <c r="E420" s="725" t="s">
        <v>11</v>
      </c>
      <c r="F420" s="731"/>
      <c r="G420" s="734"/>
      <c r="H420" s="734"/>
      <c r="I420" s="734"/>
      <c r="J420" s="727"/>
    </row>
    <row r="421" spans="1:10">
      <c r="A421" s="849"/>
      <c r="B421" s="768" t="s">
        <v>23</v>
      </c>
      <c r="C421" s="728" t="s">
        <v>2321</v>
      </c>
      <c r="D421" s="762" t="s">
        <v>3292</v>
      </c>
      <c r="E421" s="725" t="s">
        <v>11</v>
      </c>
      <c r="F421" s="731"/>
      <c r="G421" s="734"/>
      <c r="H421" s="734"/>
      <c r="I421" s="734"/>
      <c r="J421" s="727"/>
    </row>
    <row r="422" spans="1:10">
      <c r="A422" s="849"/>
      <c r="B422" s="768" t="s">
        <v>23</v>
      </c>
      <c r="C422" s="728" t="s">
        <v>2320</v>
      </c>
      <c r="D422" s="762" t="s">
        <v>3293</v>
      </c>
      <c r="E422" s="725" t="s">
        <v>11</v>
      </c>
      <c r="F422" s="731"/>
      <c r="G422" s="734"/>
      <c r="H422" s="734"/>
      <c r="I422" s="734"/>
      <c r="J422" s="727"/>
    </row>
    <row r="423" spans="1:10">
      <c r="A423" s="849"/>
      <c r="B423" s="768" t="s">
        <v>23</v>
      </c>
      <c r="C423" s="728" t="s">
        <v>2319</v>
      </c>
      <c r="D423" s="762" t="s">
        <v>262</v>
      </c>
      <c r="E423" s="725" t="s">
        <v>11</v>
      </c>
      <c r="F423" s="731"/>
      <c r="G423" s="734"/>
      <c r="H423" s="734"/>
      <c r="I423" s="734"/>
      <c r="J423" s="727"/>
    </row>
    <row r="424" spans="1:10">
      <c r="A424" s="849"/>
      <c r="B424" s="768" t="s">
        <v>23</v>
      </c>
      <c r="C424" s="728" t="s">
        <v>2318</v>
      </c>
      <c r="D424" s="762" t="s">
        <v>262</v>
      </c>
      <c r="E424" s="725" t="s">
        <v>11</v>
      </c>
      <c r="F424" s="731"/>
      <c r="G424" s="734"/>
      <c r="H424" s="734"/>
      <c r="I424" s="734"/>
      <c r="J424" s="727"/>
    </row>
    <row r="425" spans="1:10">
      <c r="A425" s="849"/>
      <c r="B425" s="768" t="s">
        <v>23</v>
      </c>
      <c r="C425" s="728" t="s">
        <v>2317</v>
      </c>
      <c r="D425" s="762" t="s">
        <v>262</v>
      </c>
      <c r="E425" s="725" t="s">
        <v>11</v>
      </c>
      <c r="F425" s="731"/>
      <c r="G425" s="734"/>
      <c r="H425" s="734"/>
      <c r="I425" s="734"/>
      <c r="J425" s="727"/>
    </row>
    <row r="426" spans="1:10">
      <c r="A426" s="849"/>
      <c r="B426" s="768" t="s">
        <v>23</v>
      </c>
      <c r="C426" s="728" t="s">
        <v>2316</v>
      </c>
      <c r="D426" s="762" t="s">
        <v>262</v>
      </c>
      <c r="E426" s="725" t="s">
        <v>11</v>
      </c>
      <c r="F426" s="731"/>
      <c r="G426" s="734"/>
      <c r="H426" s="734"/>
      <c r="I426" s="734"/>
      <c r="J426" s="727"/>
    </row>
    <row r="427" spans="1:10">
      <c r="A427" s="849"/>
      <c r="B427" s="768" t="s">
        <v>23</v>
      </c>
      <c r="C427" s="728" t="s">
        <v>2315</v>
      </c>
      <c r="D427" s="762" t="s">
        <v>262</v>
      </c>
      <c r="E427" s="725" t="s">
        <v>11</v>
      </c>
      <c r="F427" s="731"/>
      <c r="G427" s="734"/>
      <c r="H427" s="734"/>
      <c r="I427" s="734"/>
      <c r="J427" s="727"/>
    </row>
    <row r="428" spans="1:10">
      <c r="A428" s="849"/>
      <c r="B428" s="768" t="s">
        <v>23</v>
      </c>
      <c r="C428" s="728" t="s">
        <v>2314</v>
      </c>
      <c r="D428" s="762" t="s">
        <v>262</v>
      </c>
      <c r="E428" s="725" t="s">
        <v>11</v>
      </c>
      <c r="F428" s="731"/>
      <c r="G428" s="734"/>
      <c r="H428" s="734"/>
      <c r="I428" s="734"/>
      <c r="J428" s="727"/>
    </row>
    <row r="429" spans="1:10">
      <c r="A429" s="849"/>
      <c r="B429" s="768" t="s">
        <v>23</v>
      </c>
      <c r="C429" s="728" t="s">
        <v>2313</v>
      </c>
      <c r="D429" s="762" t="s">
        <v>262</v>
      </c>
      <c r="E429" s="725" t="s">
        <v>11</v>
      </c>
      <c r="F429" s="731"/>
      <c r="G429" s="734"/>
      <c r="H429" s="734"/>
      <c r="I429" s="734"/>
      <c r="J429" s="727"/>
    </row>
    <row r="430" spans="1:10">
      <c r="A430" s="849"/>
      <c r="B430" s="768" t="s">
        <v>23</v>
      </c>
      <c r="C430" s="728" t="s">
        <v>2312</v>
      </c>
      <c r="D430" s="762" t="s">
        <v>262</v>
      </c>
      <c r="E430" s="725" t="s">
        <v>11</v>
      </c>
      <c r="F430" s="731"/>
      <c r="G430" s="734"/>
      <c r="H430" s="734"/>
      <c r="I430" s="734"/>
      <c r="J430" s="727"/>
    </row>
    <row r="431" spans="1:10">
      <c r="A431" s="849"/>
      <c r="B431" s="768" t="s">
        <v>23</v>
      </c>
      <c r="C431" s="728" t="s">
        <v>2311</v>
      </c>
      <c r="D431" s="762" t="s">
        <v>262</v>
      </c>
      <c r="E431" s="725" t="s">
        <v>11</v>
      </c>
      <c r="F431" s="731"/>
      <c r="G431" s="734"/>
      <c r="H431" s="734"/>
      <c r="I431" s="734"/>
      <c r="J431" s="727"/>
    </row>
    <row r="432" spans="1:10">
      <c r="A432" s="849"/>
      <c r="B432" s="768" t="s">
        <v>23</v>
      </c>
      <c r="C432" s="728" t="s">
        <v>2310</v>
      </c>
      <c r="D432" s="762" t="s">
        <v>262</v>
      </c>
      <c r="E432" s="725" t="s">
        <v>11</v>
      </c>
      <c r="F432" s="731"/>
      <c r="G432" s="734"/>
      <c r="H432" s="734"/>
      <c r="I432" s="734"/>
      <c r="J432" s="727"/>
    </row>
    <row r="433" spans="1:10">
      <c r="A433" s="849"/>
      <c r="B433" s="768" t="s">
        <v>23</v>
      </c>
      <c r="C433" s="728" t="s">
        <v>2309</v>
      </c>
      <c r="D433" s="762" t="s">
        <v>262</v>
      </c>
      <c r="E433" s="725" t="s">
        <v>11</v>
      </c>
      <c r="F433" s="731"/>
      <c r="G433" s="734"/>
      <c r="H433" s="734"/>
      <c r="I433" s="734"/>
      <c r="J433" s="727"/>
    </row>
    <row r="434" spans="1:10">
      <c r="A434" s="849"/>
      <c r="B434" s="768" t="s">
        <v>23</v>
      </c>
      <c r="C434" s="728" t="s">
        <v>2308</v>
      </c>
      <c r="D434" s="762" t="s">
        <v>262</v>
      </c>
      <c r="E434" s="725" t="s">
        <v>11</v>
      </c>
      <c r="F434" s="731"/>
      <c r="G434" s="734"/>
      <c r="H434" s="734"/>
      <c r="I434" s="734"/>
      <c r="J434" s="727"/>
    </row>
    <row r="435" spans="1:10">
      <c r="A435" s="849"/>
      <c r="B435" s="768" t="s">
        <v>23</v>
      </c>
      <c r="C435" s="728" t="s">
        <v>2307</v>
      </c>
      <c r="D435" s="762" t="s">
        <v>262</v>
      </c>
      <c r="E435" s="725" t="s">
        <v>11</v>
      </c>
      <c r="F435" s="731"/>
      <c r="G435" s="734"/>
      <c r="H435" s="734"/>
      <c r="I435" s="734"/>
      <c r="J435" s="727"/>
    </row>
    <row r="436" spans="1:10">
      <c r="A436" s="849"/>
      <c r="B436" s="768" t="s">
        <v>23</v>
      </c>
      <c r="C436" s="728" t="s">
        <v>3296</v>
      </c>
      <c r="D436" s="762" t="s">
        <v>262</v>
      </c>
      <c r="E436" s="725" t="s">
        <v>11</v>
      </c>
      <c r="F436" s="731"/>
      <c r="G436" s="734"/>
      <c r="H436" s="734"/>
      <c r="I436" s="734"/>
      <c r="J436" s="727"/>
    </row>
    <row r="437" spans="1:10">
      <c r="A437" s="849"/>
      <c r="B437" s="768" t="s">
        <v>23</v>
      </c>
      <c r="C437" s="728" t="s">
        <v>3297</v>
      </c>
      <c r="D437" s="762" t="s">
        <v>262</v>
      </c>
      <c r="E437" s="725" t="s">
        <v>11</v>
      </c>
      <c r="F437" s="731"/>
      <c r="G437" s="734"/>
      <c r="H437" s="734"/>
      <c r="I437" s="734"/>
      <c r="J437" s="727"/>
    </row>
    <row r="438" spans="1:10">
      <c r="A438" s="848"/>
      <c r="B438" s="768" t="s">
        <v>23</v>
      </c>
      <c r="C438" s="728" t="s">
        <v>1921</v>
      </c>
      <c r="D438" s="762" t="s">
        <v>3191</v>
      </c>
      <c r="E438" s="725" t="s">
        <v>11</v>
      </c>
      <c r="F438" s="731"/>
      <c r="G438" s="734"/>
      <c r="H438" s="734"/>
      <c r="I438" s="734"/>
      <c r="J438" s="727"/>
    </row>
    <row r="439" spans="1:10">
      <c r="A439" s="858">
        <v>29</v>
      </c>
      <c r="B439" s="768" t="s">
        <v>23</v>
      </c>
      <c r="C439" s="755" t="s">
        <v>3287</v>
      </c>
      <c r="D439" s="762"/>
      <c r="E439" s="725" t="s">
        <v>11</v>
      </c>
      <c r="F439" s="731"/>
      <c r="G439" s="734"/>
      <c r="H439" s="734"/>
      <c r="I439" s="734"/>
      <c r="J439" s="727"/>
    </row>
    <row r="440" spans="1:10">
      <c r="A440" s="849"/>
      <c r="B440" s="768" t="s">
        <v>23</v>
      </c>
      <c r="C440" s="756" t="s">
        <v>2344</v>
      </c>
      <c r="D440" s="762" t="s">
        <v>3288</v>
      </c>
      <c r="E440" s="725" t="s">
        <v>11</v>
      </c>
      <c r="F440" s="731"/>
      <c r="G440" s="734"/>
      <c r="H440" s="734"/>
      <c r="I440" s="734"/>
      <c r="J440" s="727"/>
    </row>
    <row r="441" spans="1:10">
      <c r="A441" s="849"/>
      <c r="B441" s="768" t="s">
        <v>23</v>
      </c>
      <c r="C441" s="756" t="s">
        <v>2343</v>
      </c>
      <c r="D441" s="762" t="s">
        <v>3289</v>
      </c>
      <c r="E441" s="725" t="s">
        <v>11</v>
      </c>
      <c r="F441" s="731"/>
      <c r="G441" s="734"/>
      <c r="H441" s="734"/>
      <c r="I441" s="734"/>
      <c r="J441" s="727"/>
    </row>
    <row r="442" spans="1:10">
      <c r="A442" s="849"/>
      <c r="B442" s="768" t="s">
        <v>23</v>
      </c>
      <c r="C442" s="756" t="s">
        <v>2342</v>
      </c>
      <c r="D442" s="762" t="s">
        <v>3288</v>
      </c>
      <c r="E442" s="725" t="s">
        <v>11</v>
      </c>
      <c r="F442" s="731"/>
      <c r="G442" s="734"/>
      <c r="H442" s="734"/>
      <c r="I442" s="734"/>
      <c r="J442" s="727"/>
    </row>
    <row r="443" spans="1:10">
      <c r="A443" s="849"/>
      <c r="B443" s="768" t="s">
        <v>23</v>
      </c>
      <c r="C443" s="756" t="s">
        <v>2341</v>
      </c>
      <c r="D443" s="762" t="s">
        <v>3289</v>
      </c>
      <c r="E443" s="725" t="s">
        <v>11</v>
      </c>
      <c r="F443" s="731"/>
      <c r="G443" s="734"/>
      <c r="H443" s="734"/>
      <c r="I443" s="734"/>
      <c r="J443" s="727"/>
    </row>
    <row r="444" spans="1:10">
      <c r="A444" s="849"/>
      <c r="B444" s="768" t="s">
        <v>23</v>
      </c>
      <c r="C444" s="756" t="s">
        <v>2340</v>
      </c>
      <c r="D444" s="762" t="s">
        <v>3288</v>
      </c>
      <c r="E444" s="725" t="s">
        <v>11</v>
      </c>
      <c r="F444" s="731"/>
      <c r="G444" s="734"/>
      <c r="H444" s="734"/>
      <c r="I444" s="734"/>
      <c r="J444" s="727"/>
    </row>
    <row r="445" spans="1:10">
      <c r="A445" s="849"/>
      <c r="B445" s="768" t="s">
        <v>23</v>
      </c>
      <c r="C445" s="756" t="s">
        <v>2339</v>
      </c>
      <c r="D445" s="762" t="s">
        <v>3289</v>
      </c>
      <c r="E445" s="725" t="s">
        <v>11</v>
      </c>
      <c r="F445" s="731"/>
      <c r="G445" s="734"/>
      <c r="H445" s="734"/>
      <c r="I445" s="734"/>
      <c r="J445" s="727"/>
    </row>
    <row r="446" spans="1:10">
      <c r="A446" s="849"/>
      <c r="B446" s="768" t="s">
        <v>23</v>
      </c>
      <c r="C446" s="756" t="s">
        <v>2338</v>
      </c>
      <c r="D446" s="762" t="s">
        <v>3288</v>
      </c>
      <c r="E446" s="725" t="s">
        <v>11</v>
      </c>
      <c r="F446" s="731"/>
      <c r="G446" s="734"/>
      <c r="H446" s="734"/>
      <c r="I446" s="734"/>
      <c r="J446" s="727"/>
    </row>
    <row r="447" spans="1:10">
      <c r="A447" s="849"/>
      <c r="B447" s="768" t="s">
        <v>23</v>
      </c>
      <c r="C447" s="756" t="s">
        <v>2337</v>
      </c>
      <c r="D447" s="762" t="s">
        <v>3289</v>
      </c>
      <c r="E447" s="725" t="s">
        <v>11</v>
      </c>
      <c r="F447" s="731"/>
      <c r="G447" s="734"/>
      <c r="H447" s="734"/>
      <c r="I447" s="734"/>
      <c r="J447" s="727"/>
    </row>
    <row r="448" spans="1:10">
      <c r="A448" s="848"/>
      <c r="B448" s="768" t="s">
        <v>23</v>
      </c>
      <c r="C448" s="756" t="s">
        <v>1921</v>
      </c>
      <c r="D448" s="762" t="s">
        <v>3191</v>
      </c>
      <c r="E448" s="725" t="s">
        <v>11</v>
      </c>
      <c r="F448" s="731"/>
      <c r="G448" s="734"/>
      <c r="H448" s="734"/>
      <c r="I448" s="734"/>
      <c r="J448" s="727"/>
    </row>
    <row r="449" spans="1:16" ht="18" customHeight="1">
      <c r="A449" s="858">
        <v>30</v>
      </c>
      <c r="B449" s="768" t="s">
        <v>23</v>
      </c>
      <c r="C449" s="755" t="s">
        <v>3298</v>
      </c>
      <c r="D449" s="762"/>
      <c r="E449" s="725" t="s">
        <v>11</v>
      </c>
      <c r="F449" s="731"/>
      <c r="G449" s="734" t="s">
        <v>3299</v>
      </c>
      <c r="H449" s="734"/>
      <c r="I449" s="734"/>
      <c r="J449" s="727"/>
    </row>
    <row r="450" spans="1:16">
      <c r="A450" s="848"/>
      <c r="B450" s="768" t="s">
        <v>23</v>
      </c>
      <c r="C450" s="728" t="s">
        <v>1921</v>
      </c>
      <c r="D450" s="762" t="s">
        <v>3191</v>
      </c>
      <c r="E450" s="725" t="s">
        <v>11</v>
      </c>
      <c r="F450" s="731"/>
      <c r="G450" s="734"/>
      <c r="H450" s="734"/>
      <c r="I450" s="734"/>
      <c r="J450" s="727"/>
    </row>
    <row r="451" spans="1:16">
      <c r="A451" s="858">
        <v>31</v>
      </c>
      <c r="B451" s="768" t="s">
        <v>23</v>
      </c>
      <c r="C451" s="755" t="s">
        <v>3391</v>
      </c>
      <c r="D451" s="762"/>
      <c r="E451" s="725" t="s">
        <v>11</v>
      </c>
      <c r="F451" s="731"/>
      <c r="G451" s="734"/>
      <c r="H451" s="734"/>
      <c r="I451" s="734" t="s">
        <v>2301</v>
      </c>
      <c r="J451" s="727"/>
      <c r="P451" s="734"/>
    </row>
    <row r="452" spans="1:16">
      <c r="A452" s="848"/>
      <c r="B452" s="768" t="s">
        <v>23</v>
      </c>
      <c r="C452" s="728" t="s">
        <v>1921</v>
      </c>
      <c r="D452" s="762" t="s">
        <v>3191</v>
      </c>
      <c r="E452" s="725" t="s">
        <v>11</v>
      </c>
      <c r="F452" s="731"/>
      <c r="G452" s="734"/>
      <c r="H452" s="734"/>
      <c r="I452" s="734"/>
      <c r="J452" s="727"/>
    </row>
    <row r="453" spans="1:16">
      <c r="A453" s="858">
        <v>32</v>
      </c>
      <c r="B453" s="768" t="s">
        <v>23</v>
      </c>
      <c r="C453" s="755" t="s">
        <v>3300</v>
      </c>
      <c r="D453" s="762"/>
      <c r="E453" s="725" t="s">
        <v>11</v>
      </c>
      <c r="F453" s="731"/>
      <c r="G453" s="734"/>
      <c r="H453" s="734"/>
      <c r="I453" s="734"/>
      <c r="J453" s="727"/>
    </row>
    <row r="454" spans="1:16">
      <c r="A454" s="848"/>
      <c r="B454" s="768" t="s">
        <v>23</v>
      </c>
      <c r="C454" s="728" t="s">
        <v>1921</v>
      </c>
      <c r="D454" s="762" t="s">
        <v>3191</v>
      </c>
      <c r="E454" s="725" t="s">
        <v>11</v>
      </c>
      <c r="F454" s="731"/>
      <c r="G454" s="734"/>
      <c r="H454" s="734"/>
      <c r="I454" s="734" t="s">
        <v>3392</v>
      </c>
      <c r="J454" s="734"/>
    </row>
  </sheetData>
  <mergeCells count="33">
    <mergeCell ref="A449:A450"/>
    <mergeCell ref="A451:A452"/>
    <mergeCell ref="A453:A454"/>
    <mergeCell ref="A307:A355"/>
    <mergeCell ref="A356:A357"/>
    <mergeCell ref="A358:A359"/>
    <mergeCell ref="A360:A368"/>
    <mergeCell ref="A369:A438"/>
    <mergeCell ref="A439:A448"/>
    <mergeCell ref="A288:A306"/>
    <mergeCell ref="A162:A164"/>
    <mergeCell ref="A165:A168"/>
    <mergeCell ref="A169:A187"/>
    <mergeCell ref="A188:A206"/>
    <mergeCell ref="A207:A255"/>
    <mergeCell ref="A256:A257"/>
    <mergeCell ref="A258:A259"/>
    <mergeCell ref="A260:A261"/>
    <mergeCell ref="A262:A264"/>
    <mergeCell ref="A265:A268"/>
    <mergeCell ref="A269:A287"/>
    <mergeCell ref="A160:A161"/>
    <mergeCell ref="C1:D8"/>
    <mergeCell ref="A10:A12"/>
    <mergeCell ref="A13:A14"/>
    <mergeCell ref="A15:A16"/>
    <mergeCell ref="A17:A22"/>
    <mergeCell ref="A23:A28"/>
    <mergeCell ref="A29:A64"/>
    <mergeCell ref="A65:A100"/>
    <mergeCell ref="A101:A155"/>
    <mergeCell ref="A156:A157"/>
    <mergeCell ref="A158:A159"/>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1"/>
  <sheetViews>
    <sheetView showGridLines="0" topLeftCell="A112" zoomScaleNormal="100" workbookViewId="0">
      <selection activeCell="J137" sqref="J137"/>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1"/>
      <c r="C1" s="44"/>
      <c r="D1" s="785" t="s">
        <v>1126</v>
      </c>
      <c r="E1" s="863"/>
      <c r="F1" s="860"/>
      <c r="G1" s="69"/>
      <c r="H1" s="91" t="s">
        <v>5</v>
      </c>
      <c r="I1" s="73"/>
      <c r="J1" s="42"/>
      <c r="K1" s="75"/>
      <c r="L1" s="42"/>
    </row>
    <row r="2" spans="1:12" ht="15.75" customHeight="1">
      <c r="A2" s="85"/>
      <c r="B2" s="201"/>
      <c r="C2" s="44"/>
      <c r="D2" s="863"/>
      <c r="E2" s="863"/>
      <c r="F2" s="861"/>
      <c r="G2" s="25" t="s">
        <v>6</v>
      </c>
      <c r="H2" s="22">
        <f>COUNTIF(G10:G224,"Not POR")</f>
        <v>2</v>
      </c>
      <c r="I2" s="73"/>
      <c r="J2" s="42"/>
      <c r="K2" s="75"/>
      <c r="L2" s="42"/>
    </row>
    <row r="3" spans="1:12" ht="15.75" customHeight="1">
      <c r="A3" s="85"/>
      <c r="B3" s="201"/>
      <c r="C3" s="44"/>
      <c r="D3" s="863"/>
      <c r="E3" s="863"/>
      <c r="F3" s="861"/>
      <c r="G3" s="31" t="s">
        <v>8</v>
      </c>
      <c r="H3" s="22">
        <f>COUNTIF(G10:G224,"CHN validation")</f>
        <v>0</v>
      </c>
      <c r="I3" s="73"/>
      <c r="J3" s="42"/>
      <c r="K3" s="75"/>
      <c r="L3" s="42"/>
    </row>
    <row r="4" spans="1:12" ht="15.75" customHeight="1">
      <c r="A4" s="85"/>
      <c r="B4" s="201"/>
      <c r="C4" s="44"/>
      <c r="D4" s="863"/>
      <c r="E4" s="863"/>
      <c r="F4" s="861"/>
      <c r="G4" s="32" t="s">
        <v>9</v>
      </c>
      <c r="H4" s="22">
        <f>COUNTIF(G10:G224,"New Item")</f>
        <v>0</v>
      </c>
      <c r="I4" s="73"/>
      <c r="J4" s="42"/>
      <c r="K4" s="75"/>
      <c r="L4" s="42"/>
    </row>
    <row r="5" spans="1:12" ht="19.5" customHeight="1">
      <c r="A5" s="42"/>
      <c r="B5" s="202"/>
      <c r="C5" s="44"/>
      <c r="D5" s="863"/>
      <c r="E5" s="863"/>
      <c r="F5" s="861"/>
      <c r="G5" s="33" t="s">
        <v>7</v>
      </c>
      <c r="H5" s="22">
        <f>COUNTIF(G10:G224,"Pending update")</f>
        <v>0</v>
      </c>
      <c r="I5" s="73"/>
      <c r="J5" s="42"/>
      <c r="K5" s="42"/>
      <c r="L5" s="42"/>
    </row>
    <row r="6" spans="1:12" ht="15.75" customHeight="1">
      <c r="A6" s="85"/>
      <c r="B6" s="201"/>
      <c r="C6" s="44"/>
      <c r="D6" s="863"/>
      <c r="E6" s="863"/>
      <c r="F6" s="861"/>
      <c r="G6" s="35" t="s">
        <v>10</v>
      </c>
      <c r="H6" s="22">
        <v>0</v>
      </c>
      <c r="I6" s="73"/>
      <c r="J6" s="42"/>
      <c r="K6" s="75"/>
      <c r="L6" s="42"/>
    </row>
    <row r="7" spans="1:12" ht="15.75" customHeight="1">
      <c r="A7" s="85"/>
      <c r="B7" s="201"/>
      <c r="C7" s="44"/>
      <c r="D7" s="863"/>
      <c r="E7" s="863"/>
      <c r="F7" s="861"/>
      <c r="G7" s="36" t="s">
        <v>11</v>
      </c>
      <c r="H7" s="22">
        <f>COUNTIF(G10:G224,"Ready")</f>
        <v>194</v>
      </c>
      <c r="I7" s="73"/>
      <c r="J7" s="42"/>
      <c r="K7" s="75"/>
      <c r="L7" s="42"/>
    </row>
    <row r="8" spans="1:12" ht="15.75" customHeight="1" thickBot="1">
      <c r="A8" s="93"/>
      <c r="B8" s="93"/>
      <c r="C8" s="94"/>
      <c r="D8" s="864"/>
      <c r="E8" s="864"/>
      <c r="F8" s="862"/>
      <c r="G8" s="95" t="s">
        <v>12</v>
      </c>
      <c r="H8" s="103">
        <f>COUNTIF(G10:G224,"Not ready")</f>
        <v>0</v>
      </c>
      <c r="I8" s="96"/>
      <c r="J8" s="86"/>
      <c r="K8" s="97"/>
      <c r="L8" s="86"/>
    </row>
    <row r="9" spans="1:12" ht="31.5" customHeight="1">
      <c r="A9" s="355" t="s">
        <v>13</v>
      </c>
      <c r="B9" s="356" t="s">
        <v>1997</v>
      </c>
      <c r="C9" s="356" t="s">
        <v>14</v>
      </c>
      <c r="D9" s="356" t="s">
        <v>15</v>
      </c>
      <c r="E9" s="356" t="s">
        <v>16</v>
      </c>
      <c r="F9" s="356" t="s">
        <v>190</v>
      </c>
      <c r="G9" s="356" t="s">
        <v>17</v>
      </c>
      <c r="H9" s="356" t="s">
        <v>1123</v>
      </c>
      <c r="I9" s="356" t="s">
        <v>18</v>
      </c>
      <c r="J9" s="356" t="s">
        <v>19</v>
      </c>
      <c r="K9" s="356" t="s">
        <v>21</v>
      </c>
      <c r="L9" s="357" t="s">
        <v>191</v>
      </c>
    </row>
    <row r="10" spans="1:12" ht="16.5" customHeight="1">
      <c r="A10" s="390" t="s">
        <v>674</v>
      </c>
      <c r="B10" s="204"/>
      <c r="C10" s="204" t="s">
        <v>23</v>
      </c>
      <c r="D10" s="205" t="s">
        <v>26</v>
      </c>
      <c r="E10" s="206" t="s">
        <v>27</v>
      </c>
      <c r="F10" s="207" t="s">
        <v>2977</v>
      </c>
      <c r="G10" s="198" t="s">
        <v>11</v>
      </c>
      <c r="H10" s="207"/>
      <c r="I10" s="208"/>
      <c r="J10" s="209"/>
      <c r="K10" s="210"/>
      <c r="L10" s="376"/>
    </row>
    <row r="11" spans="1:12" ht="16.5" customHeight="1">
      <c r="A11" s="390" t="s">
        <v>675</v>
      </c>
      <c r="B11" s="204"/>
      <c r="C11" s="204" t="s">
        <v>23</v>
      </c>
      <c r="D11" s="205" t="s">
        <v>26</v>
      </c>
      <c r="E11" s="206" t="s">
        <v>29</v>
      </c>
      <c r="F11" s="207"/>
      <c r="G11" s="198" t="s">
        <v>11</v>
      </c>
      <c r="H11" s="207"/>
      <c r="I11" s="208"/>
      <c r="J11" s="209"/>
      <c r="K11" s="210"/>
      <c r="L11" s="376"/>
    </row>
    <row r="12" spans="1:12" ht="16.5" customHeight="1">
      <c r="A12" s="390" t="s">
        <v>676</v>
      </c>
      <c r="B12" s="204"/>
      <c r="C12" s="204" t="s">
        <v>23</v>
      </c>
      <c r="D12" s="205" t="s">
        <v>31</v>
      </c>
      <c r="E12" s="205" t="s">
        <v>32</v>
      </c>
      <c r="F12" s="207"/>
      <c r="G12" s="198" t="s">
        <v>11</v>
      </c>
      <c r="H12" s="207"/>
      <c r="I12" s="208"/>
      <c r="J12" s="211" t="s">
        <v>1241</v>
      </c>
      <c r="K12" s="210"/>
      <c r="L12" s="376"/>
    </row>
    <row r="13" spans="1:12" ht="16.5" customHeight="1">
      <c r="A13" s="390" t="s">
        <v>677</v>
      </c>
      <c r="B13" s="204"/>
      <c r="C13" s="204" t="s">
        <v>23</v>
      </c>
      <c r="D13" s="205" t="s">
        <v>31</v>
      </c>
      <c r="E13" s="212" t="s">
        <v>193</v>
      </c>
      <c r="F13" s="204"/>
      <c r="G13" s="198" t="s">
        <v>11</v>
      </c>
      <c r="H13" s="207"/>
      <c r="I13" s="207"/>
      <c r="J13" s="211" t="s">
        <v>1195</v>
      </c>
      <c r="K13" s="210"/>
      <c r="L13" s="376"/>
    </row>
    <row r="14" spans="1:12" ht="16.5" customHeight="1">
      <c r="A14" s="390" t="s">
        <v>678</v>
      </c>
      <c r="B14" s="204"/>
      <c r="C14" s="204" t="s">
        <v>23</v>
      </c>
      <c r="D14" s="205" t="s">
        <v>26</v>
      </c>
      <c r="E14" s="205" t="s">
        <v>1372</v>
      </c>
      <c r="F14" s="207"/>
      <c r="G14" s="198" t="s">
        <v>11</v>
      </c>
      <c r="H14" s="207"/>
      <c r="I14" s="208"/>
      <c r="J14" s="208"/>
      <c r="K14" s="210"/>
      <c r="L14" s="376"/>
    </row>
    <row r="15" spans="1:12" ht="16.5" customHeight="1">
      <c r="A15" s="390" t="s">
        <v>679</v>
      </c>
      <c r="B15" s="204"/>
      <c r="C15" s="204" t="s">
        <v>23</v>
      </c>
      <c r="D15" s="205" t="s">
        <v>24</v>
      </c>
      <c r="E15" s="212" t="s">
        <v>1239</v>
      </c>
      <c r="F15" s="207"/>
      <c r="G15" s="198" t="s">
        <v>11</v>
      </c>
      <c r="H15" s="207"/>
      <c r="I15" s="205" t="s">
        <v>1466</v>
      </c>
      <c r="J15" s="208"/>
      <c r="K15" s="210" t="s">
        <v>1465</v>
      </c>
      <c r="L15" s="391"/>
    </row>
    <row r="16" spans="1:12" ht="16.5" customHeight="1">
      <c r="A16" s="390" t="s">
        <v>680</v>
      </c>
      <c r="B16" s="204"/>
      <c r="C16" s="204" t="s">
        <v>23</v>
      </c>
      <c r="D16" s="205" t="s">
        <v>24</v>
      </c>
      <c r="E16" s="205" t="s">
        <v>25</v>
      </c>
      <c r="F16" s="207"/>
      <c r="G16" s="198" t="s">
        <v>11</v>
      </c>
      <c r="H16" s="207"/>
      <c r="I16" s="208"/>
      <c r="J16" s="208"/>
      <c r="K16" s="210" t="s">
        <v>1209</v>
      </c>
      <c r="L16" s="376"/>
    </row>
    <row r="17" spans="1:12" ht="16.5" customHeight="1">
      <c r="A17" s="390" t="s">
        <v>681</v>
      </c>
      <c r="B17" s="204"/>
      <c r="C17" s="204" t="s">
        <v>23</v>
      </c>
      <c r="D17" s="205" t="s">
        <v>24</v>
      </c>
      <c r="E17" s="205" t="s">
        <v>1216</v>
      </c>
      <c r="F17" s="207"/>
      <c r="G17" s="198" t="s">
        <v>11</v>
      </c>
      <c r="H17" s="207"/>
      <c r="I17" s="208"/>
      <c r="J17" s="208"/>
      <c r="K17" s="210" t="s">
        <v>1230</v>
      </c>
      <c r="L17" s="392"/>
    </row>
    <row r="18" spans="1:12" ht="16.5" customHeight="1">
      <c r="A18" s="390" t="s">
        <v>682</v>
      </c>
      <c r="B18" s="204"/>
      <c r="C18" s="204" t="s">
        <v>23</v>
      </c>
      <c r="D18" s="205" t="s">
        <v>188</v>
      </c>
      <c r="E18" s="206" t="s">
        <v>1217</v>
      </c>
      <c r="F18" s="207"/>
      <c r="G18" s="198" t="s">
        <v>11</v>
      </c>
      <c r="H18" s="207"/>
      <c r="I18" s="208"/>
      <c r="J18" s="208"/>
      <c r="K18" s="210" t="s">
        <v>2187</v>
      </c>
      <c r="L18" s="392"/>
    </row>
    <row r="19" spans="1:12" ht="16.5" customHeight="1">
      <c r="A19" s="390" t="s">
        <v>683</v>
      </c>
      <c r="B19" s="204"/>
      <c r="C19" s="204" t="s">
        <v>23</v>
      </c>
      <c r="D19" s="205" t="s">
        <v>24</v>
      </c>
      <c r="E19" s="205" t="s">
        <v>197</v>
      </c>
      <c r="F19" s="207"/>
      <c r="G19" s="198" t="s">
        <v>11</v>
      </c>
      <c r="H19" s="207"/>
      <c r="I19" s="208"/>
      <c r="J19" s="213"/>
      <c r="K19" s="210"/>
      <c r="L19" s="376"/>
    </row>
    <row r="20" spans="1:12" ht="16.5" customHeight="1">
      <c r="A20" s="390" t="s">
        <v>684</v>
      </c>
      <c r="B20" s="204"/>
      <c r="C20" s="204" t="s">
        <v>23</v>
      </c>
      <c r="D20" s="205" t="s">
        <v>207</v>
      </c>
      <c r="E20" s="205" t="s">
        <v>2859</v>
      </c>
      <c r="F20" s="204" t="s">
        <v>449</v>
      </c>
      <c r="G20" s="198" t="s">
        <v>11</v>
      </c>
      <c r="H20" s="207"/>
      <c r="I20" s="208"/>
      <c r="J20" s="208"/>
      <c r="K20" s="210" t="s">
        <v>1213</v>
      </c>
      <c r="L20" s="376"/>
    </row>
    <row r="21" spans="1:12" ht="16.5" customHeight="1">
      <c r="A21" s="390" t="s">
        <v>685</v>
      </c>
      <c r="B21" s="204"/>
      <c r="C21" s="204" t="s">
        <v>23</v>
      </c>
      <c r="D21" s="205" t="s">
        <v>207</v>
      </c>
      <c r="E21" s="205" t="s">
        <v>210</v>
      </c>
      <c r="F21" s="204" t="s">
        <v>211</v>
      </c>
      <c r="G21" s="198" t="s">
        <v>11</v>
      </c>
      <c r="H21" s="207"/>
      <c r="I21" s="208"/>
      <c r="J21" s="208"/>
      <c r="K21" s="210" t="s">
        <v>1197</v>
      </c>
      <c r="L21" s="376"/>
    </row>
    <row r="22" spans="1:12" ht="16.5" customHeight="1">
      <c r="A22" s="390" t="s">
        <v>686</v>
      </c>
      <c r="B22" s="204"/>
      <c r="C22" s="204" t="s">
        <v>23</v>
      </c>
      <c r="D22" s="205" t="s">
        <v>207</v>
      </c>
      <c r="E22" s="205" t="s">
        <v>213</v>
      </c>
      <c r="F22" s="207"/>
      <c r="G22" s="198" t="s">
        <v>11</v>
      </c>
      <c r="H22" s="207"/>
      <c r="I22" s="207"/>
      <c r="J22" s="208"/>
      <c r="K22" s="214" t="s">
        <v>1964</v>
      </c>
      <c r="L22" s="376"/>
    </row>
    <row r="23" spans="1:12" ht="16.5" customHeight="1">
      <c r="A23" s="390" t="s">
        <v>687</v>
      </c>
      <c r="B23" s="204"/>
      <c r="C23" s="204" t="s">
        <v>23</v>
      </c>
      <c r="D23" s="205" t="s">
        <v>207</v>
      </c>
      <c r="E23" s="212" t="s">
        <v>2697</v>
      </c>
      <c r="F23" s="204" t="s">
        <v>688</v>
      </c>
      <c r="G23" s="198" t="s">
        <v>11</v>
      </c>
      <c r="H23" s="207"/>
      <c r="I23" s="208"/>
      <c r="J23" s="208"/>
      <c r="K23" s="210" t="s">
        <v>2700</v>
      </c>
      <c r="L23" s="376"/>
    </row>
    <row r="24" spans="1:12" ht="16.5" customHeight="1">
      <c r="A24" s="390" t="s">
        <v>689</v>
      </c>
      <c r="B24" s="204"/>
      <c r="C24" s="204" t="s">
        <v>23</v>
      </c>
      <c r="D24" s="205" t="s">
        <v>170</v>
      </c>
      <c r="E24" s="205" t="s">
        <v>2203</v>
      </c>
      <c r="F24" s="207"/>
      <c r="G24" s="198" t="s">
        <v>11</v>
      </c>
      <c r="H24" s="207"/>
      <c r="I24" s="208"/>
      <c r="J24" s="208"/>
      <c r="K24" s="210" t="s">
        <v>2698</v>
      </c>
      <c r="L24" s="376"/>
    </row>
    <row r="25" spans="1:12" ht="16.5" customHeight="1">
      <c r="A25" s="390" t="s">
        <v>690</v>
      </c>
      <c r="B25" s="204"/>
      <c r="C25" s="204" t="s">
        <v>23</v>
      </c>
      <c r="D25" s="205" t="s">
        <v>207</v>
      </c>
      <c r="E25" s="205" t="s">
        <v>691</v>
      </c>
      <c r="F25" s="204" t="s">
        <v>215</v>
      </c>
      <c r="G25" s="198" t="s">
        <v>11</v>
      </c>
      <c r="H25" s="207"/>
      <c r="I25" s="208"/>
      <c r="J25" s="208"/>
      <c r="K25" s="210" t="s">
        <v>1244</v>
      </c>
      <c r="L25" s="376"/>
    </row>
    <row r="26" spans="1:12" ht="16.5" customHeight="1">
      <c r="A26" s="390" t="s">
        <v>692</v>
      </c>
      <c r="B26" s="204"/>
      <c r="C26" s="204" t="s">
        <v>23</v>
      </c>
      <c r="D26" s="205" t="s">
        <v>207</v>
      </c>
      <c r="E26" s="205" t="s">
        <v>216</v>
      </c>
      <c r="F26" s="207"/>
      <c r="G26" s="198" t="s">
        <v>11</v>
      </c>
      <c r="H26" s="207"/>
      <c r="I26" s="208"/>
      <c r="J26" s="208"/>
      <c r="K26" s="210"/>
      <c r="L26" s="376"/>
    </row>
    <row r="27" spans="1:12" ht="16.5" customHeight="1">
      <c r="A27" s="390" t="s">
        <v>693</v>
      </c>
      <c r="B27" s="204"/>
      <c r="C27" s="204" t="s">
        <v>23</v>
      </c>
      <c r="D27" s="205" t="s">
        <v>207</v>
      </c>
      <c r="E27" s="205" t="s">
        <v>217</v>
      </c>
      <c r="F27" s="207"/>
      <c r="G27" s="198" t="s">
        <v>11</v>
      </c>
      <c r="H27" s="207"/>
      <c r="I27" s="208"/>
      <c r="J27" s="208"/>
      <c r="K27" s="210"/>
      <c r="L27" s="376"/>
    </row>
    <row r="28" spans="1:12" ht="16.5" customHeight="1">
      <c r="A28" s="390" t="s">
        <v>694</v>
      </c>
      <c r="B28" s="204"/>
      <c r="C28" s="204" t="s">
        <v>23</v>
      </c>
      <c r="D28" s="205" t="s">
        <v>207</v>
      </c>
      <c r="E28" s="205" t="s">
        <v>218</v>
      </c>
      <c r="F28" s="207"/>
      <c r="G28" s="198" t="s">
        <v>11</v>
      </c>
      <c r="H28" s="207"/>
      <c r="I28" s="208"/>
      <c r="J28" s="208"/>
      <c r="K28" s="210"/>
      <c r="L28" s="376"/>
    </row>
    <row r="29" spans="1:12" ht="16.5" customHeight="1">
      <c r="A29" s="390" t="s">
        <v>695</v>
      </c>
      <c r="B29" s="204"/>
      <c r="C29" s="204" t="s">
        <v>23</v>
      </c>
      <c r="D29" s="205" t="s">
        <v>207</v>
      </c>
      <c r="E29" s="205" t="s">
        <v>219</v>
      </c>
      <c r="F29" s="207"/>
      <c r="G29" s="198" t="s">
        <v>11</v>
      </c>
      <c r="H29" s="207"/>
      <c r="I29" s="208"/>
      <c r="J29" s="208"/>
      <c r="K29" s="210"/>
      <c r="L29" s="376"/>
    </row>
    <row r="30" spans="1:12" ht="16.5" customHeight="1">
      <c r="A30" s="390" t="s">
        <v>696</v>
      </c>
      <c r="B30" s="204"/>
      <c r="C30" s="204" t="s">
        <v>23</v>
      </c>
      <c r="D30" s="205" t="s">
        <v>207</v>
      </c>
      <c r="E30" s="205" t="s">
        <v>220</v>
      </c>
      <c r="F30" s="207"/>
      <c r="G30" s="198" t="s">
        <v>11</v>
      </c>
      <c r="H30" s="207"/>
      <c r="I30" s="208"/>
      <c r="J30" s="208"/>
      <c r="K30" s="210"/>
      <c r="L30" s="376"/>
    </row>
    <row r="31" spans="1:12" ht="16.5" customHeight="1">
      <c r="A31" s="390" t="s">
        <v>697</v>
      </c>
      <c r="B31" s="204"/>
      <c r="C31" s="204"/>
      <c r="D31" s="205" t="s">
        <v>207</v>
      </c>
      <c r="E31" s="238" t="s">
        <v>2033</v>
      </c>
      <c r="F31" s="207"/>
      <c r="G31" s="198" t="s">
        <v>11</v>
      </c>
      <c r="H31" s="207"/>
      <c r="I31" s="208"/>
      <c r="J31" s="208"/>
      <c r="K31" s="210"/>
      <c r="L31" s="374" t="s">
        <v>2023</v>
      </c>
    </row>
    <row r="32" spans="1:12" ht="16.5" customHeight="1">
      <c r="A32" s="390" t="s">
        <v>700</v>
      </c>
      <c r="B32" s="204"/>
      <c r="C32" s="204" t="s">
        <v>23</v>
      </c>
      <c r="D32" s="205" t="s">
        <v>24</v>
      </c>
      <c r="E32" s="205" t="s">
        <v>698</v>
      </c>
      <c r="F32" s="207"/>
      <c r="G32" s="198" t="s">
        <v>11</v>
      </c>
      <c r="H32" s="207"/>
      <c r="I32" s="205" t="s">
        <v>699</v>
      </c>
      <c r="J32" s="208"/>
      <c r="K32" s="210"/>
      <c r="L32" s="376"/>
    </row>
    <row r="33" spans="1:12" ht="16.5" customHeight="1">
      <c r="A33" s="390" t="s">
        <v>701</v>
      </c>
      <c r="B33" s="204"/>
      <c r="C33" s="204" t="s">
        <v>23</v>
      </c>
      <c r="D33" s="205" t="s">
        <v>24</v>
      </c>
      <c r="E33" s="205" t="s">
        <v>38</v>
      </c>
      <c r="F33" s="207"/>
      <c r="G33" s="198" t="s">
        <v>11</v>
      </c>
      <c r="H33" s="207"/>
      <c r="I33" s="205" t="s">
        <v>39</v>
      </c>
      <c r="J33" s="208"/>
      <c r="K33" s="210"/>
      <c r="L33" s="376"/>
    </row>
    <row r="34" spans="1:12" ht="16.5" customHeight="1">
      <c r="A34" s="390" t="s">
        <v>703</v>
      </c>
      <c r="B34" s="204"/>
      <c r="C34" s="204" t="s">
        <v>23</v>
      </c>
      <c r="D34" s="205" t="s">
        <v>24</v>
      </c>
      <c r="E34" s="205" t="s">
        <v>40</v>
      </c>
      <c r="F34" s="207"/>
      <c r="G34" s="198" t="s">
        <v>11</v>
      </c>
      <c r="H34" s="207"/>
      <c r="I34" s="205" t="s">
        <v>702</v>
      </c>
      <c r="J34" s="208"/>
      <c r="K34" s="210"/>
      <c r="L34" s="376"/>
    </row>
    <row r="35" spans="1:12" ht="16.5" customHeight="1">
      <c r="A35" s="390" t="s">
        <v>705</v>
      </c>
      <c r="B35" s="204"/>
      <c r="C35" s="204" t="s">
        <v>23</v>
      </c>
      <c r="D35" s="205" t="s">
        <v>24</v>
      </c>
      <c r="E35" s="205" t="s">
        <v>44</v>
      </c>
      <c r="F35" s="207"/>
      <c r="G35" s="198" t="s">
        <v>11</v>
      </c>
      <c r="H35" s="207"/>
      <c r="I35" s="205" t="s">
        <v>704</v>
      </c>
      <c r="J35" s="208"/>
      <c r="K35" s="210"/>
      <c r="L35" s="376"/>
    </row>
    <row r="36" spans="1:12" ht="16.5" customHeight="1">
      <c r="A36" s="390" t="s">
        <v>707</v>
      </c>
      <c r="B36" s="204"/>
      <c r="C36" s="204" t="s">
        <v>23</v>
      </c>
      <c r="D36" s="205" t="s">
        <v>24</v>
      </c>
      <c r="E36" s="215" t="s">
        <v>2024</v>
      </c>
      <c r="F36" s="207"/>
      <c r="G36" s="198" t="s">
        <v>11</v>
      </c>
      <c r="H36" s="207"/>
      <c r="I36" s="205" t="s">
        <v>706</v>
      </c>
      <c r="J36" s="208"/>
      <c r="K36" s="210"/>
      <c r="L36" s="376"/>
    </row>
    <row r="37" spans="1:12" ht="16.5" customHeight="1">
      <c r="A37" s="390" t="s">
        <v>709</v>
      </c>
      <c r="B37" s="204"/>
      <c r="C37" s="204" t="s">
        <v>23</v>
      </c>
      <c r="D37" s="205" t="s">
        <v>24</v>
      </c>
      <c r="E37" s="215" t="s">
        <v>46</v>
      </c>
      <c r="F37" s="207"/>
      <c r="G37" s="198" t="s">
        <v>11</v>
      </c>
      <c r="H37" s="207"/>
      <c r="I37" s="205" t="s">
        <v>708</v>
      </c>
      <c r="J37" s="208"/>
      <c r="K37" s="210"/>
      <c r="L37" s="376"/>
    </row>
    <row r="38" spans="1:12" ht="16.5" customHeight="1">
      <c r="A38" s="390" t="s">
        <v>711</v>
      </c>
      <c r="B38" s="204"/>
      <c r="C38" s="204" t="s">
        <v>23</v>
      </c>
      <c r="D38" s="205" t="s">
        <v>24</v>
      </c>
      <c r="E38" s="215" t="s">
        <v>50</v>
      </c>
      <c r="F38" s="207"/>
      <c r="G38" s="198" t="s">
        <v>11</v>
      </c>
      <c r="H38" s="207"/>
      <c r="I38" s="211" t="s">
        <v>710</v>
      </c>
      <c r="J38" s="208"/>
      <c r="K38" s="210"/>
      <c r="L38" s="376"/>
    </row>
    <row r="39" spans="1:12" ht="16.5" customHeight="1">
      <c r="A39" s="390" t="s">
        <v>713</v>
      </c>
      <c r="B39" s="204"/>
      <c r="C39" s="204" t="s">
        <v>23</v>
      </c>
      <c r="D39" s="205" t="s">
        <v>24</v>
      </c>
      <c r="E39" s="215" t="s">
        <v>48</v>
      </c>
      <c r="F39" s="207"/>
      <c r="G39" s="198" t="s">
        <v>11</v>
      </c>
      <c r="H39" s="207"/>
      <c r="I39" s="205" t="s">
        <v>712</v>
      </c>
      <c r="J39" s="208"/>
      <c r="K39" s="210"/>
      <c r="L39" s="376"/>
    </row>
    <row r="40" spans="1:12" ht="17.100000000000001" customHeight="1">
      <c r="A40" s="390" t="s">
        <v>714</v>
      </c>
      <c r="B40" s="204"/>
      <c r="C40" s="204" t="s">
        <v>23</v>
      </c>
      <c r="D40" s="205" t="s">
        <v>24</v>
      </c>
      <c r="E40" s="205" t="s">
        <v>1377</v>
      </c>
      <c r="F40" s="207"/>
      <c r="G40" s="198" t="s">
        <v>11</v>
      </c>
      <c r="H40" s="207"/>
      <c r="I40" s="208"/>
      <c r="J40" s="208"/>
      <c r="K40" s="210"/>
      <c r="L40" s="376"/>
    </row>
    <row r="41" spans="1:12" ht="18.600000000000001" customHeight="1">
      <c r="A41" s="390" t="s">
        <v>716</v>
      </c>
      <c r="B41" s="204"/>
      <c r="C41" s="204" t="s">
        <v>23</v>
      </c>
      <c r="D41" s="205" t="s">
        <v>24</v>
      </c>
      <c r="E41" s="205" t="s">
        <v>715</v>
      </c>
      <c r="F41" s="207"/>
      <c r="G41" s="198" t="s">
        <v>11</v>
      </c>
      <c r="H41" s="207"/>
      <c r="I41" s="205" t="s">
        <v>1435</v>
      </c>
      <c r="J41" s="208"/>
      <c r="K41" s="210"/>
      <c r="L41" s="376"/>
    </row>
    <row r="42" spans="1:12" ht="16.5" customHeight="1">
      <c r="A42" s="390" t="s">
        <v>719</v>
      </c>
      <c r="B42" s="204"/>
      <c r="C42" s="204" t="s">
        <v>23</v>
      </c>
      <c r="D42" s="205" t="s">
        <v>24</v>
      </c>
      <c r="E42" s="205" t="s">
        <v>717</v>
      </c>
      <c r="F42" s="207"/>
      <c r="G42" s="198" t="s">
        <v>11</v>
      </c>
      <c r="H42" s="216" t="s">
        <v>718</v>
      </c>
      <c r="I42" s="208"/>
      <c r="J42" s="208"/>
      <c r="K42" s="210" t="s">
        <v>3414</v>
      </c>
      <c r="L42" s="376"/>
    </row>
    <row r="43" spans="1:12" ht="16.5" customHeight="1">
      <c r="A43" s="390" t="s">
        <v>721</v>
      </c>
      <c r="B43" s="204"/>
      <c r="C43" s="204" t="s">
        <v>23</v>
      </c>
      <c r="D43" s="205" t="s">
        <v>24</v>
      </c>
      <c r="E43" s="205" t="s">
        <v>720</v>
      </c>
      <c r="F43" s="207"/>
      <c r="G43" s="198" t="s">
        <v>11</v>
      </c>
      <c r="H43" s="217" t="s">
        <v>718</v>
      </c>
      <c r="I43" s="208"/>
      <c r="J43" s="208"/>
      <c r="K43" s="210" t="s">
        <v>3413</v>
      </c>
      <c r="L43" s="376"/>
    </row>
    <row r="44" spans="1:12" ht="16.5" customHeight="1">
      <c r="A44" s="390" t="s">
        <v>725</v>
      </c>
      <c r="B44" s="204"/>
      <c r="C44" s="204" t="s">
        <v>23</v>
      </c>
      <c r="D44" s="205" t="s">
        <v>24</v>
      </c>
      <c r="E44" s="205" t="s">
        <v>722</v>
      </c>
      <c r="F44" s="207"/>
      <c r="G44" s="198" t="s">
        <v>11</v>
      </c>
      <c r="H44" s="216" t="s">
        <v>723</v>
      </c>
      <c r="I44" s="205" t="s">
        <v>1434</v>
      </c>
      <c r="J44" s="213"/>
      <c r="K44" s="210" t="s">
        <v>724</v>
      </c>
      <c r="L44" s="376"/>
    </row>
    <row r="45" spans="1:12" ht="16.5" customHeight="1">
      <c r="A45" s="390" t="s">
        <v>729</v>
      </c>
      <c r="B45" s="204"/>
      <c r="C45" s="204" t="s">
        <v>23</v>
      </c>
      <c r="D45" s="205" t="s">
        <v>24</v>
      </c>
      <c r="E45" s="205" t="s">
        <v>726</v>
      </c>
      <c r="F45" s="207"/>
      <c r="G45" s="198" t="s">
        <v>11</v>
      </c>
      <c r="H45" s="217" t="s">
        <v>727</v>
      </c>
      <c r="I45" s="208"/>
      <c r="J45" s="208"/>
      <c r="K45" s="210" t="s">
        <v>728</v>
      </c>
      <c r="L45" s="376"/>
    </row>
    <row r="46" spans="1:12" ht="16.5" customHeight="1">
      <c r="A46" s="390" t="s">
        <v>730</v>
      </c>
      <c r="B46" s="204"/>
      <c r="C46" s="204" t="s">
        <v>23</v>
      </c>
      <c r="D46" s="205" t="s">
        <v>24</v>
      </c>
      <c r="E46" s="205" t="s">
        <v>2178</v>
      </c>
      <c r="F46" s="207"/>
      <c r="G46" s="25" t="s">
        <v>6</v>
      </c>
      <c r="H46" s="207"/>
      <c r="I46" s="207"/>
      <c r="J46" s="208"/>
      <c r="K46" s="210" t="s">
        <v>1308</v>
      </c>
      <c r="L46" s="376"/>
    </row>
    <row r="47" spans="1:12" ht="16.5" customHeight="1">
      <c r="A47" s="390" t="s">
        <v>734</v>
      </c>
      <c r="B47" s="204"/>
      <c r="C47" s="204" t="s">
        <v>23</v>
      </c>
      <c r="D47" s="205" t="s">
        <v>24</v>
      </c>
      <c r="E47" s="205" t="s">
        <v>731</v>
      </c>
      <c r="F47" s="204" t="s">
        <v>732</v>
      </c>
      <c r="G47" s="198" t="s">
        <v>11</v>
      </c>
      <c r="H47" s="218"/>
      <c r="I47" s="208"/>
      <c r="J47" s="208"/>
      <c r="K47" s="210" t="s">
        <v>1232</v>
      </c>
      <c r="L47" s="376"/>
    </row>
    <row r="48" spans="1:12" ht="16.5" customHeight="1">
      <c r="A48" s="390" t="s">
        <v>737</v>
      </c>
      <c r="B48" s="204"/>
      <c r="C48" s="204" t="s">
        <v>23</v>
      </c>
      <c r="D48" s="205" t="s">
        <v>735</v>
      </c>
      <c r="E48" s="205" t="s">
        <v>736</v>
      </c>
      <c r="F48" s="207"/>
      <c r="G48" s="198" t="s">
        <v>11</v>
      </c>
      <c r="H48" s="218"/>
      <c r="I48" s="207"/>
      <c r="J48" s="208"/>
      <c r="K48" s="210" t="s">
        <v>1231</v>
      </c>
      <c r="L48" s="376"/>
    </row>
    <row r="49" spans="1:12" ht="16.5" customHeight="1">
      <c r="A49" s="390" t="s">
        <v>739</v>
      </c>
      <c r="B49" s="204"/>
      <c r="C49" s="204" t="s">
        <v>23</v>
      </c>
      <c r="D49" s="205" t="s">
        <v>738</v>
      </c>
      <c r="E49" s="205" t="s">
        <v>736</v>
      </c>
      <c r="F49" s="207"/>
      <c r="G49" s="198" t="s">
        <v>11</v>
      </c>
      <c r="H49" s="218"/>
      <c r="I49" s="207"/>
      <c r="J49" s="208"/>
      <c r="K49" s="210" t="s">
        <v>1205</v>
      </c>
      <c r="L49" s="376"/>
    </row>
    <row r="50" spans="1:12" ht="16.5" customHeight="1">
      <c r="A50" s="390" t="s">
        <v>742</v>
      </c>
      <c r="B50" s="204"/>
      <c r="C50" s="204" t="s">
        <v>23</v>
      </c>
      <c r="D50" s="205" t="s">
        <v>735</v>
      </c>
      <c r="E50" s="205" t="s">
        <v>740</v>
      </c>
      <c r="F50" s="204" t="s">
        <v>741</v>
      </c>
      <c r="G50" s="198" t="s">
        <v>11</v>
      </c>
      <c r="H50" s="207"/>
      <c r="I50" s="207"/>
      <c r="J50" s="208"/>
      <c r="K50" s="210" t="s">
        <v>1245</v>
      </c>
      <c r="L50" s="376"/>
    </row>
    <row r="51" spans="1:12" ht="16.5" customHeight="1">
      <c r="A51" s="390" t="s">
        <v>744</v>
      </c>
      <c r="B51" s="204"/>
      <c r="C51" s="204" t="s">
        <v>23</v>
      </c>
      <c r="D51" s="205" t="s">
        <v>735</v>
      </c>
      <c r="E51" s="205" t="s">
        <v>743</v>
      </c>
      <c r="F51" s="204" t="s">
        <v>741</v>
      </c>
      <c r="G51" s="198" t="s">
        <v>11</v>
      </c>
      <c r="H51" s="207"/>
      <c r="I51" s="208"/>
      <c r="J51" s="208"/>
      <c r="K51" s="210"/>
      <c r="L51" s="376"/>
    </row>
    <row r="52" spans="1:12" ht="16.5" customHeight="1">
      <c r="A52" s="390" t="s">
        <v>746</v>
      </c>
      <c r="B52" s="204"/>
      <c r="C52" s="204" t="s">
        <v>23</v>
      </c>
      <c r="D52" s="205" t="s">
        <v>735</v>
      </c>
      <c r="E52" s="205" t="s">
        <v>745</v>
      </c>
      <c r="F52" s="204" t="s">
        <v>409</v>
      </c>
      <c r="G52" s="198" t="s">
        <v>11</v>
      </c>
      <c r="H52" s="207"/>
      <c r="I52" s="208"/>
      <c r="J52" s="208"/>
      <c r="K52" s="210"/>
      <c r="L52" s="376"/>
    </row>
    <row r="53" spans="1:12" ht="16.5" customHeight="1">
      <c r="A53" s="390" t="s">
        <v>749</v>
      </c>
      <c r="B53" s="204"/>
      <c r="C53" s="204" t="s">
        <v>23</v>
      </c>
      <c r="D53" s="205" t="s">
        <v>735</v>
      </c>
      <c r="E53" s="205" t="s">
        <v>747</v>
      </c>
      <c r="F53" s="204" t="s">
        <v>748</v>
      </c>
      <c r="G53" s="198" t="s">
        <v>11</v>
      </c>
      <c r="H53" s="207"/>
      <c r="I53" s="208"/>
      <c r="J53" s="208"/>
      <c r="K53" s="210"/>
      <c r="L53" s="376"/>
    </row>
    <row r="54" spans="1:12" ht="16.5" customHeight="1">
      <c r="A54" s="390" t="s">
        <v>751</v>
      </c>
      <c r="B54" s="204"/>
      <c r="C54" s="204" t="s">
        <v>23</v>
      </c>
      <c r="D54" s="205" t="s">
        <v>735</v>
      </c>
      <c r="E54" s="205" t="s">
        <v>750</v>
      </c>
      <c r="F54" s="204" t="s">
        <v>748</v>
      </c>
      <c r="G54" s="198" t="s">
        <v>11</v>
      </c>
      <c r="H54" s="207"/>
      <c r="I54" s="208"/>
      <c r="J54" s="208"/>
      <c r="K54" s="210"/>
      <c r="L54" s="376"/>
    </row>
    <row r="55" spans="1:12" ht="16.5" customHeight="1">
      <c r="A55" s="390" t="s">
        <v>753</v>
      </c>
      <c r="B55" s="204"/>
      <c r="C55" s="204" t="s">
        <v>23</v>
      </c>
      <c r="D55" s="205" t="s">
        <v>735</v>
      </c>
      <c r="E55" s="205" t="s">
        <v>752</v>
      </c>
      <c r="F55" s="204" t="s">
        <v>748</v>
      </c>
      <c r="G55" s="198" t="s">
        <v>11</v>
      </c>
      <c r="H55" s="207"/>
      <c r="I55" s="208"/>
      <c r="J55" s="208"/>
      <c r="K55" s="210"/>
      <c r="L55" s="376"/>
    </row>
    <row r="56" spans="1:12" ht="16.5" customHeight="1">
      <c r="A56" s="390" t="s">
        <v>756</v>
      </c>
      <c r="B56" s="204"/>
      <c r="C56" s="204" t="s">
        <v>23</v>
      </c>
      <c r="D56" s="205" t="s">
        <v>738</v>
      </c>
      <c r="E56" s="205" t="s">
        <v>754</v>
      </c>
      <c r="F56" s="204" t="s">
        <v>755</v>
      </c>
      <c r="G56" s="198" t="s">
        <v>11</v>
      </c>
      <c r="H56" s="207"/>
      <c r="I56" s="208"/>
      <c r="J56" s="208"/>
      <c r="K56" s="210"/>
      <c r="L56" s="376"/>
    </row>
    <row r="57" spans="1:12" ht="16.5" customHeight="1">
      <c r="A57" s="390" t="s">
        <v>759</v>
      </c>
      <c r="B57" s="204"/>
      <c r="C57" s="204" t="s">
        <v>23</v>
      </c>
      <c r="D57" s="205" t="s">
        <v>738</v>
      </c>
      <c r="E57" s="205" t="s">
        <v>757</v>
      </c>
      <c r="F57" s="204" t="s">
        <v>758</v>
      </c>
      <c r="G57" s="198" t="s">
        <v>11</v>
      </c>
      <c r="H57" s="207"/>
      <c r="I57" s="208"/>
      <c r="J57" s="208"/>
      <c r="K57" s="210"/>
      <c r="L57" s="376"/>
    </row>
    <row r="58" spans="1:12" ht="16.5" customHeight="1">
      <c r="A58" s="390" t="s">
        <v>761</v>
      </c>
      <c r="B58" s="204"/>
      <c r="C58" s="204" t="s">
        <v>23</v>
      </c>
      <c r="D58" s="205" t="s">
        <v>738</v>
      </c>
      <c r="E58" s="205" t="s">
        <v>760</v>
      </c>
      <c r="F58" s="204" t="s">
        <v>758</v>
      </c>
      <c r="G58" s="198" t="s">
        <v>11</v>
      </c>
      <c r="H58" s="207"/>
      <c r="I58" s="208"/>
      <c r="J58" s="208"/>
      <c r="K58" s="210"/>
      <c r="L58" s="376"/>
    </row>
    <row r="59" spans="1:12" ht="16.5" customHeight="1">
      <c r="A59" s="390" t="s">
        <v>763</v>
      </c>
      <c r="B59" s="204"/>
      <c r="C59" s="204" t="s">
        <v>23</v>
      </c>
      <c r="D59" s="205" t="s">
        <v>738</v>
      </c>
      <c r="E59" s="205" t="s">
        <v>762</v>
      </c>
      <c r="F59" s="204" t="s">
        <v>758</v>
      </c>
      <c r="G59" s="198" t="s">
        <v>11</v>
      </c>
      <c r="H59" s="207"/>
      <c r="I59" s="208"/>
      <c r="J59" s="208"/>
      <c r="K59" s="210"/>
      <c r="L59" s="376"/>
    </row>
    <row r="60" spans="1:12" ht="16.5" customHeight="1">
      <c r="A60" s="390" t="s">
        <v>765</v>
      </c>
      <c r="B60" s="204"/>
      <c r="C60" s="204" t="s">
        <v>23</v>
      </c>
      <c r="D60" s="205" t="s">
        <v>738</v>
      </c>
      <c r="E60" s="205" t="s">
        <v>747</v>
      </c>
      <c r="F60" s="204" t="s">
        <v>764</v>
      </c>
      <c r="G60" s="198" t="s">
        <v>11</v>
      </c>
      <c r="H60" s="207"/>
      <c r="I60" s="208"/>
      <c r="J60" s="208"/>
      <c r="K60" s="210"/>
      <c r="L60" s="376"/>
    </row>
    <row r="61" spans="1:12" ht="16.5" customHeight="1">
      <c r="A61" s="390" t="s">
        <v>766</v>
      </c>
      <c r="B61" s="204"/>
      <c r="C61" s="204" t="s">
        <v>23</v>
      </c>
      <c r="D61" s="205" t="s">
        <v>738</v>
      </c>
      <c r="E61" s="205" t="s">
        <v>750</v>
      </c>
      <c r="F61" s="204" t="s">
        <v>764</v>
      </c>
      <c r="G61" s="198" t="s">
        <v>11</v>
      </c>
      <c r="H61" s="207"/>
      <c r="I61" s="208"/>
      <c r="J61" s="208"/>
      <c r="K61" s="210"/>
      <c r="L61" s="376"/>
    </row>
    <row r="62" spans="1:12" ht="16.5" customHeight="1">
      <c r="A62" s="390" t="s">
        <v>767</v>
      </c>
      <c r="B62" s="204"/>
      <c r="C62" s="204" t="s">
        <v>23</v>
      </c>
      <c r="D62" s="205" t="s">
        <v>738</v>
      </c>
      <c r="E62" s="205" t="s">
        <v>752</v>
      </c>
      <c r="F62" s="204" t="s">
        <v>764</v>
      </c>
      <c r="G62" s="198" t="s">
        <v>11</v>
      </c>
      <c r="H62" s="207"/>
      <c r="I62" s="208"/>
      <c r="J62" s="208"/>
      <c r="K62" s="210"/>
      <c r="L62" s="376"/>
    </row>
    <row r="63" spans="1:12" ht="16.5" customHeight="1">
      <c r="A63" s="390" t="s">
        <v>769</v>
      </c>
      <c r="B63" s="204"/>
      <c r="C63" s="204" t="s">
        <v>23</v>
      </c>
      <c r="D63" s="205" t="s">
        <v>735</v>
      </c>
      <c r="E63" s="205" t="s">
        <v>768</v>
      </c>
      <c r="F63" s="207"/>
      <c r="G63" s="198" t="s">
        <v>11</v>
      </c>
      <c r="H63" s="218"/>
      <c r="I63" s="208"/>
      <c r="J63" s="208"/>
      <c r="K63" s="210" t="s">
        <v>1246</v>
      </c>
      <c r="L63" s="376"/>
    </row>
    <row r="64" spans="1:12" ht="16.5" customHeight="1">
      <c r="A64" s="390" t="s">
        <v>770</v>
      </c>
      <c r="B64" s="204"/>
      <c r="C64" s="204" t="s">
        <v>23</v>
      </c>
      <c r="D64" s="205" t="s">
        <v>738</v>
      </c>
      <c r="E64" s="205" t="s">
        <v>768</v>
      </c>
      <c r="F64" s="207"/>
      <c r="G64" s="198" t="s">
        <v>11</v>
      </c>
      <c r="H64" s="218"/>
      <c r="I64" s="208"/>
      <c r="J64" s="208"/>
      <c r="K64" s="210" t="s">
        <v>1247</v>
      </c>
      <c r="L64" s="376"/>
    </row>
    <row r="65" spans="1:12" ht="18" customHeight="1">
      <c r="A65" s="390" t="s">
        <v>773</v>
      </c>
      <c r="B65" s="204"/>
      <c r="C65" s="204" t="s">
        <v>23</v>
      </c>
      <c r="D65" s="205" t="s">
        <v>771</v>
      </c>
      <c r="E65" s="205" t="s">
        <v>772</v>
      </c>
      <c r="F65" s="207"/>
      <c r="G65" s="198" t="s">
        <v>11</v>
      </c>
      <c r="H65" s="219"/>
      <c r="I65" s="220"/>
      <c r="J65" s="209"/>
      <c r="K65" s="210" t="s">
        <v>1248</v>
      </c>
      <c r="L65" s="376"/>
    </row>
    <row r="66" spans="1:12" ht="18" customHeight="1">
      <c r="A66" s="390" t="s">
        <v>775</v>
      </c>
      <c r="B66" s="204"/>
      <c r="C66" s="204" t="s">
        <v>23</v>
      </c>
      <c r="D66" s="205" t="s">
        <v>771</v>
      </c>
      <c r="E66" s="205" t="s">
        <v>774</v>
      </c>
      <c r="F66" s="207"/>
      <c r="G66" s="198" t="s">
        <v>11</v>
      </c>
      <c r="H66" s="219"/>
      <c r="I66" s="220"/>
      <c r="J66" s="209"/>
      <c r="K66" s="210" t="s">
        <v>1233</v>
      </c>
      <c r="L66" s="376"/>
    </row>
    <row r="67" spans="1:12" ht="18" customHeight="1">
      <c r="A67" s="390" t="s">
        <v>776</v>
      </c>
      <c r="B67" s="204"/>
      <c r="C67" s="204" t="s">
        <v>23</v>
      </c>
      <c r="D67" s="205" t="s">
        <v>771</v>
      </c>
      <c r="E67" s="205" t="s">
        <v>768</v>
      </c>
      <c r="F67" s="207"/>
      <c r="G67" s="198" t="s">
        <v>11</v>
      </c>
      <c r="H67" s="219"/>
      <c r="I67" s="220"/>
      <c r="J67" s="209"/>
      <c r="K67" s="210" t="s">
        <v>1206</v>
      </c>
      <c r="L67" s="376"/>
    </row>
    <row r="68" spans="1:12" ht="18" customHeight="1">
      <c r="A68" s="390" t="s">
        <v>780</v>
      </c>
      <c r="B68" s="204"/>
      <c r="C68" s="204" t="s">
        <v>23</v>
      </c>
      <c r="D68" s="205" t="s">
        <v>1456</v>
      </c>
      <c r="E68" s="212" t="s">
        <v>777</v>
      </c>
      <c r="F68" s="204" t="s">
        <v>778</v>
      </c>
      <c r="G68" s="198" t="s">
        <v>11</v>
      </c>
      <c r="H68" s="219"/>
      <c r="I68" s="205" t="s">
        <v>779</v>
      </c>
      <c r="J68" s="209"/>
      <c r="K68" s="214" t="s">
        <v>1457</v>
      </c>
      <c r="L68" s="376"/>
    </row>
    <row r="69" spans="1:12" ht="18" customHeight="1">
      <c r="A69" s="390" t="s">
        <v>782</v>
      </c>
      <c r="B69" s="204"/>
      <c r="C69" s="204" t="s">
        <v>23</v>
      </c>
      <c r="D69" s="205" t="s">
        <v>1833</v>
      </c>
      <c r="E69" s="212" t="s">
        <v>2029</v>
      </c>
      <c r="F69" s="221" t="s">
        <v>2030</v>
      </c>
      <c r="G69" s="198" t="s">
        <v>11</v>
      </c>
      <c r="H69" s="222" t="s">
        <v>781</v>
      </c>
      <c r="I69" s="220"/>
      <c r="J69" s="209"/>
      <c r="K69" s="223" t="s">
        <v>1378</v>
      </c>
      <c r="L69" s="376"/>
    </row>
    <row r="70" spans="1:12" ht="18" customHeight="1">
      <c r="A70" s="390" t="s">
        <v>784</v>
      </c>
      <c r="B70" s="204"/>
      <c r="C70" s="204" t="s">
        <v>23</v>
      </c>
      <c r="D70" s="205" t="s">
        <v>771</v>
      </c>
      <c r="E70" s="212" t="s">
        <v>783</v>
      </c>
      <c r="F70" s="221" t="s">
        <v>89</v>
      </c>
      <c r="G70" s="198" t="s">
        <v>11</v>
      </c>
      <c r="H70" s="219"/>
      <c r="I70" s="220"/>
      <c r="J70" s="209"/>
      <c r="K70" s="214" t="s">
        <v>1379</v>
      </c>
      <c r="L70" s="376"/>
    </row>
    <row r="71" spans="1:12" ht="18" customHeight="1">
      <c r="A71" s="390" t="s">
        <v>787</v>
      </c>
      <c r="B71" s="204"/>
      <c r="C71" s="204" t="s">
        <v>23</v>
      </c>
      <c r="D71" s="205" t="s">
        <v>771</v>
      </c>
      <c r="E71" s="205" t="s">
        <v>785</v>
      </c>
      <c r="F71" s="221" t="s">
        <v>786</v>
      </c>
      <c r="G71" s="198" t="s">
        <v>11</v>
      </c>
      <c r="H71" s="219"/>
      <c r="I71" s="220"/>
      <c r="J71" s="209"/>
      <c r="K71" s="865" t="s">
        <v>1202</v>
      </c>
      <c r="L71" s="376"/>
    </row>
    <row r="72" spans="1:12" ht="16.5" customHeight="1">
      <c r="A72" s="390" t="s">
        <v>790</v>
      </c>
      <c r="B72" s="204"/>
      <c r="C72" s="204" t="s">
        <v>23</v>
      </c>
      <c r="D72" s="205" t="s">
        <v>771</v>
      </c>
      <c r="E72" s="205" t="s">
        <v>788</v>
      </c>
      <c r="F72" s="221" t="s">
        <v>789</v>
      </c>
      <c r="G72" s="198" t="s">
        <v>11</v>
      </c>
      <c r="H72" s="207"/>
      <c r="I72" s="208"/>
      <c r="J72" s="208"/>
      <c r="K72" s="865"/>
      <c r="L72" s="376"/>
    </row>
    <row r="73" spans="1:12" ht="16.5" customHeight="1">
      <c r="A73" s="390" t="s">
        <v>792</v>
      </c>
      <c r="B73" s="204"/>
      <c r="C73" s="204" t="s">
        <v>23</v>
      </c>
      <c r="D73" s="205" t="s">
        <v>771</v>
      </c>
      <c r="E73" s="205" t="s">
        <v>791</v>
      </c>
      <c r="F73" s="221" t="s">
        <v>789</v>
      </c>
      <c r="G73" s="198" t="s">
        <v>11</v>
      </c>
      <c r="H73" s="207"/>
      <c r="I73" s="208"/>
      <c r="J73" s="208"/>
      <c r="K73" s="865"/>
      <c r="L73" s="376"/>
    </row>
    <row r="74" spans="1:12" ht="16.5" customHeight="1">
      <c r="A74" s="390" t="s">
        <v>794</v>
      </c>
      <c r="B74" s="204"/>
      <c r="C74" s="204" t="s">
        <v>23</v>
      </c>
      <c r="D74" s="205" t="s">
        <v>771</v>
      </c>
      <c r="E74" s="205" t="s">
        <v>793</v>
      </c>
      <c r="F74" s="221" t="s">
        <v>789</v>
      </c>
      <c r="G74" s="198" t="s">
        <v>11</v>
      </c>
      <c r="H74" s="207"/>
      <c r="I74" s="208"/>
      <c r="J74" s="208"/>
      <c r="K74" s="865"/>
      <c r="L74" s="376"/>
    </row>
    <row r="75" spans="1:12" ht="16.5" customHeight="1">
      <c r="A75" s="390" t="s">
        <v>796</v>
      </c>
      <c r="B75" s="204"/>
      <c r="C75" s="204" t="s">
        <v>23</v>
      </c>
      <c r="D75" s="205" t="s">
        <v>1613</v>
      </c>
      <c r="E75" s="205" t="s">
        <v>1616</v>
      </c>
      <c r="F75" s="221" t="s">
        <v>1611</v>
      </c>
      <c r="G75" s="198" t="s">
        <v>11</v>
      </c>
      <c r="H75" s="207"/>
      <c r="I75" s="208"/>
      <c r="J75" s="208"/>
      <c r="K75" s="865"/>
      <c r="L75" s="376"/>
    </row>
    <row r="76" spans="1:12" ht="16.5" customHeight="1">
      <c r="A76" s="390" t="s">
        <v>798</v>
      </c>
      <c r="B76" s="204"/>
      <c r="C76" s="204" t="s">
        <v>23</v>
      </c>
      <c r="D76" s="205" t="s">
        <v>771</v>
      </c>
      <c r="E76" s="205" t="s">
        <v>797</v>
      </c>
      <c r="F76" s="221" t="s">
        <v>1611</v>
      </c>
      <c r="G76" s="198" t="s">
        <v>11</v>
      </c>
      <c r="H76" s="207"/>
      <c r="I76" s="208"/>
      <c r="J76" s="208"/>
      <c r="K76" s="865"/>
      <c r="L76" s="376"/>
    </row>
    <row r="77" spans="1:12" ht="16.5" customHeight="1">
      <c r="A77" s="390" t="s">
        <v>800</v>
      </c>
      <c r="B77" s="204"/>
      <c r="C77" s="204" t="s">
        <v>23</v>
      </c>
      <c r="D77" s="205" t="s">
        <v>771</v>
      </c>
      <c r="E77" s="205" t="s">
        <v>799</v>
      </c>
      <c r="F77" s="221" t="s">
        <v>1611</v>
      </c>
      <c r="G77" s="198" t="s">
        <v>11</v>
      </c>
      <c r="H77" s="207"/>
      <c r="I77" s="208"/>
      <c r="J77" s="208"/>
      <c r="K77" s="865"/>
      <c r="L77" s="376"/>
    </row>
    <row r="78" spans="1:12" ht="16.5" customHeight="1">
      <c r="A78" s="390" t="s">
        <v>803</v>
      </c>
      <c r="B78" s="204"/>
      <c r="C78" s="204" t="s">
        <v>23</v>
      </c>
      <c r="D78" s="205" t="s">
        <v>771</v>
      </c>
      <c r="E78" s="205" t="s">
        <v>801</v>
      </c>
      <c r="F78" s="221" t="s">
        <v>802</v>
      </c>
      <c r="G78" s="198" t="s">
        <v>11</v>
      </c>
      <c r="H78" s="207"/>
      <c r="I78" s="208"/>
      <c r="J78" s="208"/>
      <c r="K78" s="865"/>
      <c r="L78" s="376"/>
    </row>
    <row r="79" spans="1:12" ht="16.5" customHeight="1">
      <c r="A79" s="390" t="s">
        <v>805</v>
      </c>
      <c r="B79" s="204"/>
      <c r="C79" s="204" t="s">
        <v>23</v>
      </c>
      <c r="D79" s="205" t="s">
        <v>63</v>
      </c>
      <c r="E79" s="205" t="s">
        <v>2754</v>
      </c>
      <c r="F79" s="204" t="s">
        <v>804</v>
      </c>
      <c r="G79" s="198" t="s">
        <v>11</v>
      </c>
      <c r="H79" s="207"/>
      <c r="I79" s="205" t="s">
        <v>129</v>
      </c>
      <c r="J79" s="208"/>
      <c r="K79" s="865" t="s">
        <v>2742</v>
      </c>
      <c r="L79" s="376"/>
    </row>
    <row r="80" spans="1:12" ht="16.5" customHeight="1">
      <c r="A80" s="390" t="s">
        <v>807</v>
      </c>
      <c r="B80" s="204"/>
      <c r="C80" s="204" t="s">
        <v>23</v>
      </c>
      <c r="D80" s="205" t="s">
        <v>63</v>
      </c>
      <c r="E80" s="205" t="s">
        <v>2753</v>
      </c>
      <c r="F80" s="204" t="s">
        <v>806</v>
      </c>
      <c r="G80" s="198" t="s">
        <v>11</v>
      </c>
      <c r="H80" s="207"/>
      <c r="I80" s="205" t="s">
        <v>132</v>
      </c>
      <c r="J80" s="208"/>
      <c r="K80" s="865"/>
      <c r="L80" s="376"/>
    </row>
    <row r="81" spans="1:13" ht="16.5" customHeight="1">
      <c r="A81" s="390" t="s">
        <v>808</v>
      </c>
      <c r="B81" s="204"/>
      <c r="C81" s="204" t="s">
        <v>23</v>
      </c>
      <c r="D81" s="205" t="s">
        <v>63</v>
      </c>
      <c r="E81" s="205" t="s">
        <v>25</v>
      </c>
      <c r="F81" s="207"/>
      <c r="G81" s="198" t="s">
        <v>11</v>
      </c>
      <c r="H81" s="207"/>
      <c r="I81" s="205" t="s">
        <v>134</v>
      </c>
      <c r="J81" s="208"/>
      <c r="K81" s="865"/>
      <c r="L81" s="376"/>
    </row>
    <row r="82" spans="1:13" ht="16.5" customHeight="1">
      <c r="A82" s="390" t="s">
        <v>811</v>
      </c>
      <c r="B82" s="204"/>
      <c r="C82" s="204" t="s">
        <v>23</v>
      </c>
      <c r="D82" s="205" t="s">
        <v>63</v>
      </c>
      <c r="E82" s="205" t="s">
        <v>809</v>
      </c>
      <c r="F82" s="204" t="s">
        <v>810</v>
      </c>
      <c r="G82" s="198" t="s">
        <v>11</v>
      </c>
      <c r="H82" s="207"/>
      <c r="I82" s="208"/>
      <c r="J82" s="225" t="s">
        <v>2741</v>
      </c>
      <c r="K82" s="865"/>
      <c r="L82" s="376"/>
    </row>
    <row r="83" spans="1:13" ht="16.5" customHeight="1">
      <c r="A83" s="390" t="s">
        <v>814</v>
      </c>
      <c r="B83" s="204"/>
      <c r="C83" s="204" t="s">
        <v>23</v>
      </c>
      <c r="D83" s="205" t="s">
        <v>63</v>
      </c>
      <c r="E83" s="205" t="s">
        <v>812</v>
      </c>
      <c r="F83" s="204" t="s">
        <v>813</v>
      </c>
      <c r="G83" s="198" t="s">
        <v>11</v>
      </c>
      <c r="H83" s="207"/>
      <c r="I83" s="208"/>
      <c r="J83" s="208"/>
      <c r="K83" s="865"/>
      <c r="L83" s="376"/>
    </row>
    <row r="84" spans="1:13" ht="16.5" customHeight="1">
      <c r="A84" s="390" t="s">
        <v>817</v>
      </c>
      <c r="B84" s="204"/>
      <c r="C84" s="204" t="s">
        <v>23</v>
      </c>
      <c r="D84" s="205" t="s">
        <v>63</v>
      </c>
      <c r="E84" s="205" t="s">
        <v>815</v>
      </c>
      <c r="F84" s="204" t="s">
        <v>816</v>
      </c>
      <c r="G84" s="198" t="s">
        <v>11</v>
      </c>
      <c r="H84" s="207"/>
      <c r="I84" s="208"/>
      <c r="J84" s="208"/>
      <c r="K84" s="865"/>
      <c r="L84" s="376"/>
    </row>
    <row r="85" spans="1:13" ht="16.5" customHeight="1">
      <c r="A85" s="390" t="s">
        <v>820</v>
      </c>
      <c r="B85" s="204"/>
      <c r="C85" s="204" t="s">
        <v>23</v>
      </c>
      <c r="D85" s="205" t="s">
        <v>63</v>
      </c>
      <c r="E85" s="205" t="s">
        <v>818</v>
      </c>
      <c r="F85" s="204" t="s">
        <v>819</v>
      </c>
      <c r="G85" s="198" t="s">
        <v>2740</v>
      </c>
      <c r="H85" s="207"/>
      <c r="I85" s="208"/>
      <c r="J85" s="208"/>
      <c r="K85" s="865"/>
      <c r="L85" s="376"/>
    </row>
    <row r="86" spans="1:13" ht="16.5" customHeight="1">
      <c r="A86" s="390" t="s">
        <v>823</v>
      </c>
      <c r="B86" s="204"/>
      <c r="C86" s="204" t="s">
        <v>23</v>
      </c>
      <c r="D86" s="205" t="s">
        <v>63</v>
      </c>
      <c r="E86" s="205" t="s">
        <v>821</v>
      </c>
      <c r="F86" s="204" t="s">
        <v>822</v>
      </c>
      <c r="G86" s="198" t="s">
        <v>11</v>
      </c>
      <c r="H86" s="207"/>
      <c r="I86" s="208"/>
      <c r="J86" s="208"/>
      <c r="K86" s="865"/>
      <c r="L86" s="376"/>
    </row>
    <row r="87" spans="1:13" ht="16.5" customHeight="1">
      <c r="A87" s="390" t="s">
        <v>824</v>
      </c>
      <c r="B87" s="204"/>
      <c r="C87" s="204" t="s">
        <v>23</v>
      </c>
      <c r="D87" s="205" t="s">
        <v>63</v>
      </c>
      <c r="E87" s="205" t="s">
        <v>2844</v>
      </c>
      <c r="F87" s="204" t="s">
        <v>164</v>
      </c>
      <c r="G87" s="198" t="s">
        <v>11</v>
      </c>
      <c r="H87" s="207"/>
      <c r="I87" s="208"/>
      <c r="J87" s="208"/>
      <c r="K87" s="865"/>
      <c r="L87" s="376"/>
    </row>
    <row r="88" spans="1:13" ht="16.5" customHeight="1">
      <c r="A88" s="390" t="s">
        <v>827</v>
      </c>
      <c r="B88" s="204"/>
      <c r="C88" s="204" t="s">
        <v>23</v>
      </c>
      <c r="D88" s="205" t="s">
        <v>63</v>
      </c>
      <c r="E88" s="205" t="s">
        <v>825</v>
      </c>
      <c r="F88" s="204" t="s">
        <v>826</v>
      </c>
      <c r="G88" s="198" t="s">
        <v>11</v>
      </c>
      <c r="H88" s="207"/>
      <c r="I88" s="208"/>
      <c r="J88" s="208"/>
      <c r="K88" s="865"/>
      <c r="L88" s="376"/>
    </row>
    <row r="89" spans="1:13" ht="16.5" customHeight="1">
      <c r="A89" s="390" t="s">
        <v>830</v>
      </c>
      <c r="B89" s="204"/>
      <c r="C89" s="204" t="s">
        <v>23</v>
      </c>
      <c r="D89" s="205" t="s">
        <v>63</v>
      </c>
      <c r="E89" s="205" t="s">
        <v>828</v>
      </c>
      <c r="F89" s="204" t="s">
        <v>829</v>
      </c>
      <c r="G89" s="198" t="s">
        <v>11</v>
      </c>
      <c r="H89" s="207"/>
      <c r="I89" s="208"/>
      <c r="J89" s="208"/>
      <c r="K89" s="865"/>
      <c r="L89" s="376"/>
    </row>
    <row r="90" spans="1:13" ht="16.5" customHeight="1">
      <c r="A90" s="390" t="s">
        <v>832</v>
      </c>
      <c r="B90" s="204"/>
      <c r="C90" s="204" t="s">
        <v>23</v>
      </c>
      <c r="D90" s="205" t="s">
        <v>170</v>
      </c>
      <c r="E90" s="205" t="s">
        <v>831</v>
      </c>
      <c r="F90" s="207"/>
      <c r="G90" s="198" t="s">
        <v>11</v>
      </c>
      <c r="H90" s="207"/>
      <c r="I90" s="208"/>
      <c r="J90" s="208"/>
      <c r="K90" s="210" t="s">
        <v>1871</v>
      </c>
      <c r="L90" s="376"/>
    </row>
    <row r="91" spans="1:13" s="110" customFormat="1" ht="16.5" customHeight="1">
      <c r="A91" s="390" t="s">
        <v>833</v>
      </c>
      <c r="B91" s="204"/>
      <c r="C91" s="204" t="s">
        <v>23</v>
      </c>
      <c r="D91" s="226" t="s">
        <v>168</v>
      </c>
      <c r="E91" s="205" t="s">
        <v>2234</v>
      </c>
      <c r="F91" s="576" t="s">
        <v>2623</v>
      </c>
      <c r="G91" s="198" t="s">
        <v>11</v>
      </c>
      <c r="H91" s="176"/>
      <c r="I91" s="176"/>
      <c r="J91" s="178"/>
      <c r="K91" s="245" t="s">
        <v>2691</v>
      </c>
      <c r="L91" s="175"/>
      <c r="M91" s="109"/>
    </row>
    <row r="92" spans="1:13" s="110" customFormat="1" ht="16.5" customHeight="1">
      <c r="A92" s="390" t="s">
        <v>834</v>
      </c>
      <c r="B92" s="204"/>
      <c r="C92" s="204" t="s">
        <v>23</v>
      </c>
      <c r="D92" s="226" t="s">
        <v>168</v>
      </c>
      <c r="E92" s="226" t="s">
        <v>1261</v>
      </c>
      <c r="F92" s="576" t="s">
        <v>2624</v>
      </c>
      <c r="G92" s="198" t="s">
        <v>11</v>
      </c>
      <c r="H92" s="176"/>
      <c r="I92" s="176"/>
      <c r="J92" s="178"/>
      <c r="K92" s="245" t="s">
        <v>2627</v>
      </c>
      <c r="L92" s="175"/>
      <c r="M92" s="109"/>
    </row>
    <row r="93" spans="1:13" s="110" customFormat="1" ht="16.5" customHeight="1">
      <c r="A93" s="390" t="s">
        <v>835</v>
      </c>
      <c r="B93" s="204"/>
      <c r="C93" s="204" t="s">
        <v>23</v>
      </c>
      <c r="D93" s="226" t="s">
        <v>168</v>
      </c>
      <c r="E93" s="226" t="s">
        <v>1262</v>
      </c>
      <c r="F93" s="176" t="s">
        <v>1696</v>
      </c>
      <c r="G93" s="198" t="s">
        <v>11</v>
      </c>
      <c r="H93" s="176"/>
      <c r="I93" s="176"/>
      <c r="J93" s="178"/>
      <c r="K93" s="245" t="s">
        <v>1712</v>
      </c>
      <c r="L93" s="175"/>
      <c r="M93" s="109"/>
    </row>
    <row r="94" spans="1:13" s="110" customFormat="1" ht="16.5" customHeight="1">
      <c r="A94" s="390" t="s">
        <v>836</v>
      </c>
      <c r="B94" s="204"/>
      <c r="C94" s="204" t="s">
        <v>23</v>
      </c>
      <c r="D94" s="226" t="s">
        <v>168</v>
      </c>
      <c r="E94" s="226" t="s">
        <v>1694</v>
      </c>
      <c r="F94" s="176" t="s">
        <v>1696</v>
      </c>
      <c r="G94" s="198" t="s">
        <v>11</v>
      </c>
      <c r="H94" s="176"/>
      <c r="I94" s="176"/>
      <c r="J94" s="178"/>
      <c r="K94" s="245" t="s">
        <v>1723</v>
      </c>
      <c r="L94" s="175"/>
      <c r="M94" s="109"/>
    </row>
    <row r="95" spans="1:13" s="110" customFormat="1" ht="16.5" customHeight="1">
      <c r="A95" s="390" t="s">
        <v>837</v>
      </c>
      <c r="B95" s="204"/>
      <c r="C95" s="204" t="s">
        <v>23</v>
      </c>
      <c r="D95" s="226" t="s">
        <v>168</v>
      </c>
      <c r="E95" s="226" t="s">
        <v>1695</v>
      </c>
      <c r="F95" s="176" t="s">
        <v>1696</v>
      </c>
      <c r="G95" s="198" t="s">
        <v>11</v>
      </c>
      <c r="H95" s="176"/>
      <c r="I95" s="176"/>
      <c r="J95" s="178"/>
      <c r="K95" s="245" t="s">
        <v>1900</v>
      </c>
      <c r="L95" s="175"/>
      <c r="M95" s="109"/>
    </row>
    <row r="96" spans="1:13" s="110" customFormat="1" ht="16.5" customHeight="1">
      <c r="A96" s="390" t="s">
        <v>838</v>
      </c>
      <c r="B96" s="204"/>
      <c r="C96" s="204" t="s">
        <v>23</v>
      </c>
      <c r="D96" s="226" t="s">
        <v>168</v>
      </c>
      <c r="E96" s="226" t="s">
        <v>1725</v>
      </c>
      <c r="F96" s="176" t="s">
        <v>169</v>
      </c>
      <c r="G96" s="198" t="s">
        <v>11</v>
      </c>
      <c r="H96" s="176"/>
      <c r="I96" s="176"/>
      <c r="J96" s="179" t="s">
        <v>1717</v>
      </c>
      <c r="K96" s="866" t="s">
        <v>2040</v>
      </c>
      <c r="L96" s="175"/>
      <c r="M96" s="109"/>
    </row>
    <row r="97" spans="1:13" s="110" customFormat="1" ht="16.5" customHeight="1">
      <c r="A97" s="390" t="s">
        <v>839</v>
      </c>
      <c r="B97" s="204"/>
      <c r="C97" s="204" t="s">
        <v>23</v>
      </c>
      <c r="D97" s="226" t="s">
        <v>168</v>
      </c>
      <c r="E97" s="226" t="s">
        <v>1726</v>
      </c>
      <c r="F97" s="176" t="s">
        <v>169</v>
      </c>
      <c r="G97" s="198" t="s">
        <v>11</v>
      </c>
      <c r="H97" s="176"/>
      <c r="I97" s="176"/>
      <c r="J97" s="177"/>
      <c r="K97" s="866"/>
      <c r="L97" s="175"/>
      <c r="M97" s="109"/>
    </row>
    <row r="98" spans="1:13" s="110" customFormat="1" ht="16.5" customHeight="1">
      <c r="A98" s="390" t="s">
        <v>840</v>
      </c>
      <c r="B98" s="204"/>
      <c r="C98" s="204" t="s">
        <v>23</v>
      </c>
      <c r="D98" s="226" t="s">
        <v>168</v>
      </c>
      <c r="E98" s="226" t="s">
        <v>1727</v>
      </c>
      <c r="F98" s="176" t="s">
        <v>169</v>
      </c>
      <c r="G98" s="198" t="s">
        <v>11</v>
      </c>
      <c r="H98" s="176"/>
      <c r="I98" s="176"/>
      <c r="J98" s="177"/>
      <c r="K98" s="866"/>
      <c r="L98" s="175"/>
      <c r="M98" s="109"/>
    </row>
    <row r="99" spans="1:13" s="110" customFormat="1" ht="16.5" customHeight="1">
      <c r="A99" s="390" t="s">
        <v>841</v>
      </c>
      <c r="B99" s="204"/>
      <c r="C99" s="204" t="s">
        <v>23</v>
      </c>
      <c r="D99" s="226" t="s">
        <v>168</v>
      </c>
      <c r="E99" s="226" t="s">
        <v>1724</v>
      </c>
      <c r="F99" s="176" t="s">
        <v>169</v>
      </c>
      <c r="G99" s="198" t="s">
        <v>11</v>
      </c>
      <c r="H99" s="176"/>
      <c r="I99" s="176"/>
      <c r="J99" s="177"/>
      <c r="K99" s="866"/>
      <c r="L99" s="175"/>
      <c r="M99" s="109"/>
    </row>
    <row r="100" spans="1:13" s="110" customFormat="1" ht="16.5" customHeight="1">
      <c r="A100" s="390" t="s">
        <v>842</v>
      </c>
      <c r="B100" s="204"/>
      <c r="C100" s="204" t="s">
        <v>23</v>
      </c>
      <c r="D100" s="226" t="s">
        <v>168</v>
      </c>
      <c r="E100" s="226" t="s">
        <v>1728</v>
      </c>
      <c r="F100" s="176" t="s">
        <v>169</v>
      </c>
      <c r="G100" s="198" t="s">
        <v>11</v>
      </c>
      <c r="H100" s="176"/>
      <c r="I100" s="176"/>
      <c r="J100" s="177"/>
      <c r="K100" s="866"/>
      <c r="L100" s="175"/>
      <c r="M100" s="109"/>
    </row>
    <row r="101" spans="1:13" s="110" customFormat="1" ht="16.5" customHeight="1">
      <c r="A101" s="390" t="s">
        <v>843</v>
      </c>
      <c r="B101" s="204"/>
      <c r="C101" s="204" t="s">
        <v>23</v>
      </c>
      <c r="D101" s="226" t="s">
        <v>168</v>
      </c>
      <c r="E101" s="226" t="s">
        <v>1729</v>
      </c>
      <c r="F101" s="176" t="s">
        <v>1696</v>
      </c>
      <c r="G101" s="198" t="s">
        <v>11</v>
      </c>
      <c r="H101" s="176"/>
      <c r="I101" s="176"/>
      <c r="J101" s="177"/>
      <c r="K101" s="866"/>
      <c r="L101" s="175"/>
      <c r="M101" s="109"/>
    </row>
    <row r="102" spans="1:13" s="110" customFormat="1" ht="16.5" customHeight="1">
      <c r="A102" s="390" t="s">
        <v>844</v>
      </c>
      <c r="B102" s="204"/>
      <c r="C102" s="204" t="s">
        <v>23</v>
      </c>
      <c r="D102" s="226" t="s">
        <v>168</v>
      </c>
      <c r="E102" s="226" t="s">
        <v>1264</v>
      </c>
      <c r="F102" s="576" t="s">
        <v>2623</v>
      </c>
      <c r="G102" s="198" t="s">
        <v>11</v>
      </c>
      <c r="H102" s="176"/>
      <c r="I102" s="176"/>
      <c r="J102" s="177"/>
      <c r="K102" s="246" t="s">
        <v>2625</v>
      </c>
      <c r="L102" s="175"/>
      <c r="M102" s="109"/>
    </row>
    <row r="103" spans="1:13" s="110" customFormat="1" ht="16.5" customHeight="1">
      <c r="A103" s="390" t="s">
        <v>845</v>
      </c>
      <c r="B103" s="204"/>
      <c r="C103" s="204" t="s">
        <v>23</v>
      </c>
      <c r="D103" s="226" t="s">
        <v>168</v>
      </c>
      <c r="E103" s="226" t="s">
        <v>1266</v>
      </c>
      <c r="F103" s="576" t="s">
        <v>2400</v>
      </c>
      <c r="G103" s="198" t="s">
        <v>11</v>
      </c>
      <c r="H103" s="176"/>
      <c r="I103" s="176"/>
      <c r="J103" s="177"/>
      <c r="K103" s="245" t="s">
        <v>2626</v>
      </c>
      <c r="L103" s="175"/>
      <c r="M103" s="109"/>
    </row>
    <row r="104" spans="1:13" s="110" customFormat="1" ht="16.5" customHeight="1">
      <c r="A104" s="390" t="s">
        <v>846</v>
      </c>
      <c r="B104" s="204"/>
      <c r="C104" s="204" t="s">
        <v>23</v>
      </c>
      <c r="D104" s="226" t="s">
        <v>168</v>
      </c>
      <c r="E104" s="226" t="s">
        <v>1267</v>
      </c>
      <c r="F104" s="176" t="s">
        <v>1696</v>
      </c>
      <c r="G104" s="198" t="s">
        <v>11</v>
      </c>
      <c r="H104" s="176"/>
      <c r="I104" s="176"/>
      <c r="J104" s="177"/>
      <c r="K104" s="245" t="s">
        <v>1902</v>
      </c>
      <c r="L104" s="175"/>
      <c r="M104" s="109"/>
    </row>
    <row r="105" spans="1:13" s="110" customFormat="1" ht="16.5" customHeight="1">
      <c r="A105" s="390" t="s">
        <v>847</v>
      </c>
      <c r="B105" s="204"/>
      <c r="C105" s="204" t="s">
        <v>23</v>
      </c>
      <c r="D105" s="226" t="s">
        <v>168</v>
      </c>
      <c r="E105" s="226" t="s">
        <v>1697</v>
      </c>
      <c r="F105" s="176" t="s">
        <v>1696</v>
      </c>
      <c r="G105" s="198" t="s">
        <v>11</v>
      </c>
      <c r="H105" s="176"/>
      <c r="I105" s="176"/>
      <c r="J105" s="177"/>
      <c r="K105" s="245" t="s">
        <v>1830</v>
      </c>
      <c r="L105" s="175"/>
      <c r="M105" s="109"/>
    </row>
    <row r="106" spans="1:13" s="110" customFormat="1" ht="16.5" customHeight="1">
      <c r="A106" s="390" t="s">
        <v>848</v>
      </c>
      <c r="B106" s="204"/>
      <c r="C106" s="204" t="s">
        <v>23</v>
      </c>
      <c r="D106" s="226" t="s">
        <v>168</v>
      </c>
      <c r="E106" s="226" t="s">
        <v>1698</v>
      </c>
      <c r="F106" s="176" t="s">
        <v>1696</v>
      </c>
      <c r="G106" s="198" t="s">
        <v>11</v>
      </c>
      <c r="H106" s="176"/>
      <c r="I106" s="176"/>
      <c r="J106" s="177"/>
      <c r="K106" s="245" t="s">
        <v>1904</v>
      </c>
      <c r="L106" s="175"/>
      <c r="M106" s="109"/>
    </row>
    <row r="107" spans="1:13" s="110" customFormat="1" ht="16.5" customHeight="1">
      <c r="A107" s="390" t="s">
        <v>849</v>
      </c>
      <c r="B107" s="204"/>
      <c r="C107" s="204" t="s">
        <v>23</v>
      </c>
      <c r="D107" s="226" t="s">
        <v>168</v>
      </c>
      <c r="E107" s="226" t="s">
        <v>1730</v>
      </c>
      <c r="F107" s="176" t="s">
        <v>169</v>
      </c>
      <c r="G107" s="198" t="s">
        <v>11</v>
      </c>
      <c r="H107" s="176"/>
      <c r="I107" s="176"/>
      <c r="J107" s="177"/>
      <c r="K107" s="866" t="s">
        <v>1716</v>
      </c>
      <c r="L107" s="175"/>
      <c r="M107" s="109"/>
    </row>
    <row r="108" spans="1:13" s="110" customFormat="1" ht="16.5" customHeight="1">
      <c r="A108" s="390" t="s">
        <v>851</v>
      </c>
      <c r="B108" s="204"/>
      <c r="C108" s="204" t="s">
        <v>23</v>
      </c>
      <c r="D108" s="226" t="s">
        <v>168</v>
      </c>
      <c r="E108" s="226" t="s">
        <v>1731</v>
      </c>
      <c r="F108" s="176" t="s">
        <v>169</v>
      </c>
      <c r="G108" s="198" t="s">
        <v>11</v>
      </c>
      <c r="H108" s="176"/>
      <c r="I108" s="176"/>
      <c r="J108" s="177"/>
      <c r="K108" s="866"/>
      <c r="L108" s="175"/>
      <c r="M108" s="109"/>
    </row>
    <row r="109" spans="1:13" s="110" customFormat="1" ht="16.5" customHeight="1">
      <c r="A109" s="390" t="s">
        <v>853</v>
      </c>
      <c r="B109" s="204"/>
      <c r="C109" s="204" t="s">
        <v>23</v>
      </c>
      <c r="D109" s="226" t="s">
        <v>168</v>
      </c>
      <c r="E109" s="226" t="s">
        <v>1732</v>
      </c>
      <c r="F109" s="176" t="s">
        <v>169</v>
      </c>
      <c r="G109" s="198" t="s">
        <v>11</v>
      </c>
      <c r="H109" s="176"/>
      <c r="I109" s="176"/>
      <c r="J109" s="177"/>
      <c r="K109" s="866"/>
      <c r="L109" s="175"/>
      <c r="M109" s="109"/>
    </row>
    <row r="110" spans="1:13" s="110" customFormat="1" ht="16.5" customHeight="1">
      <c r="A110" s="390" t="s">
        <v>854</v>
      </c>
      <c r="B110" s="204"/>
      <c r="C110" s="204" t="s">
        <v>23</v>
      </c>
      <c r="D110" s="226" t="s">
        <v>168</v>
      </c>
      <c r="E110" s="226" t="s">
        <v>1733</v>
      </c>
      <c r="F110" s="176" t="s">
        <v>169</v>
      </c>
      <c r="G110" s="198" t="s">
        <v>11</v>
      </c>
      <c r="H110" s="176"/>
      <c r="I110" s="176"/>
      <c r="J110" s="179"/>
      <c r="K110" s="866"/>
      <c r="L110" s="175"/>
      <c r="M110" s="109"/>
    </row>
    <row r="111" spans="1:13" s="110" customFormat="1" ht="16.5" customHeight="1">
      <c r="A111" s="390" t="s">
        <v>855</v>
      </c>
      <c r="B111" s="204"/>
      <c r="C111" s="204" t="s">
        <v>23</v>
      </c>
      <c r="D111" s="226" t="s">
        <v>168</v>
      </c>
      <c r="E111" s="226" t="s">
        <v>1734</v>
      </c>
      <c r="F111" s="176" t="s">
        <v>169</v>
      </c>
      <c r="G111" s="198" t="s">
        <v>11</v>
      </c>
      <c r="H111" s="176"/>
      <c r="I111" s="176"/>
      <c r="J111" s="179"/>
      <c r="K111" s="866"/>
      <c r="L111" s="175"/>
      <c r="M111" s="109"/>
    </row>
    <row r="112" spans="1:13" s="110" customFormat="1" ht="16.5" customHeight="1">
      <c r="A112" s="390" t="s">
        <v>856</v>
      </c>
      <c r="B112" s="204"/>
      <c r="C112" s="204" t="s">
        <v>23</v>
      </c>
      <c r="D112" s="226" t="s">
        <v>168</v>
      </c>
      <c r="E112" s="226" t="s">
        <v>1735</v>
      </c>
      <c r="F112" s="176" t="s">
        <v>1696</v>
      </c>
      <c r="G112" s="198" t="s">
        <v>11</v>
      </c>
      <c r="H112" s="176"/>
      <c r="I112" s="176"/>
      <c r="J112" s="179"/>
      <c r="K112" s="866"/>
      <c r="L112" s="175"/>
      <c r="M112" s="109"/>
    </row>
    <row r="113" spans="1:13" s="110" customFormat="1" ht="16.5" customHeight="1">
      <c r="A113" s="390" t="s">
        <v>858</v>
      </c>
      <c r="B113" s="204"/>
      <c r="C113" s="204" t="s">
        <v>23</v>
      </c>
      <c r="D113" s="226" t="s">
        <v>168</v>
      </c>
      <c r="E113" s="226" t="s">
        <v>1745</v>
      </c>
      <c r="F113" s="176" t="s">
        <v>1991</v>
      </c>
      <c r="G113" s="198" t="s">
        <v>11</v>
      </c>
      <c r="H113" s="176"/>
      <c r="I113" s="176"/>
      <c r="J113" s="179" t="s">
        <v>1268</v>
      </c>
      <c r="K113" s="866" t="s">
        <v>2246</v>
      </c>
      <c r="L113" s="175"/>
      <c r="M113" s="109"/>
    </row>
    <row r="114" spans="1:13" s="110" customFormat="1" ht="16.5" customHeight="1">
      <c r="A114" s="390" t="s">
        <v>859</v>
      </c>
      <c r="B114" s="204"/>
      <c r="C114" s="204" t="s">
        <v>23</v>
      </c>
      <c r="D114" s="226" t="s">
        <v>168</v>
      </c>
      <c r="E114" s="226" t="s">
        <v>1746</v>
      </c>
      <c r="F114" s="176" t="s">
        <v>1991</v>
      </c>
      <c r="G114" s="198" t="s">
        <v>11</v>
      </c>
      <c r="H114" s="176"/>
      <c r="I114" s="176"/>
      <c r="J114" s="177"/>
      <c r="K114" s="866"/>
      <c r="L114" s="175"/>
      <c r="M114" s="109"/>
    </row>
    <row r="115" spans="1:13" s="110" customFormat="1" ht="16.5" customHeight="1">
      <c r="A115" s="390" t="s">
        <v>860</v>
      </c>
      <c r="B115" s="204"/>
      <c r="C115" s="204" t="s">
        <v>23</v>
      </c>
      <c r="D115" s="226" t="s">
        <v>168</v>
      </c>
      <c r="E115" s="226" t="s">
        <v>1747</v>
      </c>
      <c r="F115" s="176" t="s">
        <v>1991</v>
      </c>
      <c r="G115" s="198" t="s">
        <v>11</v>
      </c>
      <c r="H115" s="176"/>
      <c r="I115" s="176"/>
      <c r="J115" s="177"/>
      <c r="K115" s="866"/>
      <c r="L115" s="175"/>
      <c r="M115" s="109"/>
    </row>
    <row r="116" spans="1:13" s="110" customFormat="1" ht="16.5" customHeight="1">
      <c r="A116" s="390" t="s">
        <v>861</v>
      </c>
      <c r="B116" s="204"/>
      <c r="C116" s="204" t="s">
        <v>23</v>
      </c>
      <c r="D116" s="226" t="s">
        <v>168</v>
      </c>
      <c r="E116" s="226" t="s">
        <v>1748</v>
      </c>
      <c r="F116" s="176" t="s">
        <v>1991</v>
      </c>
      <c r="G116" s="198" t="s">
        <v>11</v>
      </c>
      <c r="H116" s="176"/>
      <c r="I116" s="176"/>
      <c r="J116" s="179"/>
      <c r="K116" s="866"/>
      <c r="L116" s="175"/>
      <c r="M116" s="109"/>
    </row>
    <row r="117" spans="1:13" s="110" customFormat="1" ht="16.5" customHeight="1">
      <c r="A117" s="390" t="s">
        <v>862</v>
      </c>
      <c r="B117" s="204"/>
      <c r="C117" s="204" t="s">
        <v>23</v>
      </c>
      <c r="D117" s="226" t="s">
        <v>168</v>
      </c>
      <c r="E117" s="226" t="s">
        <v>1749</v>
      </c>
      <c r="F117" s="176" t="s">
        <v>1991</v>
      </c>
      <c r="G117" s="198" t="s">
        <v>11</v>
      </c>
      <c r="H117" s="176"/>
      <c r="I117" s="176"/>
      <c r="J117" s="179"/>
      <c r="K117" s="866"/>
      <c r="L117" s="175"/>
      <c r="M117" s="109"/>
    </row>
    <row r="118" spans="1:13" s="110" customFormat="1" ht="16.5" customHeight="1">
      <c r="A118" s="390" t="s">
        <v>863</v>
      </c>
      <c r="B118" s="204"/>
      <c r="C118" s="204" t="s">
        <v>23</v>
      </c>
      <c r="D118" s="226" t="s">
        <v>168</v>
      </c>
      <c r="E118" s="226" t="s">
        <v>1750</v>
      </c>
      <c r="F118" s="176" t="s">
        <v>1991</v>
      </c>
      <c r="G118" s="198" t="s">
        <v>11</v>
      </c>
      <c r="H118" s="176"/>
      <c r="I118" s="176"/>
      <c r="J118" s="179"/>
      <c r="K118" s="866" t="s">
        <v>2204</v>
      </c>
      <c r="L118" s="180"/>
      <c r="M118" s="109"/>
    </row>
    <row r="119" spans="1:13" s="110" customFormat="1" ht="16.5" customHeight="1">
      <c r="A119" s="390" t="s">
        <v>864</v>
      </c>
      <c r="B119" s="204"/>
      <c r="C119" s="204" t="s">
        <v>23</v>
      </c>
      <c r="D119" s="226" t="s">
        <v>168</v>
      </c>
      <c r="E119" s="226" t="s">
        <v>1751</v>
      </c>
      <c r="F119" s="176" t="s">
        <v>1991</v>
      </c>
      <c r="G119" s="198" t="s">
        <v>11</v>
      </c>
      <c r="H119" s="176"/>
      <c r="I119" s="176"/>
      <c r="J119" s="179"/>
      <c r="K119" s="866"/>
      <c r="L119" s="180"/>
      <c r="M119" s="109"/>
    </row>
    <row r="120" spans="1:13" s="110" customFormat="1" ht="16.5" customHeight="1">
      <c r="A120" s="390" t="s">
        <v>865</v>
      </c>
      <c r="B120" s="204"/>
      <c r="C120" s="204" t="s">
        <v>23</v>
      </c>
      <c r="D120" s="226" t="s">
        <v>168</v>
      </c>
      <c r="E120" s="226" t="s">
        <v>1752</v>
      </c>
      <c r="F120" s="176" t="s">
        <v>1991</v>
      </c>
      <c r="G120" s="198" t="s">
        <v>11</v>
      </c>
      <c r="H120" s="176"/>
      <c r="I120" s="176"/>
      <c r="J120" s="179"/>
      <c r="K120" s="866"/>
      <c r="L120" s="180"/>
      <c r="M120" s="109"/>
    </row>
    <row r="121" spans="1:13" s="110" customFormat="1" ht="16.5" customHeight="1">
      <c r="A121" s="390" t="s">
        <v>1263</v>
      </c>
      <c r="B121" s="204"/>
      <c r="C121" s="204" t="s">
        <v>23</v>
      </c>
      <c r="D121" s="226" t="s">
        <v>168</v>
      </c>
      <c r="E121" s="226" t="s">
        <v>1753</v>
      </c>
      <c r="F121" s="176" t="s">
        <v>1991</v>
      </c>
      <c r="G121" s="198" t="s">
        <v>11</v>
      </c>
      <c r="H121" s="176"/>
      <c r="I121" s="176"/>
      <c r="J121" s="179"/>
      <c r="K121" s="866"/>
      <c r="L121" s="180"/>
      <c r="M121" s="109"/>
    </row>
    <row r="122" spans="1:13" s="110" customFormat="1" ht="16.5" customHeight="1">
      <c r="A122" s="390" t="s">
        <v>1265</v>
      </c>
      <c r="B122" s="204"/>
      <c r="C122" s="204" t="s">
        <v>23</v>
      </c>
      <c r="D122" s="226" t="s">
        <v>168</v>
      </c>
      <c r="E122" s="226" t="s">
        <v>1754</v>
      </c>
      <c r="F122" s="176" t="s">
        <v>1991</v>
      </c>
      <c r="G122" s="198" t="s">
        <v>11</v>
      </c>
      <c r="H122" s="176"/>
      <c r="I122" s="176"/>
      <c r="J122" s="179"/>
      <c r="K122" s="866"/>
      <c r="L122" s="180"/>
      <c r="M122" s="109"/>
    </row>
    <row r="123" spans="1:13" s="110" customFormat="1" ht="16.5" customHeight="1">
      <c r="A123" s="390" t="s">
        <v>869</v>
      </c>
      <c r="B123" s="204"/>
      <c r="C123" s="204" t="s">
        <v>23</v>
      </c>
      <c r="D123" s="226" t="s">
        <v>168</v>
      </c>
      <c r="E123" s="226" t="s">
        <v>1755</v>
      </c>
      <c r="F123" s="176" t="s">
        <v>1991</v>
      </c>
      <c r="G123" s="198" t="s">
        <v>11</v>
      </c>
      <c r="H123" s="176"/>
      <c r="I123" s="176"/>
      <c r="J123" s="227"/>
      <c r="K123" s="866" t="s">
        <v>2205</v>
      </c>
      <c r="L123" s="180"/>
      <c r="M123" s="109"/>
    </row>
    <row r="124" spans="1:13" s="110" customFormat="1" ht="16.5" customHeight="1">
      <c r="A124" s="390" t="s">
        <v>870</v>
      </c>
      <c r="B124" s="204"/>
      <c r="C124" s="204" t="s">
        <v>23</v>
      </c>
      <c r="D124" s="226" t="s">
        <v>168</v>
      </c>
      <c r="E124" s="226" t="s">
        <v>1756</v>
      </c>
      <c r="F124" s="176" t="s">
        <v>1991</v>
      </c>
      <c r="G124" s="198" t="s">
        <v>11</v>
      </c>
      <c r="H124" s="176"/>
      <c r="I124" s="176"/>
      <c r="J124" s="227"/>
      <c r="K124" s="866"/>
      <c r="L124" s="180"/>
      <c r="M124" s="109"/>
    </row>
    <row r="125" spans="1:13" s="110" customFormat="1" ht="16.5" customHeight="1">
      <c r="A125" s="390" t="s">
        <v>871</v>
      </c>
      <c r="B125" s="204"/>
      <c r="C125" s="204" t="s">
        <v>23</v>
      </c>
      <c r="D125" s="226" t="s">
        <v>168</v>
      </c>
      <c r="E125" s="226" t="s">
        <v>1254</v>
      </c>
      <c r="F125" s="176" t="s">
        <v>1991</v>
      </c>
      <c r="G125" s="198" t="s">
        <v>11</v>
      </c>
      <c r="H125" s="176"/>
      <c r="I125" s="176"/>
      <c r="J125" s="227"/>
      <c r="K125" s="866"/>
      <c r="L125" s="180"/>
      <c r="M125" s="109"/>
    </row>
    <row r="126" spans="1:13" s="110" customFormat="1" ht="16.5" customHeight="1">
      <c r="A126" s="390" t="s">
        <v>872</v>
      </c>
      <c r="B126" s="204"/>
      <c r="C126" s="204" t="s">
        <v>23</v>
      </c>
      <c r="D126" s="226" t="s">
        <v>168</v>
      </c>
      <c r="E126" s="226" t="s">
        <v>1757</v>
      </c>
      <c r="F126" s="176" t="s">
        <v>1991</v>
      </c>
      <c r="G126" s="198" t="s">
        <v>11</v>
      </c>
      <c r="H126" s="176"/>
      <c r="I126" s="176"/>
      <c r="J126" s="227"/>
      <c r="K126" s="866"/>
      <c r="L126" s="180"/>
      <c r="M126" s="109"/>
    </row>
    <row r="127" spans="1:13" s="110" customFormat="1" ht="16.5" customHeight="1">
      <c r="A127" s="390" t="s">
        <v>873</v>
      </c>
      <c r="B127" s="204"/>
      <c r="C127" s="204" t="s">
        <v>23</v>
      </c>
      <c r="D127" s="226" t="s">
        <v>168</v>
      </c>
      <c r="E127" s="226" t="s">
        <v>1758</v>
      </c>
      <c r="F127" s="176" t="s">
        <v>1991</v>
      </c>
      <c r="G127" s="198" t="s">
        <v>11</v>
      </c>
      <c r="H127" s="176"/>
      <c r="I127" s="176"/>
      <c r="J127" s="227"/>
      <c r="K127" s="866"/>
      <c r="L127" s="180"/>
      <c r="M127" s="109"/>
    </row>
    <row r="128" spans="1:13" s="110" customFormat="1" ht="16.5" customHeight="1">
      <c r="A128" s="390" t="s">
        <v>874</v>
      </c>
      <c r="B128" s="204"/>
      <c r="C128" s="204" t="s">
        <v>23</v>
      </c>
      <c r="D128" s="226" t="s">
        <v>168</v>
      </c>
      <c r="E128" s="226" t="s">
        <v>2231</v>
      </c>
      <c r="F128" s="176" t="s">
        <v>1991</v>
      </c>
      <c r="G128" s="198" t="s">
        <v>11</v>
      </c>
      <c r="H128" s="176"/>
      <c r="I128" s="176"/>
      <c r="J128" s="227"/>
      <c r="K128" s="866" t="s">
        <v>2242</v>
      </c>
      <c r="L128" s="180"/>
      <c r="M128" s="109"/>
    </row>
    <row r="129" spans="1:255" s="110" customFormat="1" ht="16.5" customHeight="1">
      <c r="A129" s="390" t="s">
        <v>875</v>
      </c>
      <c r="B129" s="204"/>
      <c r="C129" s="204" t="s">
        <v>23</v>
      </c>
      <c r="D129" s="226" t="s">
        <v>168</v>
      </c>
      <c r="E129" s="226" t="s">
        <v>1760</v>
      </c>
      <c r="F129" s="176" t="s">
        <v>1991</v>
      </c>
      <c r="G129" s="198" t="s">
        <v>11</v>
      </c>
      <c r="H129" s="176"/>
      <c r="I129" s="176"/>
      <c r="J129" s="227"/>
      <c r="K129" s="866"/>
      <c r="L129" s="180"/>
      <c r="M129" s="109"/>
    </row>
    <row r="130" spans="1:255" s="110" customFormat="1" ht="16.5" customHeight="1">
      <c r="A130" s="390" t="s">
        <v>877</v>
      </c>
      <c r="B130" s="204"/>
      <c r="C130" s="204" t="s">
        <v>23</v>
      </c>
      <c r="D130" s="226" t="s">
        <v>168</v>
      </c>
      <c r="E130" s="226" t="s">
        <v>1259</v>
      </c>
      <c r="F130" s="176" t="s">
        <v>1991</v>
      </c>
      <c r="G130" s="198" t="s">
        <v>11</v>
      </c>
      <c r="H130" s="176"/>
      <c r="I130" s="176"/>
      <c r="J130" s="227"/>
      <c r="K130" s="866"/>
      <c r="L130" s="180"/>
      <c r="M130" s="109"/>
    </row>
    <row r="131" spans="1:255" s="110" customFormat="1" ht="16.5" customHeight="1">
      <c r="A131" s="390" t="s">
        <v>878</v>
      </c>
      <c r="B131" s="204"/>
      <c r="C131" s="204" t="s">
        <v>23</v>
      </c>
      <c r="D131" s="226" t="s">
        <v>168</v>
      </c>
      <c r="E131" s="226" t="s">
        <v>1761</v>
      </c>
      <c r="F131" s="176" t="s">
        <v>1991</v>
      </c>
      <c r="G131" s="198" t="s">
        <v>11</v>
      </c>
      <c r="H131" s="176"/>
      <c r="I131" s="176"/>
      <c r="J131" s="227"/>
      <c r="K131" s="866"/>
      <c r="L131" s="180"/>
      <c r="M131" s="109"/>
    </row>
    <row r="132" spans="1:255" s="110" customFormat="1" ht="16.5" customHeight="1">
      <c r="A132" s="390" t="s">
        <v>879</v>
      </c>
      <c r="B132" s="204"/>
      <c r="C132" s="204" t="s">
        <v>23</v>
      </c>
      <c r="D132" s="226" t="s">
        <v>168</v>
      </c>
      <c r="E132" s="226" t="s">
        <v>1762</v>
      </c>
      <c r="F132" s="176" t="s">
        <v>1991</v>
      </c>
      <c r="G132" s="198" t="s">
        <v>11</v>
      </c>
      <c r="H132" s="176"/>
      <c r="I132" s="176"/>
      <c r="J132" s="227" t="s">
        <v>3464</v>
      </c>
      <c r="K132" s="866"/>
      <c r="L132" s="180"/>
      <c r="M132" s="109"/>
    </row>
    <row r="133" spans="1:255" ht="16.5" customHeight="1">
      <c r="A133" s="390" t="s">
        <v>881</v>
      </c>
      <c r="B133" s="204" t="s">
        <v>23</v>
      </c>
      <c r="C133" s="204" t="s">
        <v>23</v>
      </c>
      <c r="D133" s="205" t="s">
        <v>188</v>
      </c>
      <c r="E133" s="205" t="s">
        <v>1424</v>
      </c>
      <c r="F133" s="207"/>
      <c r="G133" s="25" t="s">
        <v>2889</v>
      </c>
      <c r="H133" s="207"/>
      <c r="I133" s="208"/>
      <c r="J133" s="208"/>
      <c r="K133" s="210" t="s">
        <v>3415</v>
      </c>
      <c r="L133" s="874"/>
    </row>
    <row r="134" spans="1:255" ht="16.5" customHeight="1">
      <c r="A134" s="390" t="s">
        <v>883</v>
      </c>
      <c r="B134" s="204"/>
      <c r="C134" s="204" t="s">
        <v>23</v>
      </c>
      <c r="D134" s="205" t="s">
        <v>188</v>
      </c>
      <c r="E134" s="205" t="s">
        <v>850</v>
      </c>
      <c r="F134" s="207"/>
      <c r="G134" s="198" t="s">
        <v>11</v>
      </c>
      <c r="H134" s="207"/>
      <c r="I134" s="208"/>
      <c r="J134" s="208"/>
      <c r="K134" s="210" t="s">
        <v>3418</v>
      </c>
      <c r="L134" s="874"/>
    </row>
    <row r="135" spans="1:255" ht="16.5" customHeight="1">
      <c r="A135" s="390" t="s">
        <v>885</v>
      </c>
      <c r="B135" s="773"/>
      <c r="C135" s="204" t="s">
        <v>23</v>
      </c>
      <c r="D135" s="205" t="s">
        <v>188</v>
      </c>
      <c r="E135" s="774" t="s">
        <v>3462</v>
      </c>
      <c r="F135" s="775"/>
      <c r="G135" s="35" t="s">
        <v>10</v>
      </c>
      <c r="H135" s="775"/>
      <c r="I135" s="776"/>
      <c r="J135" s="779" t="s">
        <v>3457</v>
      </c>
      <c r="K135" s="777"/>
      <c r="L135" s="778"/>
    </row>
    <row r="136" spans="1:255" ht="16.5" customHeight="1">
      <c r="A136" s="390" t="s">
        <v>886</v>
      </c>
      <c r="B136" s="204"/>
      <c r="C136" s="204" t="s">
        <v>23</v>
      </c>
      <c r="D136" s="205" t="s">
        <v>852</v>
      </c>
      <c r="E136" s="212" t="s">
        <v>1127</v>
      </c>
      <c r="F136" s="207"/>
      <c r="G136" s="198" t="s">
        <v>11</v>
      </c>
      <c r="H136" s="207"/>
      <c r="I136" s="208"/>
      <c r="J136" s="205" t="s">
        <v>3499</v>
      </c>
      <c r="K136" s="210" t="s">
        <v>1234</v>
      </c>
      <c r="L136" s="376"/>
    </row>
    <row r="137" spans="1:255" ht="24" customHeight="1">
      <c r="A137" s="390" t="s">
        <v>888</v>
      </c>
      <c r="B137" s="204"/>
      <c r="C137" s="204" t="s">
        <v>23</v>
      </c>
      <c r="D137" s="205" t="s">
        <v>852</v>
      </c>
      <c r="E137" s="212" t="s">
        <v>1128</v>
      </c>
      <c r="F137" s="207"/>
      <c r="G137" s="198" t="s">
        <v>11</v>
      </c>
      <c r="H137" s="207"/>
      <c r="I137" s="208"/>
      <c r="J137" s="225" t="s">
        <v>3500</v>
      </c>
      <c r="K137" s="210" t="s">
        <v>1249</v>
      </c>
      <c r="L137" s="376"/>
    </row>
    <row r="138" spans="1:255" ht="16.5" customHeight="1">
      <c r="A138" s="390" t="s">
        <v>1251</v>
      </c>
      <c r="B138" s="204"/>
      <c r="C138" s="204" t="s">
        <v>23</v>
      </c>
      <c r="D138" s="205" t="s">
        <v>852</v>
      </c>
      <c r="E138" s="212" t="s">
        <v>1129</v>
      </c>
      <c r="F138" s="207"/>
      <c r="G138" s="198" t="s">
        <v>11</v>
      </c>
      <c r="H138" s="207"/>
      <c r="I138" s="208"/>
      <c r="J138" s="205" t="s">
        <v>2128</v>
      </c>
      <c r="K138" s="210" t="s">
        <v>1250</v>
      </c>
      <c r="L138" s="376"/>
    </row>
    <row r="139" spans="1:255" ht="17.25" customHeight="1">
      <c r="A139" s="390" t="s">
        <v>1252</v>
      </c>
      <c r="B139" s="204"/>
      <c r="C139" s="204" t="s">
        <v>23</v>
      </c>
      <c r="D139" s="205" t="s">
        <v>852</v>
      </c>
      <c r="E139" s="212" t="s">
        <v>1130</v>
      </c>
      <c r="F139" s="207"/>
      <c r="G139" s="198" t="s">
        <v>11</v>
      </c>
      <c r="H139" s="207"/>
      <c r="I139" s="208"/>
      <c r="J139" s="225" t="s">
        <v>2741</v>
      </c>
      <c r="K139" s="210" t="s">
        <v>1250</v>
      </c>
      <c r="L139" s="376"/>
    </row>
    <row r="140" spans="1:255" ht="16.5" customHeight="1">
      <c r="A140" s="390" t="s">
        <v>1253</v>
      </c>
      <c r="B140" s="204"/>
      <c r="C140" s="204" t="s">
        <v>23</v>
      </c>
      <c r="D140" s="205" t="s">
        <v>336</v>
      </c>
      <c r="E140" s="205" t="s">
        <v>337</v>
      </c>
      <c r="F140" s="204" t="s">
        <v>338</v>
      </c>
      <c r="G140" s="198" t="s">
        <v>11</v>
      </c>
      <c r="H140" s="228"/>
      <c r="I140" s="208"/>
      <c r="J140" s="211" t="s">
        <v>2745</v>
      </c>
      <c r="K140" s="247" t="s">
        <v>1349</v>
      </c>
      <c r="L140" s="872"/>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0" t="s">
        <v>1255</v>
      </c>
      <c r="B141" s="204"/>
      <c r="C141" s="204" t="s">
        <v>23</v>
      </c>
      <c r="D141" s="205" t="s">
        <v>336</v>
      </c>
      <c r="E141" s="205" t="s">
        <v>340</v>
      </c>
      <c r="F141" s="204" t="s">
        <v>338</v>
      </c>
      <c r="G141" s="198" t="s">
        <v>11</v>
      </c>
      <c r="H141" s="228"/>
      <c r="I141" s="208"/>
      <c r="J141" s="211" t="s">
        <v>341</v>
      </c>
      <c r="K141" s="247" t="s">
        <v>1313</v>
      </c>
      <c r="L141" s="873"/>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0" t="s">
        <v>1256</v>
      </c>
      <c r="B142" s="204"/>
      <c r="C142" s="204" t="s">
        <v>23</v>
      </c>
      <c r="D142" s="205" t="s">
        <v>336</v>
      </c>
      <c r="E142" s="205" t="s">
        <v>342</v>
      </c>
      <c r="F142" s="204" t="s">
        <v>338</v>
      </c>
      <c r="G142" s="198" t="s">
        <v>11</v>
      </c>
      <c r="H142" s="228"/>
      <c r="I142" s="208"/>
      <c r="J142" s="211" t="s">
        <v>343</v>
      </c>
      <c r="K142" s="247" t="s">
        <v>1314</v>
      </c>
      <c r="L142" s="873"/>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0" t="s">
        <v>1257</v>
      </c>
      <c r="B143" s="204"/>
      <c r="C143" s="204" t="s">
        <v>23</v>
      </c>
      <c r="D143" s="205" t="s">
        <v>336</v>
      </c>
      <c r="E143" s="205" t="s">
        <v>344</v>
      </c>
      <c r="F143" s="207"/>
      <c r="G143" s="198" t="s">
        <v>11</v>
      </c>
      <c r="H143" s="228"/>
      <c r="I143" s="208"/>
      <c r="J143" s="211" t="s">
        <v>1201</v>
      </c>
      <c r="K143" s="223"/>
      <c r="L143" s="873"/>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0" t="s">
        <v>1258</v>
      </c>
      <c r="B144" s="204"/>
      <c r="C144" s="204" t="s">
        <v>23</v>
      </c>
      <c r="D144" s="205" t="s">
        <v>336</v>
      </c>
      <c r="E144" s="205" t="s">
        <v>345</v>
      </c>
      <c r="F144" s="207"/>
      <c r="G144" s="198" t="s">
        <v>11</v>
      </c>
      <c r="H144" s="228"/>
      <c r="I144" s="208"/>
      <c r="J144" s="220"/>
      <c r="K144" s="247" t="s">
        <v>1354</v>
      </c>
      <c r="L144" s="873"/>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0" t="s">
        <v>1269</v>
      </c>
      <c r="B145" s="204"/>
      <c r="C145" s="204" t="s">
        <v>23</v>
      </c>
      <c r="D145" s="205" t="s">
        <v>336</v>
      </c>
      <c r="E145" s="205" t="s">
        <v>346</v>
      </c>
      <c r="F145" s="207"/>
      <c r="G145" s="198" t="s">
        <v>11</v>
      </c>
      <c r="H145" s="228"/>
      <c r="I145" s="208"/>
      <c r="J145" s="211" t="s">
        <v>2849</v>
      </c>
      <c r="K145" s="247" t="s">
        <v>1344</v>
      </c>
      <c r="L145" s="873"/>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0" t="s">
        <v>1270</v>
      </c>
      <c r="B146" s="204"/>
      <c r="C146" s="204" t="s">
        <v>23</v>
      </c>
      <c r="D146" s="205" t="s">
        <v>336</v>
      </c>
      <c r="E146" s="205" t="s">
        <v>348</v>
      </c>
      <c r="F146" s="204" t="s">
        <v>349</v>
      </c>
      <c r="G146" s="198" t="s">
        <v>11</v>
      </c>
      <c r="H146" s="228"/>
      <c r="I146" s="208"/>
      <c r="J146" s="211" t="s">
        <v>2846</v>
      </c>
      <c r="K146" s="247"/>
      <c r="L146" s="873"/>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0" t="s">
        <v>1271</v>
      </c>
      <c r="B147" s="204"/>
      <c r="C147" s="204" t="s">
        <v>23</v>
      </c>
      <c r="D147" s="205" t="s">
        <v>336</v>
      </c>
      <c r="E147" s="205" t="s">
        <v>351</v>
      </c>
      <c r="F147" s="204" t="s">
        <v>352</v>
      </c>
      <c r="G147" s="198" t="s">
        <v>11</v>
      </c>
      <c r="H147" s="228"/>
      <c r="I147" s="208"/>
      <c r="J147" s="211" t="s">
        <v>353</v>
      </c>
      <c r="K147" s="247"/>
      <c r="L147" s="873"/>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0" t="s">
        <v>1272</v>
      </c>
      <c r="B148" s="204"/>
      <c r="C148" s="204" t="s">
        <v>23</v>
      </c>
      <c r="D148" s="205" t="s">
        <v>336</v>
      </c>
      <c r="E148" s="205" t="s">
        <v>354</v>
      </c>
      <c r="F148" s="204" t="s">
        <v>355</v>
      </c>
      <c r="G148" s="198" t="s">
        <v>11</v>
      </c>
      <c r="H148" s="228"/>
      <c r="I148" s="208"/>
      <c r="J148" s="211" t="s">
        <v>2846</v>
      </c>
      <c r="K148" s="247"/>
      <c r="L148" s="873"/>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0" t="s">
        <v>1273</v>
      </c>
      <c r="B149" s="204"/>
      <c r="C149" s="204" t="s">
        <v>23</v>
      </c>
      <c r="D149" s="205" t="s">
        <v>336</v>
      </c>
      <c r="E149" s="205" t="s">
        <v>356</v>
      </c>
      <c r="F149" s="204" t="s">
        <v>349</v>
      </c>
      <c r="G149" s="198" t="s">
        <v>11</v>
      </c>
      <c r="H149" s="228"/>
      <c r="I149" s="208"/>
      <c r="J149" s="211" t="s">
        <v>357</v>
      </c>
      <c r="K149" s="247"/>
      <c r="L149" s="873"/>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0" t="s">
        <v>1274</v>
      </c>
      <c r="B150" s="204"/>
      <c r="C150" s="204" t="s">
        <v>23</v>
      </c>
      <c r="D150" s="205" t="s">
        <v>336</v>
      </c>
      <c r="E150" s="205" t="s">
        <v>358</v>
      </c>
      <c r="F150" s="204" t="s">
        <v>359</v>
      </c>
      <c r="G150" s="198" t="s">
        <v>11</v>
      </c>
      <c r="H150" s="228"/>
      <c r="I150" s="208"/>
      <c r="J150" s="211" t="s">
        <v>2847</v>
      </c>
      <c r="K150" s="247"/>
      <c r="L150" s="873"/>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0" t="s">
        <v>1275</v>
      </c>
      <c r="B151" s="204"/>
      <c r="C151" s="204" t="s">
        <v>23</v>
      </c>
      <c r="D151" s="205" t="s">
        <v>336</v>
      </c>
      <c r="E151" s="205" t="s">
        <v>361</v>
      </c>
      <c r="F151" s="204" t="s">
        <v>362</v>
      </c>
      <c r="G151" s="198" t="s">
        <v>11</v>
      </c>
      <c r="H151" s="228"/>
      <c r="I151" s="208"/>
      <c r="J151" s="211" t="s">
        <v>350</v>
      </c>
      <c r="K151" s="247"/>
      <c r="L151" s="873"/>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0" t="s">
        <v>1276</v>
      </c>
      <c r="B152" s="204"/>
      <c r="C152" s="204" t="s">
        <v>23</v>
      </c>
      <c r="D152" s="205" t="s">
        <v>336</v>
      </c>
      <c r="E152" s="205" t="s">
        <v>363</v>
      </c>
      <c r="F152" s="204" t="s">
        <v>364</v>
      </c>
      <c r="G152" s="198" t="s">
        <v>11</v>
      </c>
      <c r="H152" s="228"/>
      <c r="I152" s="208"/>
      <c r="J152" s="229" t="s">
        <v>1310</v>
      </c>
      <c r="K152" s="247"/>
      <c r="L152" s="873"/>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0" t="s">
        <v>1277</v>
      </c>
      <c r="B153" s="204"/>
      <c r="C153" s="204" t="s">
        <v>23</v>
      </c>
      <c r="D153" s="205" t="s">
        <v>336</v>
      </c>
      <c r="E153" s="205" t="s">
        <v>365</v>
      </c>
      <c r="F153" s="204" t="s">
        <v>366</v>
      </c>
      <c r="G153" s="198" t="s">
        <v>11</v>
      </c>
      <c r="H153" s="228"/>
      <c r="I153" s="208"/>
      <c r="J153" s="211" t="s">
        <v>367</v>
      </c>
      <c r="K153" s="247"/>
      <c r="L153" s="873"/>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0" t="s">
        <v>1278</v>
      </c>
      <c r="B154" s="204"/>
      <c r="C154" s="204" t="s">
        <v>23</v>
      </c>
      <c r="D154" s="205" t="s">
        <v>336</v>
      </c>
      <c r="E154" s="205" t="s">
        <v>368</v>
      </c>
      <c r="F154" s="207"/>
      <c r="G154" s="198" t="s">
        <v>11</v>
      </c>
      <c r="H154" s="228"/>
      <c r="I154" s="208"/>
      <c r="J154" s="220"/>
      <c r="K154" s="247" t="s">
        <v>1433</v>
      </c>
      <c r="L154" s="873"/>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0" t="s">
        <v>1279</v>
      </c>
      <c r="B155" s="204"/>
      <c r="C155" s="204" t="s">
        <v>23</v>
      </c>
      <c r="D155" s="205" t="s">
        <v>336</v>
      </c>
      <c r="E155" s="212" t="s">
        <v>369</v>
      </c>
      <c r="F155" s="207"/>
      <c r="G155" s="198" t="s">
        <v>11</v>
      </c>
      <c r="H155" s="228"/>
      <c r="I155" s="208"/>
      <c r="J155" s="209"/>
      <c r="K155" s="247" t="s">
        <v>1430</v>
      </c>
      <c r="L155" s="873"/>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0" t="s">
        <v>1280</v>
      </c>
      <c r="B156" s="204"/>
      <c r="C156" s="204" t="s">
        <v>23</v>
      </c>
      <c r="D156" s="205" t="s">
        <v>336</v>
      </c>
      <c r="E156" s="212" t="s">
        <v>1345</v>
      </c>
      <c r="F156" s="207"/>
      <c r="G156" s="198" t="s">
        <v>11</v>
      </c>
      <c r="H156" s="228"/>
      <c r="I156" s="208"/>
      <c r="J156" s="211" t="s">
        <v>370</v>
      </c>
      <c r="K156" s="247" t="s">
        <v>1394</v>
      </c>
      <c r="L156" s="873"/>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0" t="s">
        <v>1281</v>
      </c>
      <c r="B157" s="204"/>
      <c r="C157" s="204" t="s">
        <v>23</v>
      </c>
      <c r="D157" s="205" t="s">
        <v>336</v>
      </c>
      <c r="E157" s="212" t="s">
        <v>1346</v>
      </c>
      <c r="F157" s="207"/>
      <c r="G157" s="198" t="s">
        <v>11</v>
      </c>
      <c r="H157" s="228"/>
      <c r="I157" s="208"/>
      <c r="J157" s="211" t="s">
        <v>1421</v>
      </c>
      <c r="K157" s="247" t="s">
        <v>2862</v>
      </c>
      <c r="L157" s="873"/>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0" t="s">
        <v>1282</v>
      </c>
      <c r="B158" s="204"/>
      <c r="C158" s="204" t="s">
        <v>23</v>
      </c>
      <c r="D158" s="205" t="s">
        <v>336</v>
      </c>
      <c r="E158" s="212" t="s">
        <v>1347</v>
      </c>
      <c r="F158" s="207"/>
      <c r="G158" s="198" t="s">
        <v>11</v>
      </c>
      <c r="H158" s="228"/>
      <c r="I158" s="208"/>
      <c r="J158" s="211" t="s">
        <v>2845</v>
      </c>
      <c r="K158" s="247" t="s">
        <v>1348</v>
      </c>
      <c r="L158" s="873"/>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0" t="s">
        <v>1283</v>
      </c>
      <c r="B159" s="204"/>
      <c r="C159" s="204" t="s">
        <v>23</v>
      </c>
      <c r="D159" s="205" t="s">
        <v>336</v>
      </c>
      <c r="E159" s="212" t="s">
        <v>374</v>
      </c>
      <c r="F159" s="207"/>
      <c r="G159" s="198" t="s">
        <v>11</v>
      </c>
      <c r="H159" s="228"/>
      <c r="I159" s="208"/>
      <c r="J159" s="211" t="s">
        <v>375</v>
      </c>
      <c r="K159" s="247"/>
      <c r="L159" s="873"/>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0" t="s">
        <v>1284</v>
      </c>
      <c r="B160" s="204"/>
      <c r="C160" s="204" t="s">
        <v>23</v>
      </c>
      <c r="D160" s="205" t="s">
        <v>336</v>
      </c>
      <c r="E160" s="212" t="s">
        <v>376</v>
      </c>
      <c r="F160" s="207"/>
      <c r="G160" s="198" t="s">
        <v>11</v>
      </c>
      <c r="H160" s="228"/>
      <c r="I160" s="208"/>
      <c r="J160" s="209"/>
      <c r="K160" s="247" t="s">
        <v>1432</v>
      </c>
      <c r="L160" s="873"/>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0" t="s">
        <v>1285</v>
      </c>
      <c r="B161" s="204"/>
      <c r="C161" s="204" t="s">
        <v>23</v>
      </c>
      <c r="D161" s="205" t="s">
        <v>336</v>
      </c>
      <c r="E161" s="212" t="s">
        <v>377</v>
      </c>
      <c r="F161" s="204" t="s">
        <v>378</v>
      </c>
      <c r="G161" s="198" t="s">
        <v>11</v>
      </c>
      <c r="H161" s="228"/>
      <c r="I161" s="208"/>
      <c r="J161" s="211" t="s">
        <v>379</v>
      </c>
      <c r="K161" s="247" t="s">
        <v>1351</v>
      </c>
      <c r="L161" s="873"/>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0" t="s">
        <v>1286</v>
      </c>
      <c r="B162" s="204"/>
      <c r="C162" s="204" t="s">
        <v>23</v>
      </c>
      <c r="D162" s="205" t="s">
        <v>336</v>
      </c>
      <c r="E162" s="212" t="s">
        <v>380</v>
      </c>
      <c r="F162" s="207"/>
      <c r="G162" s="198" t="s">
        <v>11</v>
      </c>
      <c r="H162" s="228"/>
      <c r="I162" s="208"/>
      <c r="J162" s="220"/>
      <c r="K162" s="247" t="s">
        <v>1348</v>
      </c>
      <c r="L162" s="873"/>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0" t="s">
        <v>1287</v>
      </c>
      <c r="B163" s="204"/>
      <c r="C163" s="204" t="s">
        <v>23</v>
      </c>
      <c r="D163" s="205" t="s">
        <v>336</v>
      </c>
      <c r="E163" s="212" t="s">
        <v>381</v>
      </c>
      <c r="F163" s="204" t="s">
        <v>382</v>
      </c>
      <c r="G163" s="198" t="s">
        <v>11</v>
      </c>
      <c r="H163" s="228"/>
      <c r="I163" s="208"/>
      <c r="J163" s="211" t="s">
        <v>1420</v>
      </c>
      <c r="K163" s="247" t="s">
        <v>1203</v>
      </c>
      <c r="L163" s="873"/>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0" t="s">
        <v>1288</v>
      </c>
      <c r="B164" s="204"/>
      <c r="C164" s="204" t="s">
        <v>23</v>
      </c>
      <c r="D164" s="205" t="s">
        <v>336</v>
      </c>
      <c r="E164" s="212" t="s">
        <v>384</v>
      </c>
      <c r="F164" s="204" t="s">
        <v>385</v>
      </c>
      <c r="G164" s="198" t="s">
        <v>11</v>
      </c>
      <c r="H164" s="228"/>
      <c r="I164" s="208"/>
      <c r="J164" s="211" t="s">
        <v>386</v>
      </c>
      <c r="K164" s="496" t="s">
        <v>2081</v>
      </c>
      <c r="L164" s="873"/>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0" t="s">
        <v>1289</v>
      </c>
      <c r="B165" s="204"/>
      <c r="C165" s="204" t="s">
        <v>23</v>
      </c>
      <c r="D165" s="205" t="s">
        <v>336</v>
      </c>
      <c r="E165" s="212" t="s">
        <v>387</v>
      </c>
      <c r="F165" s="204" t="s">
        <v>382</v>
      </c>
      <c r="G165" s="198" t="s">
        <v>11</v>
      </c>
      <c r="H165" s="228"/>
      <c r="I165" s="208"/>
      <c r="J165" s="211" t="s">
        <v>383</v>
      </c>
      <c r="K165" s="496" t="s">
        <v>2082</v>
      </c>
      <c r="L165" s="873"/>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0" t="s">
        <v>1290</v>
      </c>
      <c r="B166" s="204"/>
      <c r="C166" s="204" t="s">
        <v>23</v>
      </c>
      <c r="D166" s="205" t="s">
        <v>336</v>
      </c>
      <c r="E166" s="212" t="s">
        <v>388</v>
      </c>
      <c r="F166" s="230"/>
      <c r="G166" s="198" t="s">
        <v>11</v>
      </c>
      <c r="H166" s="231"/>
      <c r="I166" s="208"/>
      <c r="J166" s="209"/>
      <c r="K166" s="232" t="s">
        <v>1311</v>
      </c>
      <c r="L166" s="873"/>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0" t="s">
        <v>1291</v>
      </c>
      <c r="B167" s="204"/>
      <c r="C167" s="204" t="s">
        <v>23</v>
      </c>
      <c r="D167" s="205" t="s">
        <v>336</v>
      </c>
      <c r="E167" s="212" t="s">
        <v>389</v>
      </c>
      <c r="F167" s="207"/>
      <c r="G167" s="198" t="s">
        <v>11</v>
      </c>
      <c r="H167" s="228"/>
      <c r="I167" s="208"/>
      <c r="J167" s="209"/>
      <c r="K167" s="247" t="s">
        <v>1350</v>
      </c>
      <c r="L167" s="873"/>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0" t="s">
        <v>1292</v>
      </c>
      <c r="B168" s="204"/>
      <c r="C168" s="204" t="s">
        <v>23</v>
      </c>
      <c r="D168" s="205" t="s">
        <v>336</v>
      </c>
      <c r="E168" s="212" t="s">
        <v>390</v>
      </c>
      <c r="F168" s="207"/>
      <c r="G168" s="198" t="s">
        <v>11</v>
      </c>
      <c r="H168" s="228"/>
      <c r="I168" s="208"/>
      <c r="J168" s="209"/>
      <c r="K168" s="247" t="s">
        <v>1352</v>
      </c>
      <c r="L168" s="873"/>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90" t="s">
        <v>1293</v>
      </c>
      <c r="B169" s="204"/>
      <c r="C169" s="204" t="s">
        <v>23</v>
      </c>
      <c r="D169" s="205" t="s">
        <v>336</v>
      </c>
      <c r="E169" s="212" t="s">
        <v>391</v>
      </c>
      <c r="F169" s="207"/>
      <c r="G169" s="198" t="s">
        <v>11</v>
      </c>
      <c r="H169" s="228"/>
      <c r="I169" s="208"/>
      <c r="J169" s="211" t="s">
        <v>2848</v>
      </c>
      <c r="K169" s="247" t="s">
        <v>1353</v>
      </c>
      <c r="L169" s="873"/>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90" t="s">
        <v>1699</v>
      </c>
      <c r="B170" s="204"/>
      <c r="C170" s="204" t="s">
        <v>23</v>
      </c>
      <c r="D170" s="205" t="s">
        <v>336</v>
      </c>
      <c r="E170" s="212" t="s">
        <v>392</v>
      </c>
      <c r="F170" s="207"/>
      <c r="G170" s="198" t="s">
        <v>11</v>
      </c>
      <c r="H170" s="228"/>
      <c r="I170" s="208"/>
      <c r="J170" s="211" t="s">
        <v>1419</v>
      </c>
      <c r="K170" s="247" t="s">
        <v>2863</v>
      </c>
      <c r="L170" s="873"/>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0" t="s">
        <v>1700</v>
      </c>
      <c r="B171" s="204"/>
      <c r="C171" s="204" t="s">
        <v>23</v>
      </c>
      <c r="D171" s="205" t="s">
        <v>336</v>
      </c>
      <c r="E171" s="205" t="s">
        <v>2897</v>
      </c>
      <c r="F171" s="207"/>
      <c r="G171" s="198" t="s">
        <v>11</v>
      </c>
      <c r="H171" s="228"/>
      <c r="I171" s="208"/>
      <c r="J171" s="211" t="s">
        <v>2104</v>
      </c>
      <c r="K171" s="247" t="s">
        <v>2896</v>
      </c>
      <c r="L171" s="873"/>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0" t="s">
        <v>1701</v>
      </c>
      <c r="B172" s="204"/>
      <c r="C172" s="204" t="s">
        <v>23</v>
      </c>
      <c r="D172" s="205" t="s">
        <v>336</v>
      </c>
      <c r="E172" s="205" t="s">
        <v>3438</v>
      </c>
      <c r="F172" s="205"/>
      <c r="G172" s="198" t="s">
        <v>11</v>
      </c>
      <c r="H172" s="228"/>
      <c r="I172" s="208"/>
      <c r="J172" s="211" t="s">
        <v>2865</v>
      </c>
      <c r="K172" s="247"/>
      <c r="L172" s="873"/>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90" t="s">
        <v>1294</v>
      </c>
      <c r="B173" s="204"/>
      <c r="C173" s="204" t="s">
        <v>23</v>
      </c>
      <c r="D173" s="205" t="s">
        <v>411</v>
      </c>
      <c r="E173" s="205" t="s">
        <v>2085</v>
      </c>
      <c r="F173" s="205"/>
      <c r="G173" s="198" t="s">
        <v>11</v>
      </c>
      <c r="H173" s="207"/>
      <c r="I173" s="207"/>
      <c r="J173" s="208"/>
      <c r="K173" s="865" t="s">
        <v>3440</v>
      </c>
      <c r="L173" s="877" t="s">
        <v>2099</v>
      </c>
    </row>
    <row r="174" spans="1:255" ht="16.5" customHeight="1">
      <c r="A174" s="390" t="s">
        <v>1295</v>
      </c>
      <c r="B174" s="204"/>
      <c r="C174" s="204" t="s">
        <v>23</v>
      </c>
      <c r="D174" s="205" t="s">
        <v>411</v>
      </c>
      <c r="E174" s="205" t="s">
        <v>2086</v>
      </c>
      <c r="F174" s="204" t="s">
        <v>412</v>
      </c>
      <c r="G174" s="198" t="s">
        <v>11</v>
      </c>
      <c r="H174" s="207"/>
      <c r="I174" s="207"/>
      <c r="J174" s="208"/>
      <c r="K174" s="865"/>
      <c r="L174" s="878"/>
    </row>
    <row r="175" spans="1:255" ht="16.5" customHeight="1">
      <c r="A175" s="390" t="s">
        <v>1296</v>
      </c>
      <c r="B175" s="204"/>
      <c r="C175" s="204" t="s">
        <v>23</v>
      </c>
      <c r="D175" s="205" t="s">
        <v>411</v>
      </c>
      <c r="E175" s="205" t="s">
        <v>2087</v>
      </c>
      <c r="F175" s="204" t="s">
        <v>412</v>
      </c>
      <c r="G175" s="198" t="s">
        <v>11</v>
      </c>
      <c r="H175" s="207"/>
      <c r="I175" s="207"/>
      <c r="J175" s="208"/>
      <c r="K175" s="865"/>
      <c r="L175" s="878"/>
    </row>
    <row r="176" spans="1:255" ht="16.5" customHeight="1">
      <c r="A176" s="390" t="s">
        <v>1297</v>
      </c>
      <c r="B176" s="204"/>
      <c r="C176" s="204" t="s">
        <v>23</v>
      </c>
      <c r="D176" s="205" t="s">
        <v>411</v>
      </c>
      <c r="E176" s="205" t="s">
        <v>2088</v>
      </c>
      <c r="F176" s="204" t="s">
        <v>412</v>
      </c>
      <c r="G176" s="198" t="s">
        <v>11</v>
      </c>
      <c r="H176" s="207"/>
      <c r="I176" s="207"/>
      <c r="J176" s="208"/>
      <c r="K176" s="865"/>
      <c r="L176" s="878"/>
    </row>
    <row r="177" spans="1:255" ht="16.5" customHeight="1">
      <c r="A177" s="390" t="s">
        <v>1298</v>
      </c>
      <c r="B177" s="204"/>
      <c r="C177" s="204" t="s">
        <v>23</v>
      </c>
      <c r="D177" s="205" t="s">
        <v>411</v>
      </c>
      <c r="E177" s="205" t="s">
        <v>2089</v>
      </c>
      <c r="F177" s="204" t="s">
        <v>412</v>
      </c>
      <c r="G177" s="198" t="s">
        <v>11</v>
      </c>
      <c r="H177" s="207"/>
      <c r="I177" s="207"/>
      <c r="J177" s="208"/>
      <c r="K177" s="865"/>
      <c r="L177" s="878"/>
    </row>
    <row r="178" spans="1:255" ht="16.5" customHeight="1">
      <c r="A178" s="390" t="s">
        <v>1299</v>
      </c>
      <c r="B178" s="204"/>
      <c r="C178" s="204" t="s">
        <v>23</v>
      </c>
      <c r="D178" s="205" t="s">
        <v>411</v>
      </c>
      <c r="E178" s="205" t="s">
        <v>3439</v>
      </c>
      <c r="F178" s="204" t="s">
        <v>62</v>
      </c>
      <c r="G178" s="198" t="s">
        <v>11</v>
      </c>
      <c r="H178" s="207"/>
      <c r="I178" s="207"/>
      <c r="J178" s="208"/>
      <c r="K178" s="865"/>
      <c r="L178" s="878"/>
    </row>
    <row r="179" spans="1:255" ht="16.5" customHeight="1">
      <c r="A179" s="390" t="s">
        <v>1300</v>
      </c>
      <c r="B179" s="204"/>
      <c r="C179" s="204" t="s">
        <v>23</v>
      </c>
      <c r="D179" s="205" t="s">
        <v>411</v>
      </c>
      <c r="E179" s="205" t="s">
        <v>2090</v>
      </c>
      <c r="F179" s="204" t="s">
        <v>62</v>
      </c>
      <c r="G179" s="198" t="s">
        <v>11</v>
      </c>
      <c r="H179" s="207"/>
      <c r="I179" s="207"/>
      <c r="J179" s="208"/>
      <c r="K179" s="865"/>
      <c r="L179" s="878"/>
    </row>
    <row r="180" spans="1:255" ht="16.5" customHeight="1">
      <c r="A180" s="390" t="s">
        <v>1301</v>
      </c>
      <c r="B180" s="204"/>
      <c r="C180" s="204" t="s">
        <v>23</v>
      </c>
      <c r="D180" s="205" t="s">
        <v>411</v>
      </c>
      <c r="E180" s="205" t="s">
        <v>2091</v>
      </c>
      <c r="F180" s="204" t="s">
        <v>62</v>
      </c>
      <c r="G180" s="198" t="s">
        <v>11</v>
      </c>
      <c r="H180" s="207"/>
      <c r="I180" s="207"/>
      <c r="J180" s="208"/>
      <c r="K180" s="865"/>
      <c r="L180" s="878"/>
    </row>
    <row r="181" spans="1:255" ht="16.5" customHeight="1">
      <c r="A181" s="390" t="s">
        <v>1302</v>
      </c>
      <c r="B181" s="204"/>
      <c r="C181" s="204" t="s">
        <v>23</v>
      </c>
      <c r="D181" s="205" t="s">
        <v>411</v>
      </c>
      <c r="E181" s="205" t="s">
        <v>2092</v>
      </c>
      <c r="F181" s="204" t="s">
        <v>62</v>
      </c>
      <c r="G181" s="198" t="s">
        <v>11</v>
      </c>
      <c r="H181" s="207"/>
      <c r="I181" s="207"/>
      <c r="J181" s="208"/>
      <c r="K181" s="865"/>
      <c r="L181" s="879"/>
    </row>
    <row r="182" spans="1:255" ht="16.5" customHeight="1">
      <c r="A182" s="390" t="s">
        <v>1303</v>
      </c>
      <c r="B182" s="500"/>
      <c r="C182" s="497" t="s">
        <v>23</v>
      </c>
      <c r="D182" s="499" t="s">
        <v>410</v>
      </c>
      <c r="E182" s="205" t="s">
        <v>2094</v>
      </c>
      <c r="F182" s="498"/>
      <c r="G182" s="198" t="s">
        <v>11</v>
      </c>
      <c r="H182" s="195"/>
      <c r="I182" s="239"/>
      <c r="J182" s="240"/>
      <c r="K182" s="875" t="s">
        <v>3411</v>
      </c>
      <c r="L182" s="877" t="s">
        <v>2100</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0" t="s">
        <v>1304</v>
      </c>
      <c r="B183" s="500"/>
      <c r="C183" s="497" t="s">
        <v>23</v>
      </c>
      <c r="D183" s="499" t="s">
        <v>411</v>
      </c>
      <c r="E183" s="205" t="s">
        <v>2093</v>
      </c>
      <c r="F183" s="497" t="s">
        <v>412</v>
      </c>
      <c r="G183" s="198" t="s">
        <v>11</v>
      </c>
      <c r="H183" s="195"/>
      <c r="I183" s="239"/>
      <c r="J183" s="240"/>
      <c r="K183" s="876"/>
      <c r="L183" s="878"/>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0" t="s">
        <v>1305</v>
      </c>
      <c r="B184" s="500"/>
      <c r="C184" s="497" t="s">
        <v>23</v>
      </c>
      <c r="D184" s="499" t="s">
        <v>411</v>
      </c>
      <c r="E184" s="205" t="s">
        <v>2095</v>
      </c>
      <c r="F184" s="497" t="s">
        <v>412</v>
      </c>
      <c r="G184" s="198" t="s">
        <v>11</v>
      </c>
      <c r="H184" s="195"/>
      <c r="I184" s="239"/>
      <c r="J184" s="240"/>
      <c r="K184" s="876"/>
      <c r="L184" s="878"/>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0" t="s">
        <v>1306</v>
      </c>
      <c r="B185" s="500"/>
      <c r="C185" s="497" t="s">
        <v>23</v>
      </c>
      <c r="D185" s="499" t="s">
        <v>411</v>
      </c>
      <c r="E185" s="205" t="s">
        <v>2101</v>
      </c>
      <c r="F185" s="497" t="s">
        <v>412</v>
      </c>
      <c r="G185" s="198" t="s">
        <v>11</v>
      </c>
      <c r="H185" s="195"/>
      <c r="I185" s="239"/>
      <c r="J185" s="240"/>
      <c r="K185" s="876"/>
      <c r="L185" s="878"/>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0" t="s">
        <v>1307</v>
      </c>
      <c r="B186" s="500"/>
      <c r="C186" s="497" t="s">
        <v>23</v>
      </c>
      <c r="D186" s="499" t="s">
        <v>411</v>
      </c>
      <c r="E186" s="205" t="s">
        <v>2096</v>
      </c>
      <c r="F186" s="497" t="s">
        <v>412</v>
      </c>
      <c r="G186" s="198" t="s">
        <v>11</v>
      </c>
      <c r="H186" s="195"/>
      <c r="I186" s="239"/>
      <c r="J186" s="240"/>
      <c r="K186" s="876"/>
      <c r="L186" s="878"/>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0" t="s">
        <v>1702</v>
      </c>
      <c r="B187" s="500"/>
      <c r="C187" s="497" t="s">
        <v>23</v>
      </c>
      <c r="D187" s="499" t="s">
        <v>411</v>
      </c>
      <c r="E187" s="205" t="s">
        <v>2097</v>
      </c>
      <c r="F187" s="498"/>
      <c r="G187" s="198" t="s">
        <v>11</v>
      </c>
      <c r="H187" s="195"/>
      <c r="I187" s="239"/>
      <c r="J187" s="240"/>
      <c r="K187" s="876"/>
      <c r="L187" s="878"/>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0" t="s">
        <v>1703</v>
      </c>
      <c r="B188" s="500"/>
      <c r="C188" s="497" t="s">
        <v>23</v>
      </c>
      <c r="D188" s="499" t="s">
        <v>411</v>
      </c>
      <c r="E188" s="205" t="s">
        <v>3428</v>
      </c>
      <c r="F188" s="498"/>
      <c r="G188" s="198" t="s">
        <v>11</v>
      </c>
      <c r="H188" s="195"/>
      <c r="I188" s="239"/>
      <c r="J188" s="240"/>
      <c r="K188" s="876"/>
      <c r="L188" s="878"/>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0" t="s">
        <v>1704</v>
      </c>
      <c r="B189" s="500"/>
      <c r="C189" s="497" t="s">
        <v>23</v>
      </c>
      <c r="D189" s="499" t="s">
        <v>411</v>
      </c>
      <c r="E189" s="205" t="s">
        <v>2743</v>
      </c>
      <c r="F189" s="498"/>
      <c r="G189" s="198" t="s">
        <v>11</v>
      </c>
      <c r="H189" s="195"/>
      <c r="I189" s="239"/>
      <c r="J189" s="240"/>
      <c r="K189" s="876"/>
      <c r="L189" s="878"/>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0" t="s">
        <v>1705</v>
      </c>
      <c r="B190" s="500"/>
      <c r="C190" s="497" t="s">
        <v>23</v>
      </c>
      <c r="D190" s="499" t="s">
        <v>411</v>
      </c>
      <c r="E190" s="205" t="s">
        <v>2098</v>
      </c>
      <c r="F190" s="498"/>
      <c r="G190" s="198" t="s">
        <v>11</v>
      </c>
      <c r="H190" s="195"/>
      <c r="I190" s="195"/>
      <c r="J190" s="240"/>
      <c r="K190" s="809"/>
      <c r="L190" s="879"/>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90" t="s">
        <v>1706</v>
      </c>
      <c r="B191" s="204"/>
      <c r="C191" s="204" t="s">
        <v>23</v>
      </c>
      <c r="D191" s="205" t="s">
        <v>411</v>
      </c>
      <c r="E191" s="205" t="s">
        <v>3445</v>
      </c>
      <c r="F191" s="207"/>
      <c r="G191" s="35" t="s">
        <v>10</v>
      </c>
      <c r="H191" s="207"/>
      <c r="I191" s="207"/>
      <c r="J191" s="772" t="s">
        <v>3458</v>
      </c>
      <c r="K191" s="869" t="s">
        <v>3441</v>
      </c>
      <c r="L191" s="376"/>
    </row>
    <row r="192" spans="1:255" ht="16.5" customHeight="1">
      <c r="A192" s="390" t="s">
        <v>1707</v>
      </c>
      <c r="B192" s="204"/>
      <c r="C192" s="204" t="s">
        <v>23</v>
      </c>
      <c r="D192" s="205" t="s">
        <v>411</v>
      </c>
      <c r="E192" s="205" t="s">
        <v>3420</v>
      </c>
      <c r="F192" s="204" t="s">
        <v>866</v>
      </c>
      <c r="G192" s="35" t="s">
        <v>10</v>
      </c>
      <c r="H192" s="207"/>
      <c r="I192" s="207"/>
      <c r="J192" s="208"/>
      <c r="K192" s="870"/>
      <c r="L192" s="376"/>
    </row>
    <row r="193" spans="1:12" ht="16.5" customHeight="1">
      <c r="A193" s="390" t="s">
        <v>1708</v>
      </c>
      <c r="B193" s="204"/>
      <c r="C193" s="204" t="s">
        <v>23</v>
      </c>
      <c r="D193" s="205" t="s">
        <v>411</v>
      </c>
      <c r="E193" s="205" t="s">
        <v>3421</v>
      </c>
      <c r="F193" s="204" t="s">
        <v>866</v>
      </c>
      <c r="G193" s="35" t="s">
        <v>10</v>
      </c>
      <c r="H193" s="207"/>
      <c r="I193" s="207"/>
      <c r="J193" s="208"/>
      <c r="K193" s="870"/>
      <c r="L193" s="376"/>
    </row>
    <row r="194" spans="1:12" ht="16.5" customHeight="1">
      <c r="A194" s="390" t="s">
        <v>1709</v>
      </c>
      <c r="B194" s="204"/>
      <c r="C194" s="204" t="s">
        <v>23</v>
      </c>
      <c r="D194" s="205" t="s">
        <v>411</v>
      </c>
      <c r="E194" s="205" t="s">
        <v>3422</v>
      </c>
      <c r="F194" s="204" t="s">
        <v>866</v>
      </c>
      <c r="G194" s="35" t="s">
        <v>10</v>
      </c>
      <c r="H194" s="207"/>
      <c r="I194" s="207"/>
      <c r="J194" s="208"/>
      <c r="K194" s="870"/>
      <c r="L194" s="376"/>
    </row>
    <row r="195" spans="1:12" ht="16.5" customHeight="1">
      <c r="A195" s="390" t="s">
        <v>1710</v>
      </c>
      <c r="B195" s="204"/>
      <c r="C195" s="204" t="s">
        <v>23</v>
      </c>
      <c r="D195" s="205" t="s">
        <v>411</v>
      </c>
      <c r="E195" s="205" t="s">
        <v>3423</v>
      </c>
      <c r="F195" s="204" t="s">
        <v>866</v>
      </c>
      <c r="G195" s="35" t="s">
        <v>10</v>
      </c>
      <c r="H195" s="207"/>
      <c r="I195" s="207"/>
      <c r="J195" s="208"/>
      <c r="K195" s="870"/>
      <c r="L195" s="376"/>
    </row>
    <row r="196" spans="1:12" ht="16.5" customHeight="1">
      <c r="A196" s="390" t="s">
        <v>1711</v>
      </c>
      <c r="B196" s="204"/>
      <c r="C196" s="204" t="s">
        <v>23</v>
      </c>
      <c r="D196" s="205" t="s">
        <v>411</v>
      </c>
      <c r="E196" s="205" t="s">
        <v>3424</v>
      </c>
      <c r="F196" s="204" t="s">
        <v>867</v>
      </c>
      <c r="G196" s="35" t="s">
        <v>10</v>
      </c>
      <c r="H196" s="207"/>
      <c r="I196" s="207"/>
      <c r="J196" s="208"/>
      <c r="K196" s="870"/>
      <c r="L196" s="376"/>
    </row>
    <row r="197" spans="1:12" ht="16.5" customHeight="1">
      <c r="A197" s="390" t="s">
        <v>1736</v>
      </c>
      <c r="B197" s="204"/>
      <c r="C197" s="204" t="s">
        <v>23</v>
      </c>
      <c r="D197" s="205" t="s">
        <v>411</v>
      </c>
      <c r="E197" s="205" t="s">
        <v>3425</v>
      </c>
      <c r="F197" s="204" t="s">
        <v>867</v>
      </c>
      <c r="G197" s="35" t="s">
        <v>10</v>
      </c>
      <c r="H197" s="207"/>
      <c r="I197" s="207"/>
      <c r="J197" s="208"/>
      <c r="K197" s="870"/>
      <c r="L197" s="376"/>
    </row>
    <row r="198" spans="1:12" ht="16.5" customHeight="1">
      <c r="A198" s="390" t="s">
        <v>1737</v>
      </c>
      <c r="B198" s="204"/>
      <c r="C198" s="204" t="s">
        <v>23</v>
      </c>
      <c r="D198" s="205" t="s">
        <v>411</v>
      </c>
      <c r="E198" s="205" t="s">
        <v>3426</v>
      </c>
      <c r="F198" s="204" t="s">
        <v>867</v>
      </c>
      <c r="G198" s="35" t="s">
        <v>10</v>
      </c>
      <c r="H198" s="207"/>
      <c r="I198" s="207"/>
      <c r="J198" s="208"/>
      <c r="K198" s="870"/>
      <c r="L198" s="376"/>
    </row>
    <row r="199" spans="1:12" ht="16.5" customHeight="1">
      <c r="A199" s="390" t="s">
        <v>1738</v>
      </c>
      <c r="B199" s="204"/>
      <c r="C199" s="204" t="s">
        <v>23</v>
      </c>
      <c r="D199" s="205" t="s">
        <v>411</v>
      </c>
      <c r="E199" s="205" t="s">
        <v>3427</v>
      </c>
      <c r="F199" s="204" t="s">
        <v>867</v>
      </c>
      <c r="G199" s="35" t="s">
        <v>10</v>
      </c>
      <c r="H199" s="207"/>
      <c r="I199" s="207"/>
      <c r="J199" s="208"/>
      <c r="K199" s="871"/>
      <c r="L199" s="376"/>
    </row>
    <row r="200" spans="1:12" ht="16.5" customHeight="1">
      <c r="A200" s="390" t="s">
        <v>1740</v>
      </c>
      <c r="B200" s="204"/>
      <c r="C200" s="204" t="s">
        <v>23</v>
      </c>
      <c r="D200" s="205" t="s">
        <v>411</v>
      </c>
      <c r="E200" s="205" t="s">
        <v>3429</v>
      </c>
      <c r="F200" s="207"/>
      <c r="G200" s="35" t="s">
        <v>10</v>
      </c>
      <c r="H200" s="207"/>
      <c r="I200" s="207"/>
      <c r="J200" s="772" t="s">
        <v>3459</v>
      </c>
      <c r="K200" s="880" t="s">
        <v>3442</v>
      </c>
      <c r="L200" s="376"/>
    </row>
    <row r="201" spans="1:12" ht="16.5" customHeight="1">
      <c r="A201" s="390" t="s">
        <v>1741</v>
      </c>
      <c r="B201" s="204"/>
      <c r="C201" s="204" t="s">
        <v>23</v>
      </c>
      <c r="D201" s="205" t="s">
        <v>411</v>
      </c>
      <c r="E201" s="205" t="s">
        <v>3430</v>
      </c>
      <c r="F201" s="204" t="s">
        <v>866</v>
      </c>
      <c r="G201" s="35" t="s">
        <v>10</v>
      </c>
      <c r="H201" s="207"/>
      <c r="I201" s="207"/>
      <c r="J201" s="208"/>
      <c r="K201" s="870"/>
      <c r="L201" s="376"/>
    </row>
    <row r="202" spans="1:12" ht="16.5" customHeight="1">
      <c r="A202" s="390" t="s">
        <v>1742</v>
      </c>
      <c r="B202" s="204"/>
      <c r="C202" s="204" t="s">
        <v>23</v>
      </c>
      <c r="D202" s="205" t="s">
        <v>411</v>
      </c>
      <c r="E202" s="205" t="s">
        <v>3431</v>
      </c>
      <c r="F202" s="204" t="s">
        <v>866</v>
      </c>
      <c r="G202" s="35" t="s">
        <v>10</v>
      </c>
      <c r="H202" s="207"/>
      <c r="I202" s="207"/>
      <c r="J202" s="208"/>
      <c r="K202" s="870"/>
      <c r="L202" s="376"/>
    </row>
    <row r="203" spans="1:12" ht="16.5" customHeight="1">
      <c r="A203" s="390" t="s">
        <v>1743</v>
      </c>
      <c r="B203" s="204"/>
      <c r="C203" s="204" t="s">
        <v>23</v>
      </c>
      <c r="D203" s="205" t="s">
        <v>411</v>
      </c>
      <c r="E203" s="205" t="s">
        <v>3432</v>
      </c>
      <c r="F203" s="204" t="s">
        <v>866</v>
      </c>
      <c r="G203" s="35" t="s">
        <v>10</v>
      </c>
      <c r="H203" s="207"/>
      <c r="I203" s="207"/>
      <c r="J203" s="208"/>
      <c r="K203" s="870"/>
      <c r="L203" s="376"/>
    </row>
    <row r="204" spans="1:12" ht="16.5" customHeight="1">
      <c r="A204" s="390" t="s">
        <v>1744</v>
      </c>
      <c r="B204" s="204"/>
      <c r="C204" s="204" t="s">
        <v>23</v>
      </c>
      <c r="D204" s="205" t="s">
        <v>411</v>
      </c>
      <c r="E204" s="205" t="s">
        <v>3433</v>
      </c>
      <c r="F204" s="204" t="s">
        <v>866</v>
      </c>
      <c r="G204" s="35" t="s">
        <v>10</v>
      </c>
      <c r="H204" s="207"/>
      <c r="I204" s="207"/>
      <c r="J204" s="208"/>
      <c r="K204" s="870"/>
      <c r="L204" s="376"/>
    </row>
    <row r="205" spans="1:12" ht="16.5" customHeight="1">
      <c r="A205" s="390" t="s">
        <v>2025</v>
      </c>
      <c r="B205" s="204"/>
      <c r="C205" s="204" t="s">
        <v>23</v>
      </c>
      <c r="D205" s="205" t="s">
        <v>411</v>
      </c>
      <c r="E205" s="205" t="s">
        <v>3434</v>
      </c>
      <c r="F205" s="204" t="s">
        <v>867</v>
      </c>
      <c r="G205" s="35" t="s">
        <v>10</v>
      </c>
      <c r="H205" s="207"/>
      <c r="I205" s="207"/>
      <c r="J205" s="208"/>
      <c r="K205" s="870"/>
      <c r="L205" s="376"/>
    </row>
    <row r="206" spans="1:12" ht="16.5" customHeight="1">
      <c r="A206" s="390" t="s">
        <v>2222</v>
      </c>
      <c r="B206" s="204"/>
      <c r="C206" s="204" t="s">
        <v>23</v>
      </c>
      <c r="D206" s="205" t="s">
        <v>411</v>
      </c>
      <c r="E206" s="205" t="s">
        <v>3435</v>
      </c>
      <c r="F206" s="204" t="s">
        <v>867</v>
      </c>
      <c r="G206" s="35" t="s">
        <v>10</v>
      </c>
      <c r="H206" s="207"/>
      <c r="I206" s="207"/>
      <c r="J206" s="208"/>
      <c r="K206" s="870"/>
      <c r="L206" s="376"/>
    </row>
    <row r="207" spans="1:12" ht="16.5" customHeight="1">
      <c r="A207" s="390" t="s">
        <v>2223</v>
      </c>
      <c r="B207" s="204"/>
      <c r="C207" s="204" t="s">
        <v>23</v>
      </c>
      <c r="D207" s="205" t="s">
        <v>411</v>
      </c>
      <c r="E207" s="205" t="s">
        <v>3436</v>
      </c>
      <c r="F207" s="204" t="s">
        <v>867</v>
      </c>
      <c r="G207" s="35" t="s">
        <v>10</v>
      </c>
      <c r="H207" s="207"/>
      <c r="I207" s="207"/>
      <c r="J207" s="208"/>
      <c r="K207" s="870"/>
      <c r="L207" s="376"/>
    </row>
    <row r="208" spans="1:12" ht="16.5" customHeight="1">
      <c r="A208" s="390" t="s">
        <v>2224</v>
      </c>
      <c r="B208" s="204"/>
      <c r="C208" s="204" t="s">
        <v>23</v>
      </c>
      <c r="D208" s="205" t="s">
        <v>411</v>
      </c>
      <c r="E208" s="205" t="s">
        <v>3437</v>
      </c>
      <c r="F208" s="204" t="s">
        <v>867</v>
      </c>
      <c r="G208" s="35" t="s">
        <v>10</v>
      </c>
      <c r="H208" s="207"/>
      <c r="I208" s="207"/>
      <c r="J208" s="208"/>
      <c r="K208" s="871"/>
      <c r="L208" s="376"/>
    </row>
    <row r="209" spans="1:12" ht="16.5" customHeight="1">
      <c r="A209" s="390" t="s">
        <v>2225</v>
      </c>
      <c r="B209" s="204"/>
      <c r="C209" s="204" t="s">
        <v>23</v>
      </c>
      <c r="D209" s="205" t="s">
        <v>398</v>
      </c>
      <c r="E209" s="205" t="s">
        <v>868</v>
      </c>
      <c r="F209" s="204" t="s">
        <v>400</v>
      </c>
      <c r="G209" s="198" t="s">
        <v>11</v>
      </c>
      <c r="H209" s="207"/>
      <c r="I209" s="208"/>
      <c r="J209" s="225" t="s">
        <v>1814</v>
      </c>
      <c r="K209" s="210" t="s">
        <v>1995</v>
      </c>
      <c r="L209" s="376"/>
    </row>
    <row r="210" spans="1:12" ht="16.5" customHeight="1">
      <c r="A210" s="390" t="s">
        <v>2226</v>
      </c>
      <c r="B210" s="204"/>
      <c r="C210" s="204" t="s">
        <v>23</v>
      </c>
      <c r="D210" s="205" t="s">
        <v>398</v>
      </c>
      <c r="E210" s="205" t="s">
        <v>1136</v>
      </c>
      <c r="F210" s="204" t="s">
        <v>403</v>
      </c>
      <c r="G210" s="198" t="s">
        <v>11</v>
      </c>
      <c r="H210" s="207"/>
      <c r="I210" s="208"/>
      <c r="J210" s="225" t="s">
        <v>1809</v>
      </c>
      <c r="K210" s="210"/>
      <c r="L210" s="376"/>
    </row>
    <row r="211" spans="1:12" ht="16.5" customHeight="1">
      <c r="A211" s="390" t="s">
        <v>2227</v>
      </c>
      <c r="B211" s="204"/>
      <c r="C211" s="204" t="s">
        <v>23</v>
      </c>
      <c r="D211" s="205" t="s">
        <v>398</v>
      </c>
      <c r="E211" s="205" t="s">
        <v>1135</v>
      </c>
      <c r="F211" s="204" t="s">
        <v>403</v>
      </c>
      <c r="G211" s="198" t="s">
        <v>11</v>
      </c>
      <c r="H211" s="207"/>
      <c r="I211" s="208"/>
      <c r="J211" s="225" t="s">
        <v>1813</v>
      </c>
      <c r="K211" s="210"/>
      <c r="L211" s="376"/>
    </row>
    <row r="212" spans="1:12" ht="16.5" customHeight="1">
      <c r="A212" s="390" t="s">
        <v>2228</v>
      </c>
      <c r="B212" s="204"/>
      <c r="C212" s="204" t="s">
        <v>23</v>
      </c>
      <c r="D212" s="205" t="s">
        <v>398</v>
      </c>
      <c r="E212" s="205" t="s">
        <v>1137</v>
      </c>
      <c r="F212" s="207"/>
      <c r="G212" s="198" t="s">
        <v>11</v>
      </c>
      <c r="H212" s="207"/>
      <c r="I212" s="208"/>
      <c r="J212" s="208"/>
      <c r="K212" s="210"/>
      <c r="L212" s="376"/>
    </row>
    <row r="213" spans="1:12" ht="16.5" customHeight="1">
      <c r="A213" s="390" t="s">
        <v>2229</v>
      </c>
      <c r="B213" s="204"/>
      <c r="C213" s="204" t="s">
        <v>23</v>
      </c>
      <c r="D213" s="205" t="s">
        <v>398</v>
      </c>
      <c r="E213" s="205" t="s">
        <v>1139</v>
      </c>
      <c r="F213" s="207"/>
      <c r="G213" s="198" t="s">
        <v>11</v>
      </c>
      <c r="H213" s="207"/>
      <c r="I213" s="208"/>
      <c r="J213" s="208"/>
      <c r="K213" s="210"/>
      <c r="L213" s="376"/>
    </row>
    <row r="214" spans="1:12" ht="16.5" customHeight="1">
      <c r="A214" s="390" t="s">
        <v>2230</v>
      </c>
      <c r="B214" s="204"/>
      <c r="C214" s="204" t="s">
        <v>23</v>
      </c>
      <c r="D214" s="205" t="s">
        <v>398</v>
      </c>
      <c r="E214" s="205" t="s">
        <v>1138</v>
      </c>
      <c r="F214" s="207"/>
      <c r="G214" s="198" t="s">
        <v>11</v>
      </c>
      <c r="H214" s="207"/>
      <c r="I214" s="208"/>
      <c r="J214" s="208"/>
      <c r="K214" s="210"/>
      <c r="L214" s="376"/>
    </row>
    <row r="215" spans="1:12" ht="16.5" customHeight="1">
      <c r="A215" s="390" t="s">
        <v>3447</v>
      </c>
      <c r="B215" s="204"/>
      <c r="C215" s="204" t="s">
        <v>23</v>
      </c>
      <c r="D215" s="205" t="s">
        <v>398</v>
      </c>
      <c r="E215" s="205" t="s">
        <v>1140</v>
      </c>
      <c r="F215" s="204" t="s">
        <v>400</v>
      </c>
      <c r="G215" s="198" t="s">
        <v>11</v>
      </c>
      <c r="H215" s="207"/>
      <c r="I215" s="208"/>
      <c r="J215" s="225" t="s">
        <v>876</v>
      </c>
      <c r="K215" s="210" t="s">
        <v>2248</v>
      </c>
      <c r="L215" s="867"/>
    </row>
    <row r="216" spans="1:12" ht="16.5" customHeight="1">
      <c r="A216" s="390" t="s">
        <v>3448</v>
      </c>
      <c r="B216" s="204"/>
      <c r="C216" s="204" t="s">
        <v>23</v>
      </c>
      <c r="D216" s="205" t="s">
        <v>398</v>
      </c>
      <c r="E216" s="205" t="s">
        <v>1142</v>
      </c>
      <c r="F216" s="204" t="s">
        <v>403</v>
      </c>
      <c r="G216" s="198" t="s">
        <v>11</v>
      </c>
      <c r="H216" s="207"/>
      <c r="I216" s="208"/>
      <c r="J216" s="225" t="s">
        <v>3396</v>
      </c>
      <c r="K216" s="210"/>
      <c r="L216" s="868"/>
    </row>
    <row r="217" spans="1:12" ht="16.5" customHeight="1">
      <c r="A217" s="390" t="s">
        <v>3449</v>
      </c>
      <c r="B217" s="204"/>
      <c r="C217" s="204" t="s">
        <v>23</v>
      </c>
      <c r="D217" s="205" t="s">
        <v>398</v>
      </c>
      <c r="E217" s="205" t="s">
        <v>1141</v>
      </c>
      <c r="F217" s="204" t="s">
        <v>403</v>
      </c>
      <c r="G217" s="198" t="s">
        <v>11</v>
      </c>
      <c r="H217" s="207"/>
      <c r="I217" s="208"/>
      <c r="J217" s="225" t="s">
        <v>3397</v>
      </c>
      <c r="K217" s="210" t="s">
        <v>2247</v>
      </c>
      <c r="L217" s="868"/>
    </row>
    <row r="218" spans="1:12" ht="16.5" customHeight="1">
      <c r="A218" s="390" t="s">
        <v>3450</v>
      </c>
      <c r="B218" s="204"/>
      <c r="C218" s="204" t="s">
        <v>23</v>
      </c>
      <c r="D218" s="205" t="s">
        <v>398</v>
      </c>
      <c r="E218" s="205" t="s">
        <v>880</v>
      </c>
      <c r="F218" s="207"/>
      <c r="G218" s="198" t="s">
        <v>11</v>
      </c>
      <c r="H218" s="207"/>
      <c r="I218" s="208"/>
      <c r="J218" s="208"/>
      <c r="K218" s="210"/>
      <c r="L218" s="376"/>
    </row>
    <row r="219" spans="1:12" ht="16.5" customHeight="1">
      <c r="A219" s="390" t="s">
        <v>3451</v>
      </c>
      <c r="B219" s="204"/>
      <c r="C219" s="204" t="s">
        <v>23</v>
      </c>
      <c r="D219" s="205" t="s">
        <v>398</v>
      </c>
      <c r="E219" s="205" t="s">
        <v>884</v>
      </c>
      <c r="F219" s="207"/>
      <c r="G219" s="198" t="s">
        <v>11</v>
      </c>
      <c r="H219" s="207"/>
      <c r="I219" s="208"/>
      <c r="J219" s="208"/>
      <c r="K219" s="210"/>
      <c r="L219" s="376"/>
    </row>
    <row r="220" spans="1:12" ht="16.5" customHeight="1">
      <c r="A220" s="390" t="s">
        <v>3452</v>
      </c>
      <c r="B220" s="204"/>
      <c r="C220" s="204" t="s">
        <v>23</v>
      </c>
      <c r="D220" s="205" t="s">
        <v>398</v>
      </c>
      <c r="E220" s="205" t="s">
        <v>882</v>
      </c>
      <c r="F220" s="207"/>
      <c r="G220" s="198" t="s">
        <v>11</v>
      </c>
      <c r="H220" s="207"/>
      <c r="I220" s="208"/>
      <c r="J220" s="208"/>
      <c r="K220" s="210"/>
      <c r="L220" s="376"/>
    </row>
    <row r="221" spans="1:12" ht="16.5" customHeight="1">
      <c r="A221" s="390" t="s">
        <v>3453</v>
      </c>
      <c r="B221" s="204"/>
      <c r="C221" s="204" t="s">
        <v>23</v>
      </c>
      <c r="D221" s="205" t="s">
        <v>207</v>
      </c>
      <c r="E221" s="205" t="s">
        <v>1327</v>
      </c>
      <c r="F221" s="204" t="s">
        <v>449</v>
      </c>
      <c r="G221" s="198" t="s">
        <v>11</v>
      </c>
      <c r="H221" s="207"/>
      <c r="I221" s="208"/>
      <c r="J221" s="208"/>
      <c r="K221" s="210" t="s">
        <v>209</v>
      </c>
      <c r="L221" s="376"/>
    </row>
    <row r="222" spans="1:12" ht="16.5" customHeight="1">
      <c r="A222" s="390" t="s">
        <v>3454</v>
      </c>
      <c r="B222" s="204"/>
      <c r="C222" s="204" t="s">
        <v>23</v>
      </c>
      <c r="D222" s="205" t="s">
        <v>207</v>
      </c>
      <c r="E222" s="205" t="s">
        <v>887</v>
      </c>
      <c r="F222" s="204" t="s">
        <v>450</v>
      </c>
      <c r="G222" s="198" t="s">
        <v>11</v>
      </c>
      <c r="H222" s="207"/>
      <c r="I222" s="208"/>
      <c r="J222" s="208"/>
      <c r="K222" s="210" t="s">
        <v>212</v>
      </c>
      <c r="L222" s="376"/>
    </row>
    <row r="223" spans="1:12" ht="16.5" customHeight="1">
      <c r="A223" s="390" t="s">
        <v>3455</v>
      </c>
      <c r="B223" s="204"/>
      <c r="C223" s="204" t="s">
        <v>23</v>
      </c>
      <c r="D223" s="205" t="s">
        <v>188</v>
      </c>
      <c r="E223" s="205" t="s">
        <v>189</v>
      </c>
      <c r="F223" s="207"/>
      <c r="G223" s="198" t="s">
        <v>11</v>
      </c>
      <c r="H223" s="207"/>
      <c r="I223" s="208"/>
      <c r="J223" s="208"/>
      <c r="K223" s="210" t="s">
        <v>889</v>
      </c>
      <c r="L223" s="376"/>
    </row>
    <row r="224" spans="1:12" ht="16.5" customHeight="1" thickBot="1">
      <c r="A224" s="390" t="s">
        <v>3456</v>
      </c>
      <c r="B224" s="388"/>
      <c r="C224" s="388" t="s">
        <v>23</v>
      </c>
      <c r="D224" s="381" t="s">
        <v>31</v>
      </c>
      <c r="E224" s="381" t="s">
        <v>186</v>
      </c>
      <c r="F224" s="382"/>
      <c r="G224" s="383" t="s">
        <v>11</v>
      </c>
      <c r="H224" s="382"/>
      <c r="I224" s="384"/>
      <c r="J224" s="381" t="s">
        <v>452</v>
      </c>
      <c r="K224" s="389"/>
      <c r="L224" s="387"/>
    </row>
    <row r="225" spans="1:12" ht="17.45" customHeight="1">
      <c r="A225" s="87"/>
      <c r="B225" s="203"/>
      <c r="C225" s="98"/>
      <c r="D225" s="87"/>
      <c r="E225" s="87"/>
      <c r="F225" s="98"/>
      <c r="G225" s="87"/>
      <c r="H225" s="98"/>
      <c r="I225" s="87"/>
      <c r="J225" s="87"/>
      <c r="K225" s="99"/>
      <c r="L225" s="87"/>
    </row>
    <row r="226" spans="1:12" ht="17.100000000000001" customHeight="1">
      <c r="A226" s="42"/>
      <c r="B226" s="202"/>
      <c r="C226" s="44"/>
      <c r="D226" s="42"/>
      <c r="E226" s="42"/>
      <c r="F226" s="44"/>
      <c r="G226" s="42"/>
      <c r="H226" s="44"/>
      <c r="I226" s="42"/>
      <c r="J226" s="42"/>
      <c r="K226" s="75"/>
      <c r="L226" s="42"/>
    </row>
    <row r="227" spans="1:12" ht="17.100000000000001" customHeight="1">
      <c r="A227" s="42"/>
      <c r="B227" s="202"/>
      <c r="C227" s="44"/>
      <c r="D227" s="42"/>
      <c r="E227" s="42"/>
      <c r="F227" s="44"/>
      <c r="G227" s="42"/>
      <c r="H227" s="44"/>
      <c r="I227" s="42"/>
      <c r="J227" s="42"/>
      <c r="K227" s="75"/>
      <c r="L227" s="42"/>
    </row>
    <row r="228" spans="1:12" ht="17.100000000000001" customHeight="1">
      <c r="A228" s="42"/>
      <c r="B228" s="202"/>
      <c r="C228" s="44"/>
      <c r="D228" s="42"/>
      <c r="E228" s="42"/>
      <c r="F228" s="44"/>
      <c r="G228" s="42"/>
      <c r="H228" s="44"/>
      <c r="I228" s="42"/>
      <c r="J228" s="42"/>
      <c r="K228" s="75"/>
      <c r="L228" s="42"/>
    </row>
    <row r="229" spans="1:12" ht="17.100000000000001" customHeight="1">
      <c r="A229" s="42"/>
      <c r="B229" s="202"/>
      <c r="C229" s="44"/>
      <c r="D229" s="42"/>
      <c r="E229" s="42"/>
      <c r="F229" s="44"/>
      <c r="G229" s="42"/>
      <c r="H229" s="44"/>
      <c r="I229" s="42"/>
      <c r="J229" s="42"/>
      <c r="K229" s="75"/>
      <c r="L229" s="42"/>
    </row>
    <row r="230" spans="1:12" ht="17.100000000000001" customHeight="1">
      <c r="A230" s="42"/>
      <c r="B230" s="202"/>
      <c r="C230" s="44"/>
      <c r="D230" s="42"/>
      <c r="E230" s="42"/>
      <c r="F230" s="44"/>
      <c r="G230" s="42"/>
      <c r="H230" s="44"/>
      <c r="I230" s="42"/>
      <c r="J230" s="42"/>
      <c r="K230" s="75"/>
      <c r="L230" s="42"/>
    </row>
    <row r="231" spans="1:12" ht="17.100000000000001" customHeight="1">
      <c r="A231" s="42"/>
      <c r="B231" s="202"/>
      <c r="C231" s="44"/>
      <c r="D231" s="42"/>
      <c r="E231" s="42"/>
      <c r="F231" s="44"/>
      <c r="G231" s="42"/>
      <c r="H231" s="44"/>
      <c r="I231" s="42"/>
      <c r="J231" s="42"/>
      <c r="K231" s="75"/>
      <c r="L231" s="42"/>
    </row>
    <row r="232" spans="1:12" ht="17.100000000000001" customHeight="1">
      <c r="A232" s="42"/>
      <c r="B232" s="202"/>
      <c r="C232" s="44"/>
      <c r="D232" s="42"/>
      <c r="E232" s="42"/>
      <c r="F232" s="44"/>
      <c r="G232" s="42"/>
      <c r="H232" s="44"/>
      <c r="I232" s="42"/>
      <c r="J232" s="42"/>
      <c r="K232" s="75"/>
      <c r="L232" s="42"/>
    </row>
    <row r="233" spans="1:12" ht="17.100000000000001" customHeight="1">
      <c r="A233" s="42"/>
      <c r="B233" s="202"/>
      <c r="C233" s="44"/>
      <c r="D233" s="42"/>
      <c r="E233" s="42"/>
      <c r="F233" s="44"/>
      <c r="G233" s="42"/>
      <c r="H233" s="44"/>
      <c r="I233" s="42"/>
      <c r="J233" s="42"/>
      <c r="K233" s="75"/>
      <c r="L233" s="42"/>
    </row>
    <row r="234" spans="1:12" ht="17.100000000000001" customHeight="1">
      <c r="A234" s="42"/>
      <c r="B234" s="202"/>
      <c r="C234" s="44"/>
      <c r="D234" s="42"/>
      <c r="E234" s="42"/>
      <c r="F234" s="44"/>
      <c r="G234" s="42"/>
      <c r="H234" s="44"/>
      <c r="I234" s="42"/>
      <c r="J234" s="42"/>
      <c r="K234" s="75"/>
      <c r="L234" s="42"/>
    </row>
    <row r="235" spans="1:12" ht="17.100000000000001" customHeight="1">
      <c r="A235" s="42"/>
      <c r="B235" s="202"/>
      <c r="C235" s="44"/>
      <c r="D235" s="42"/>
      <c r="E235" s="42"/>
      <c r="F235" s="44"/>
      <c r="G235" s="42"/>
      <c r="H235" s="44"/>
      <c r="I235" s="42"/>
      <c r="J235" s="42"/>
      <c r="K235" s="75"/>
      <c r="L235" s="42"/>
    </row>
    <row r="236" spans="1:12" ht="17.100000000000001" customHeight="1">
      <c r="A236" s="42"/>
      <c r="B236" s="202"/>
      <c r="C236" s="44"/>
      <c r="D236" s="42"/>
      <c r="E236" s="42"/>
      <c r="F236" s="44"/>
      <c r="G236" s="42"/>
      <c r="H236" s="44"/>
      <c r="I236" s="42"/>
      <c r="J236" s="42"/>
      <c r="K236" s="75"/>
      <c r="L236" s="42"/>
    </row>
    <row r="237" spans="1:12" ht="17.100000000000001" customHeight="1">
      <c r="A237" s="42"/>
      <c r="B237" s="202"/>
      <c r="C237" s="44"/>
      <c r="D237" s="42"/>
      <c r="E237" s="42"/>
      <c r="F237" s="44"/>
      <c r="G237" s="42"/>
      <c r="H237" s="44"/>
      <c r="I237" s="42"/>
      <c r="J237" s="42"/>
      <c r="K237" s="75"/>
      <c r="L237" s="42"/>
    </row>
    <row r="238" spans="1:12" ht="17.100000000000001" customHeight="1">
      <c r="A238" s="42"/>
      <c r="B238" s="202"/>
      <c r="C238" s="44"/>
      <c r="D238" s="42"/>
      <c r="E238" s="42"/>
      <c r="F238" s="44"/>
      <c r="G238" s="42"/>
      <c r="H238" s="44"/>
      <c r="I238" s="42"/>
      <c r="J238" s="42"/>
      <c r="K238" s="75"/>
      <c r="L238" s="42"/>
    </row>
    <row r="239" spans="1:12" ht="17.100000000000001" customHeight="1">
      <c r="A239" s="42"/>
      <c r="B239" s="202"/>
      <c r="C239" s="44"/>
      <c r="D239" s="42"/>
      <c r="E239" s="42"/>
      <c r="F239" s="44"/>
      <c r="G239" s="42"/>
      <c r="H239" s="44"/>
      <c r="I239" s="42"/>
      <c r="J239" s="42"/>
      <c r="K239" s="75"/>
      <c r="L239" s="42"/>
    </row>
    <row r="240" spans="1:12" ht="17.100000000000001" customHeight="1">
      <c r="A240" s="42"/>
      <c r="B240" s="202"/>
      <c r="C240" s="44"/>
      <c r="D240" s="42"/>
      <c r="E240" s="42"/>
      <c r="F240" s="44"/>
      <c r="G240" s="42"/>
      <c r="H240" s="44"/>
      <c r="I240" s="42"/>
      <c r="J240" s="42"/>
      <c r="K240" s="75"/>
      <c r="L240" s="42"/>
    </row>
    <row r="241" spans="1:12" ht="17.100000000000001" customHeight="1">
      <c r="A241" s="42"/>
      <c r="B241" s="202"/>
      <c r="C241" s="44"/>
      <c r="D241" s="42"/>
      <c r="E241" s="42"/>
      <c r="F241" s="44"/>
      <c r="G241" s="42"/>
      <c r="H241" s="44"/>
      <c r="I241" s="42"/>
      <c r="J241" s="42"/>
      <c r="K241" s="75"/>
      <c r="L241" s="42"/>
    </row>
    <row r="242" spans="1:12" ht="17.100000000000001" customHeight="1">
      <c r="A242" s="42"/>
      <c r="B242" s="202"/>
      <c r="C242" s="44"/>
      <c r="D242" s="42"/>
      <c r="E242" s="42"/>
      <c r="F242" s="44"/>
      <c r="G242" s="42"/>
      <c r="H242" s="44"/>
      <c r="I242" s="42"/>
      <c r="J242" s="42"/>
      <c r="K242" s="75"/>
      <c r="L242" s="42"/>
    </row>
    <row r="243" spans="1:12" ht="17.100000000000001" customHeight="1">
      <c r="A243" s="42"/>
      <c r="B243" s="202"/>
      <c r="C243" s="44"/>
      <c r="D243" s="42"/>
      <c r="E243" s="42"/>
      <c r="F243" s="44"/>
      <c r="G243" s="42"/>
      <c r="H243" s="44"/>
      <c r="I243" s="42"/>
      <c r="J243" s="42"/>
      <c r="K243" s="75"/>
      <c r="L243" s="42"/>
    </row>
    <row r="244" spans="1:12" ht="17.100000000000001" customHeight="1">
      <c r="A244" s="42"/>
      <c r="B244" s="202"/>
      <c r="C244" s="44"/>
      <c r="D244" s="42"/>
      <c r="E244" s="42"/>
      <c r="F244" s="44"/>
      <c r="G244" s="42"/>
      <c r="H244" s="44"/>
      <c r="I244" s="42"/>
      <c r="J244" s="42"/>
      <c r="K244" s="75"/>
      <c r="L244" s="42"/>
    </row>
    <row r="245" spans="1:12" ht="17.100000000000001" customHeight="1">
      <c r="A245" s="42"/>
      <c r="B245" s="202"/>
      <c r="C245" s="44"/>
      <c r="D245" s="42"/>
      <c r="E245" s="42"/>
      <c r="F245" s="44"/>
      <c r="G245" s="42"/>
      <c r="H245" s="44"/>
      <c r="I245" s="42"/>
      <c r="J245" s="42"/>
      <c r="K245" s="75"/>
      <c r="L245" s="42"/>
    </row>
    <row r="246" spans="1:12" ht="17.100000000000001" customHeight="1">
      <c r="A246" s="42"/>
      <c r="B246" s="202"/>
      <c r="C246" s="44"/>
      <c r="D246" s="42"/>
      <c r="E246" s="42"/>
      <c r="F246" s="44"/>
      <c r="G246" s="42"/>
      <c r="H246" s="44"/>
      <c r="I246" s="42"/>
      <c r="J246" s="42"/>
      <c r="K246" s="75"/>
      <c r="L246" s="42"/>
    </row>
    <row r="247" spans="1:12" ht="17.100000000000001" customHeight="1">
      <c r="A247" s="42"/>
      <c r="B247" s="202"/>
      <c r="C247" s="44"/>
      <c r="D247" s="42"/>
      <c r="E247" s="42"/>
      <c r="F247" s="44"/>
      <c r="G247" s="42"/>
      <c r="H247" s="44"/>
      <c r="I247" s="42"/>
      <c r="J247" s="42"/>
      <c r="K247" s="75"/>
      <c r="L247" s="42"/>
    </row>
    <row r="248" spans="1:12" ht="17.100000000000001" customHeight="1">
      <c r="A248" s="42"/>
      <c r="B248" s="202"/>
      <c r="C248" s="44"/>
      <c r="D248" s="42"/>
      <c r="E248" s="42"/>
      <c r="F248" s="44"/>
      <c r="G248" s="42"/>
      <c r="H248" s="44"/>
      <c r="I248" s="42"/>
      <c r="J248" s="42"/>
      <c r="K248" s="75"/>
      <c r="L248" s="42"/>
    </row>
    <row r="249" spans="1:12" ht="17.100000000000001" customHeight="1">
      <c r="A249" s="42"/>
      <c r="B249" s="202"/>
      <c r="C249" s="44"/>
      <c r="D249" s="42"/>
      <c r="E249" s="42"/>
      <c r="F249" s="44"/>
      <c r="G249" s="42"/>
      <c r="H249" s="44"/>
      <c r="I249" s="42"/>
      <c r="J249" s="42"/>
      <c r="K249" s="75"/>
      <c r="L249" s="42"/>
    </row>
    <row r="250" spans="1:12" ht="17.100000000000001" customHeight="1">
      <c r="A250" s="42"/>
      <c r="B250" s="202"/>
      <c r="C250" s="44"/>
      <c r="D250" s="42"/>
      <c r="E250" s="42"/>
      <c r="F250" s="44"/>
      <c r="G250" s="42"/>
      <c r="H250" s="44"/>
      <c r="I250" s="42"/>
      <c r="J250" s="42"/>
      <c r="K250" s="75"/>
      <c r="L250" s="42"/>
    </row>
    <row r="251" spans="1:12" ht="17.100000000000001" customHeight="1">
      <c r="A251" s="42"/>
      <c r="B251" s="202"/>
      <c r="C251" s="44"/>
      <c r="D251" s="42"/>
      <c r="E251" s="42"/>
      <c r="F251" s="44"/>
      <c r="G251" s="42"/>
      <c r="H251" s="44"/>
      <c r="I251" s="42"/>
      <c r="J251" s="42"/>
      <c r="K251" s="75"/>
      <c r="L251" s="42"/>
    </row>
    <row r="252" spans="1:12" ht="17.100000000000001" customHeight="1">
      <c r="A252" s="42"/>
      <c r="B252" s="202"/>
      <c r="C252" s="44"/>
      <c r="D252" s="42"/>
      <c r="E252" s="42"/>
      <c r="F252" s="44"/>
      <c r="G252" s="42"/>
      <c r="H252" s="44"/>
      <c r="I252" s="42"/>
      <c r="J252" s="42"/>
      <c r="K252" s="75"/>
      <c r="L252" s="42"/>
    </row>
    <row r="253" spans="1:12" ht="17.100000000000001" customHeight="1">
      <c r="A253" s="42"/>
      <c r="B253" s="202"/>
      <c r="C253" s="44"/>
      <c r="D253" s="42"/>
      <c r="E253" s="42"/>
      <c r="F253" s="44"/>
      <c r="G253" s="42"/>
      <c r="H253" s="44"/>
      <c r="I253" s="42"/>
      <c r="J253" s="42"/>
      <c r="K253" s="75"/>
      <c r="L253" s="42"/>
    </row>
    <row r="254" spans="1:12" ht="17.100000000000001" customHeight="1">
      <c r="A254" s="42"/>
      <c r="B254" s="202"/>
      <c r="C254" s="44"/>
      <c r="D254" s="42"/>
      <c r="E254" s="42"/>
      <c r="F254" s="44"/>
      <c r="G254" s="42"/>
      <c r="H254" s="44"/>
      <c r="I254" s="42"/>
      <c r="J254" s="42"/>
      <c r="K254" s="75"/>
      <c r="L254" s="42"/>
    </row>
    <row r="255" spans="1:12" ht="17.100000000000001" customHeight="1">
      <c r="A255" s="42"/>
      <c r="B255" s="202"/>
      <c r="C255" s="44"/>
      <c r="D255" s="42"/>
      <c r="E255" s="42"/>
      <c r="F255" s="44"/>
      <c r="G255" s="42"/>
      <c r="H255" s="44"/>
      <c r="I255" s="42"/>
      <c r="J255" s="42"/>
      <c r="K255" s="75"/>
      <c r="L255" s="42"/>
    </row>
    <row r="256" spans="1:12" ht="17.100000000000001" customHeight="1">
      <c r="A256" s="42"/>
      <c r="B256" s="202"/>
      <c r="C256" s="44"/>
      <c r="D256" s="42"/>
      <c r="E256" s="42"/>
      <c r="F256" s="44"/>
      <c r="G256" s="42"/>
      <c r="H256" s="44"/>
      <c r="I256" s="42"/>
      <c r="J256" s="42"/>
      <c r="K256" s="75"/>
      <c r="L256" s="42"/>
    </row>
    <row r="257" spans="1:12" ht="17.100000000000001" customHeight="1">
      <c r="A257" s="42"/>
      <c r="B257" s="202"/>
      <c r="C257" s="44"/>
      <c r="D257" s="42"/>
      <c r="E257" s="42"/>
      <c r="F257" s="44"/>
      <c r="G257" s="42"/>
      <c r="H257" s="44"/>
      <c r="I257" s="42"/>
      <c r="J257" s="42"/>
      <c r="K257" s="75"/>
      <c r="L257" s="42"/>
    </row>
    <row r="258" spans="1:12" ht="17.100000000000001" customHeight="1">
      <c r="A258" s="42"/>
      <c r="B258" s="202"/>
      <c r="C258" s="44"/>
      <c r="D258" s="42"/>
      <c r="E258" s="42"/>
      <c r="F258" s="44"/>
      <c r="G258" s="42"/>
      <c r="H258" s="44"/>
      <c r="I258" s="42"/>
      <c r="J258" s="42"/>
      <c r="K258" s="75"/>
      <c r="L258" s="42"/>
    </row>
    <row r="259" spans="1:12" ht="17.100000000000001" customHeight="1">
      <c r="A259" s="42"/>
      <c r="B259" s="202"/>
      <c r="C259" s="44"/>
      <c r="D259" s="42"/>
      <c r="E259" s="42"/>
      <c r="F259" s="44"/>
      <c r="G259" s="42"/>
      <c r="H259" s="44"/>
      <c r="I259" s="42"/>
      <c r="J259" s="42"/>
      <c r="K259" s="75"/>
      <c r="L259" s="42"/>
    </row>
    <row r="260" spans="1:12" ht="17.100000000000001" customHeight="1">
      <c r="A260" s="42"/>
      <c r="B260" s="202"/>
      <c r="C260" s="44"/>
      <c r="D260" s="42"/>
      <c r="E260" s="42"/>
      <c r="F260" s="44"/>
      <c r="G260" s="42"/>
      <c r="H260" s="44"/>
      <c r="I260" s="42"/>
      <c r="J260" s="42"/>
      <c r="K260" s="75"/>
      <c r="L260" s="42"/>
    </row>
    <row r="261" spans="1:12" ht="17.100000000000001" customHeight="1">
      <c r="A261" s="42"/>
      <c r="B261" s="202"/>
      <c r="C261" s="44"/>
      <c r="D261" s="42"/>
      <c r="E261" s="42"/>
      <c r="F261" s="44"/>
      <c r="G261" s="42"/>
      <c r="H261" s="44"/>
      <c r="I261" s="42"/>
      <c r="J261" s="42"/>
      <c r="K261" s="75"/>
      <c r="L261" s="42"/>
    </row>
    <row r="262" spans="1:12" ht="17.100000000000001" customHeight="1">
      <c r="A262" s="42"/>
      <c r="B262" s="202"/>
      <c r="C262" s="44"/>
      <c r="D262" s="42"/>
      <c r="E262" s="42"/>
      <c r="F262" s="44"/>
      <c r="G262" s="42"/>
      <c r="H262" s="44"/>
      <c r="I262" s="42"/>
      <c r="J262" s="42"/>
      <c r="K262" s="75"/>
      <c r="L262" s="42"/>
    </row>
    <row r="263" spans="1:12" ht="17.100000000000001" customHeight="1">
      <c r="A263" s="42"/>
      <c r="B263" s="202"/>
      <c r="C263" s="44"/>
      <c r="D263" s="42"/>
      <c r="E263" s="42"/>
      <c r="F263" s="44"/>
      <c r="G263" s="42"/>
      <c r="H263" s="44"/>
      <c r="I263" s="42"/>
      <c r="J263" s="42"/>
      <c r="K263" s="75"/>
      <c r="L263" s="42"/>
    </row>
    <row r="264" spans="1:12" ht="17.100000000000001" customHeight="1">
      <c r="A264" s="42"/>
      <c r="B264" s="202"/>
      <c r="C264" s="44"/>
      <c r="D264" s="42"/>
      <c r="E264" s="42"/>
      <c r="F264" s="44"/>
      <c r="G264" s="42"/>
      <c r="H264" s="44"/>
      <c r="I264" s="42"/>
      <c r="J264" s="42"/>
      <c r="K264" s="75"/>
      <c r="L264" s="42"/>
    </row>
    <row r="265" spans="1:12" ht="17.100000000000001" customHeight="1">
      <c r="A265" s="42"/>
      <c r="B265" s="202"/>
      <c r="C265" s="44"/>
      <c r="D265" s="42"/>
      <c r="E265" s="42"/>
      <c r="F265" s="44"/>
      <c r="G265" s="42"/>
      <c r="H265" s="44"/>
      <c r="I265" s="42"/>
      <c r="J265" s="42"/>
      <c r="K265" s="75"/>
      <c r="L265" s="42"/>
    </row>
    <row r="266" spans="1:12" ht="17.100000000000001" customHeight="1">
      <c r="A266" s="42"/>
      <c r="B266" s="202"/>
      <c r="C266" s="44"/>
      <c r="D266" s="42"/>
      <c r="E266" s="42"/>
      <c r="F266" s="44"/>
      <c r="G266" s="42"/>
      <c r="H266" s="44"/>
      <c r="I266" s="42"/>
      <c r="J266" s="42"/>
      <c r="K266" s="75"/>
      <c r="L266" s="42"/>
    </row>
    <row r="267" spans="1:12" ht="17.100000000000001" customHeight="1">
      <c r="A267" s="42"/>
      <c r="B267" s="202"/>
      <c r="C267" s="44"/>
      <c r="D267" s="42"/>
      <c r="E267" s="42"/>
      <c r="F267" s="44"/>
      <c r="G267" s="42"/>
      <c r="H267" s="44"/>
      <c r="I267" s="42"/>
      <c r="J267" s="42"/>
      <c r="K267" s="75"/>
      <c r="L267" s="42"/>
    </row>
    <row r="268" spans="1:12" ht="17.100000000000001" customHeight="1">
      <c r="A268" s="42"/>
      <c r="B268" s="202"/>
      <c r="C268" s="44"/>
      <c r="D268" s="42"/>
      <c r="E268" s="42"/>
      <c r="F268" s="44"/>
      <c r="G268" s="42"/>
      <c r="H268" s="44"/>
      <c r="I268" s="42"/>
      <c r="J268" s="42"/>
      <c r="K268" s="75"/>
      <c r="L268" s="42"/>
    </row>
    <row r="269" spans="1:12" ht="17.100000000000001" customHeight="1">
      <c r="A269" s="42"/>
      <c r="B269" s="202"/>
      <c r="C269" s="44"/>
      <c r="D269" s="42"/>
      <c r="E269" s="42"/>
      <c r="F269" s="44"/>
      <c r="G269" s="42"/>
      <c r="H269" s="44"/>
      <c r="I269" s="42"/>
      <c r="J269" s="42"/>
      <c r="K269" s="75"/>
      <c r="L269" s="42"/>
    </row>
    <row r="270" spans="1:12" ht="17.100000000000001" customHeight="1">
      <c r="A270" s="42"/>
      <c r="B270" s="202"/>
      <c r="C270" s="44"/>
      <c r="D270" s="42"/>
      <c r="E270" s="42"/>
      <c r="F270" s="44"/>
      <c r="G270" s="42"/>
      <c r="H270" s="44"/>
      <c r="I270" s="42"/>
      <c r="J270" s="42"/>
      <c r="K270" s="75"/>
      <c r="L270" s="42"/>
    </row>
    <row r="271" spans="1:12" ht="17.100000000000001" customHeight="1">
      <c r="A271" s="42"/>
      <c r="B271" s="202"/>
      <c r="C271" s="44"/>
      <c r="D271" s="42"/>
      <c r="E271" s="42"/>
      <c r="F271" s="44"/>
      <c r="G271" s="42"/>
      <c r="H271" s="44"/>
      <c r="I271" s="42"/>
      <c r="J271" s="42"/>
      <c r="K271" s="75"/>
      <c r="L271" s="42"/>
    </row>
    <row r="272" spans="1:12" ht="17.100000000000001" customHeight="1">
      <c r="A272" s="42"/>
      <c r="B272" s="202"/>
      <c r="C272" s="44"/>
      <c r="D272" s="42"/>
      <c r="E272" s="42"/>
      <c r="F272" s="44"/>
      <c r="G272" s="42"/>
      <c r="H272" s="44"/>
      <c r="I272" s="42"/>
      <c r="J272" s="42"/>
      <c r="K272" s="75"/>
      <c r="L272" s="42"/>
    </row>
    <row r="273" spans="1:12" ht="17.100000000000001" customHeight="1">
      <c r="A273" s="42"/>
      <c r="B273" s="202"/>
      <c r="C273" s="44"/>
      <c r="D273" s="42"/>
      <c r="E273" s="42"/>
      <c r="F273" s="44"/>
      <c r="G273" s="42"/>
      <c r="H273" s="44"/>
      <c r="I273" s="42"/>
      <c r="J273" s="42"/>
      <c r="K273" s="75"/>
      <c r="L273" s="42"/>
    </row>
    <row r="274" spans="1:12" ht="17.100000000000001" customHeight="1">
      <c r="A274" s="42"/>
      <c r="B274" s="202"/>
      <c r="C274" s="44"/>
      <c r="D274" s="42"/>
      <c r="E274" s="42"/>
      <c r="F274" s="44"/>
      <c r="G274" s="42"/>
      <c r="H274" s="44"/>
      <c r="I274" s="42"/>
      <c r="J274" s="42"/>
      <c r="K274" s="75"/>
      <c r="L274" s="42"/>
    </row>
    <row r="275" spans="1:12" ht="17.100000000000001" customHeight="1">
      <c r="A275" s="42"/>
      <c r="B275" s="202"/>
      <c r="C275" s="44"/>
      <c r="D275" s="42"/>
      <c r="E275" s="42"/>
      <c r="F275" s="44"/>
      <c r="G275" s="42"/>
      <c r="H275" s="44"/>
      <c r="I275" s="42"/>
      <c r="J275" s="42"/>
      <c r="K275" s="75"/>
      <c r="L275" s="42"/>
    </row>
    <row r="276" spans="1:12" ht="17.100000000000001" customHeight="1">
      <c r="A276" s="42"/>
      <c r="B276" s="202"/>
      <c r="C276" s="44"/>
      <c r="D276" s="42"/>
      <c r="E276" s="42"/>
      <c r="F276" s="44"/>
      <c r="G276" s="42"/>
      <c r="H276" s="44"/>
      <c r="I276" s="42"/>
      <c r="J276" s="42"/>
      <c r="K276" s="75"/>
      <c r="L276" s="42"/>
    </row>
    <row r="277" spans="1:12" ht="17.100000000000001" customHeight="1">
      <c r="A277" s="42"/>
      <c r="B277" s="202"/>
      <c r="C277" s="44"/>
      <c r="D277" s="42"/>
      <c r="E277" s="42"/>
      <c r="F277" s="44"/>
      <c r="G277" s="42"/>
      <c r="H277" s="44"/>
      <c r="I277" s="42"/>
      <c r="J277" s="42"/>
      <c r="K277" s="75"/>
      <c r="L277" s="42"/>
    </row>
    <row r="278" spans="1:12" ht="17.100000000000001" customHeight="1">
      <c r="A278" s="42"/>
      <c r="B278" s="202"/>
      <c r="C278" s="44"/>
      <c r="D278" s="42"/>
      <c r="E278" s="42"/>
      <c r="F278" s="44"/>
      <c r="G278" s="42"/>
      <c r="H278" s="44"/>
      <c r="I278" s="42"/>
      <c r="J278" s="42"/>
      <c r="K278" s="75"/>
      <c r="L278" s="42"/>
    </row>
    <row r="279" spans="1:12" ht="17.100000000000001" customHeight="1">
      <c r="A279" s="42"/>
      <c r="B279" s="202"/>
      <c r="C279" s="44"/>
      <c r="D279" s="42"/>
      <c r="E279" s="42"/>
      <c r="F279" s="44"/>
      <c r="G279" s="42"/>
      <c r="H279" s="44"/>
      <c r="I279" s="42"/>
      <c r="J279" s="42"/>
      <c r="K279" s="75"/>
      <c r="L279" s="42"/>
    </row>
    <row r="280" spans="1:12" ht="17.100000000000001" customHeight="1">
      <c r="A280" s="42"/>
      <c r="B280" s="202"/>
      <c r="C280" s="44"/>
      <c r="D280" s="42"/>
      <c r="E280" s="42"/>
      <c r="F280" s="44"/>
      <c r="G280" s="42"/>
      <c r="H280" s="44"/>
      <c r="I280" s="42"/>
      <c r="J280" s="42"/>
      <c r="K280" s="75"/>
      <c r="L280" s="42"/>
    </row>
    <row r="281" spans="1:12" ht="17.100000000000001" customHeight="1">
      <c r="A281" s="42"/>
      <c r="B281" s="202"/>
      <c r="C281" s="44"/>
      <c r="D281" s="42"/>
      <c r="E281" s="42"/>
      <c r="F281" s="44"/>
      <c r="G281" s="42"/>
      <c r="H281" s="44"/>
      <c r="I281" s="42"/>
      <c r="J281" s="42"/>
      <c r="K281" s="75"/>
      <c r="L281" s="42"/>
    </row>
    <row r="282" spans="1:12" ht="17.100000000000001" customHeight="1">
      <c r="A282" s="42"/>
      <c r="B282" s="202"/>
      <c r="C282" s="44"/>
      <c r="D282" s="42"/>
      <c r="E282" s="42"/>
      <c r="F282" s="44"/>
      <c r="G282" s="42"/>
      <c r="H282" s="44"/>
      <c r="I282" s="42"/>
      <c r="J282" s="42"/>
      <c r="K282" s="75"/>
      <c r="L282" s="42"/>
    </row>
    <row r="283" spans="1:12" ht="17.100000000000001" customHeight="1">
      <c r="A283" s="42"/>
      <c r="B283" s="202"/>
      <c r="C283" s="44"/>
      <c r="D283" s="42"/>
      <c r="E283" s="42"/>
      <c r="F283" s="44"/>
      <c r="G283" s="42"/>
      <c r="H283" s="44"/>
      <c r="I283" s="42"/>
      <c r="J283" s="42"/>
      <c r="K283" s="75"/>
      <c r="L283" s="42"/>
    </row>
    <row r="284" spans="1:12" ht="17.100000000000001" customHeight="1">
      <c r="A284" s="42"/>
      <c r="B284" s="202"/>
      <c r="C284" s="44"/>
      <c r="D284" s="42"/>
      <c r="E284" s="42"/>
      <c r="F284" s="44"/>
      <c r="G284" s="42"/>
      <c r="H284" s="44"/>
      <c r="I284" s="42"/>
      <c r="J284" s="42"/>
      <c r="K284" s="75"/>
      <c r="L284" s="42"/>
    </row>
    <row r="285" spans="1:12" ht="17.100000000000001" customHeight="1">
      <c r="A285" s="42"/>
      <c r="B285" s="202"/>
      <c r="C285" s="44"/>
      <c r="D285" s="42"/>
      <c r="E285" s="42"/>
      <c r="F285" s="44"/>
      <c r="G285" s="42"/>
      <c r="H285" s="44"/>
      <c r="I285" s="42"/>
      <c r="J285" s="42"/>
      <c r="K285" s="75"/>
      <c r="L285" s="42"/>
    </row>
    <row r="286" spans="1:12" ht="17.100000000000001" customHeight="1">
      <c r="A286" s="42"/>
      <c r="B286" s="202"/>
      <c r="C286" s="44"/>
      <c r="D286" s="42"/>
      <c r="E286" s="42"/>
      <c r="F286" s="44"/>
      <c r="G286" s="42"/>
      <c r="H286" s="44"/>
      <c r="I286" s="42"/>
      <c r="J286" s="42"/>
      <c r="K286" s="75"/>
      <c r="L286" s="42"/>
    </row>
    <row r="287" spans="1:12" ht="17.100000000000001" customHeight="1">
      <c r="A287" s="42"/>
      <c r="B287" s="202"/>
      <c r="C287" s="44"/>
      <c r="D287" s="42"/>
      <c r="E287" s="42"/>
      <c r="F287" s="44"/>
      <c r="G287" s="42"/>
      <c r="H287" s="44"/>
      <c r="I287" s="42"/>
      <c r="J287" s="42"/>
      <c r="K287" s="75"/>
      <c r="L287" s="42"/>
    </row>
    <row r="288" spans="1:12" ht="17.100000000000001" customHeight="1">
      <c r="A288" s="42"/>
      <c r="B288" s="202"/>
      <c r="C288" s="44"/>
      <c r="D288" s="42"/>
      <c r="E288" s="42"/>
      <c r="F288" s="44"/>
      <c r="G288" s="42"/>
      <c r="H288" s="44"/>
      <c r="I288" s="42"/>
      <c r="J288" s="42"/>
      <c r="K288" s="75"/>
      <c r="L288" s="42"/>
    </row>
    <row r="289" spans="1:12" ht="17.100000000000001" customHeight="1">
      <c r="A289" s="42"/>
      <c r="B289" s="202"/>
      <c r="C289" s="44"/>
      <c r="D289" s="42"/>
      <c r="E289" s="42"/>
      <c r="F289" s="44"/>
      <c r="G289" s="42"/>
      <c r="H289" s="44"/>
      <c r="I289" s="42"/>
      <c r="J289" s="42"/>
      <c r="K289" s="75"/>
      <c r="L289" s="42"/>
    </row>
    <row r="290" spans="1:12" ht="17.100000000000001" customHeight="1">
      <c r="A290" s="42"/>
      <c r="B290" s="202"/>
      <c r="C290" s="44"/>
      <c r="D290" s="42"/>
      <c r="E290" s="42"/>
      <c r="F290" s="44"/>
      <c r="G290" s="42"/>
      <c r="H290" s="44"/>
      <c r="I290" s="42"/>
      <c r="J290" s="42"/>
      <c r="K290" s="75"/>
      <c r="L290" s="42"/>
    </row>
    <row r="291" spans="1:12" ht="17.100000000000001" customHeight="1">
      <c r="A291" s="42"/>
      <c r="B291" s="202"/>
      <c r="C291" s="44"/>
      <c r="D291" s="42"/>
      <c r="E291" s="42"/>
      <c r="F291" s="44"/>
      <c r="G291" s="42"/>
      <c r="H291" s="44"/>
      <c r="I291" s="42"/>
      <c r="J291" s="42"/>
      <c r="K291" s="75"/>
      <c r="L291" s="42"/>
    </row>
    <row r="292" spans="1:12" ht="17.100000000000001" customHeight="1">
      <c r="A292" s="42"/>
      <c r="B292" s="202"/>
      <c r="C292" s="44"/>
      <c r="D292" s="42"/>
      <c r="E292" s="42"/>
      <c r="F292" s="44"/>
      <c r="G292" s="42"/>
      <c r="H292" s="44"/>
      <c r="I292" s="42"/>
      <c r="J292" s="42"/>
      <c r="K292" s="75"/>
      <c r="L292" s="42"/>
    </row>
    <row r="293" spans="1:12" ht="17.100000000000001" customHeight="1">
      <c r="A293" s="42"/>
      <c r="B293" s="202"/>
      <c r="C293" s="44"/>
      <c r="D293" s="42"/>
      <c r="E293" s="42"/>
      <c r="F293" s="44"/>
      <c r="G293" s="42"/>
      <c r="H293" s="44"/>
      <c r="I293" s="42"/>
      <c r="J293" s="42"/>
      <c r="K293" s="75"/>
      <c r="L293" s="42"/>
    </row>
    <row r="294" spans="1:12" ht="17.100000000000001" customHeight="1">
      <c r="A294" s="42"/>
      <c r="B294" s="202"/>
      <c r="C294" s="44"/>
      <c r="D294" s="42"/>
      <c r="E294" s="42"/>
      <c r="F294" s="44"/>
      <c r="G294" s="42"/>
      <c r="H294" s="44"/>
      <c r="I294" s="42"/>
      <c r="J294" s="42"/>
      <c r="K294" s="75"/>
      <c r="L294" s="42"/>
    </row>
    <row r="295" spans="1:12" ht="17.100000000000001" customHeight="1">
      <c r="A295" s="42"/>
      <c r="B295" s="202"/>
      <c r="C295" s="44"/>
      <c r="D295" s="42"/>
      <c r="E295" s="42"/>
      <c r="F295" s="44"/>
      <c r="G295" s="42"/>
      <c r="H295" s="44"/>
      <c r="I295" s="42"/>
      <c r="J295" s="42"/>
      <c r="K295" s="75"/>
      <c r="L295" s="42"/>
    </row>
    <row r="296" spans="1:12" ht="17.100000000000001" customHeight="1">
      <c r="A296" s="42"/>
      <c r="B296" s="202"/>
      <c r="C296" s="44"/>
      <c r="D296" s="42"/>
      <c r="E296" s="42"/>
      <c r="F296" s="44"/>
      <c r="G296" s="42"/>
      <c r="H296" s="44"/>
      <c r="I296" s="42"/>
      <c r="J296" s="42"/>
      <c r="K296" s="75"/>
      <c r="L296" s="42"/>
    </row>
    <row r="297" spans="1:12" ht="17.100000000000001" customHeight="1">
      <c r="A297" s="42"/>
      <c r="B297" s="202"/>
      <c r="C297" s="44"/>
      <c r="D297" s="42"/>
      <c r="E297" s="42"/>
      <c r="F297" s="44"/>
      <c r="G297" s="42"/>
      <c r="H297" s="44"/>
      <c r="I297" s="42"/>
      <c r="J297" s="42"/>
      <c r="K297" s="75"/>
      <c r="L297" s="42"/>
    </row>
    <row r="298" spans="1:12" ht="17.100000000000001" customHeight="1">
      <c r="A298" s="42"/>
      <c r="B298" s="202"/>
      <c r="C298" s="44"/>
      <c r="D298" s="42"/>
      <c r="E298" s="42"/>
      <c r="F298" s="44"/>
      <c r="G298" s="42"/>
      <c r="H298" s="44"/>
      <c r="I298" s="42"/>
      <c r="J298" s="42"/>
      <c r="K298" s="75"/>
      <c r="L298" s="42"/>
    </row>
    <row r="299" spans="1:12" ht="17.100000000000001" customHeight="1">
      <c r="A299" s="42"/>
      <c r="B299" s="202"/>
      <c r="C299" s="44"/>
      <c r="D299" s="42"/>
      <c r="E299" s="42"/>
      <c r="F299" s="44"/>
      <c r="G299" s="42"/>
      <c r="H299" s="44"/>
      <c r="I299" s="42"/>
      <c r="J299" s="42"/>
      <c r="K299" s="75"/>
      <c r="L299" s="42"/>
    </row>
    <row r="300" spans="1:12" ht="17.100000000000001" customHeight="1">
      <c r="A300" s="42"/>
      <c r="B300" s="202"/>
      <c r="C300" s="44"/>
      <c r="D300" s="42"/>
      <c r="E300" s="42"/>
      <c r="F300" s="44"/>
      <c r="G300" s="42"/>
      <c r="H300" s="44"/>
      <c r="I300" s="42"/>
      <c r="J300" s="42"/>
      <c r="K300" s="75"/>
      <c r="L300" s="42"/>
    </row>
    <row r="301" spans="1:12" ht="17.100000000000001" customHeight="1">
      <c r="A301" s="42"/>
      <c r="B301" s="202"/>
      <c r="C301" s="44"/>
      <c r="D301" s="42"/>
      <c r="E301" s="42"/>
      <c r="F301" s="44"/>
      <c r="G301" s="42"/>
      <c r="H301" s="44"/>
      <c r="I301" s="42"/>
      <c r="J301" s="42"/>
      <c r="K301" s="75"/>
      <c r="L301" s="42"/>
    </row>
    <row r="302" spans="1:12" ht="17.100000000000001" customHeight="1">
      <c r="A302" s="42"/>
      <c r="B302" s="202"/>
      <c r="C302" s="44"/>
      <c r="D302" s="42"/>
      <c r="E302" s="42"/>
      <c r="F302" s="44"/>
      <c r="G302" s="42"/>
      <c r="H302" s="44"/>
      <c r="I302" s="42"/>
      <c r="J302" s="42"/>
      <c r="K302" s="75"/>
      <c r="L302" s="42"/>
    </row>
    <row r="303" spans="1:12" ht="17.100000000000001" customHeight="1">
      <c r="A303" s="42"/>
      <c r="B303" s="202"/>
      <c r="C303" s="44"/>
      <c r="D303" s="42"/>
      <c r="E303" s="42"/>
      <c r="F303" s="44"/>
      <c r="G303" s="42"/>
      <c r="H303" s="44"/>
      <c r="I303" s="42"/>
      <c r="J303" s="42"/>
      <c r="K303" s="75"/>
      <c r="L303" s="42"/>
    </row>
    <row r="304" spans="1:12" ht="17.100000000000001" customHeight="1">
      <c r="A304" s="42"/>
      <c r="B304" s="202"/>
      <c r="C304" s="44"/>
      <c r="D304" s="42"/>
      <c r="E304" s="42"/>
      <c r="F304" s="44"/>
      <c r="G304" s="42"/>
      <c r="H304" s="44"/>
      <c r="I304" s="42"/>
      <c r="J304" s="42"/>
      <c r="K304" s="75"/>
      <c r="L304" s="42"/>
    </row>
    <row r="305" spans="1:12" ht="17.100000000000001" customHeight="1">
      <c r="A305" s="42"/>
      <c r="B305" s="202"/>
      <c r="C305" s="44"/>
      <c r="D305" s="42"/>
      <c r="E305" s="42"/>
      <c r="F305" s="44"/>
      <c r="G305" s="42"/>
      <c r="H305" s="44"/>
      <c r="I305" s="42"/>
      <c r="J305" s="42"/>
      <c r="K305" s="75"/>
      <c r="L305" s="42"/>
    </row>
    <row r="306" spans="1:12" ht="17.100000000000001" customHeight="1">
      <c r="A306" s="42"/>
      <c r="B306" s="202"/>
      <c r="C306" s="44"/>
      <c r="D306" s="42"/>
      <c r="E306" s="42"/>
      <c r="F306" s="44"/>
      <c r="G306" s="42"/>
      <c r="H306" s="44"/>
      <c r="I306" s="42"/>
      <c r="J306" s="42"/>
      <c r="K306" s="75"/>
      <c r="L306" s="42"/>
    </row>
    <row r="307" spans="1:12" ht="17.100000000000001" customHeight="1">
      <c r="A307" s="42"/>
      <c r="B307" s="202"/>
      <c r="C307" s="44"/>
      <c r="D307" s="42"/>
      <c r="E307" s="42"/>
      <c r="F307" s="44"/>
      <c r="G307" s="42"/>
      <c r="H307" s="44"/>
      <c r="I307" s="42"/>
      <c r="J307" s="42"/>
      <c r="K307" s="75"/>
      <c r="L307" s="42"/>
    </row>
    <row r="308" spans="1:12" ht="17.100000000000001" customHeight="1">
      <c r="A308" s="42"/>
      <c r="B308" s="202"/>
      <c r="C308" s="44"/>
      <c r="D308" s="42"/>
      <c r="E308" s="42"/>
      <c r="F308" s="44"/>
      <c r="G308" s="42"/>
      <c r="H308" s="44"/>
      <c r="I308" s="42"/>
      <c r="J308" s="42"/>
      <c r="K308" s="75"/>
      <c r="L308" s="42"/>
    </row>
    <row r="309" spans="1:12" ht="17.100000000000001" customHeight="1">
      <c r="A309" s="42"/>
      <c r="B309" s="202"/>
      <c r="C309" s="44"/>
      <c r="D309" s="42"/>
      <c r="E309" s="42"/>
      <c r="F309" s="44"/>
      <c r="G309" s="42"/>
      <c r="H309" s="44"/>
      <c r="I309" s="42"/>
      <c r="J309" s="42"/>
      <c r="K309" s="75"/>
      <c r="L309" s="42"/>
    </row>
    <row r="310" spans="1:12" ht="17.100000000000001" customHeight="1">
      <c r="A310" s="42"/>
      <c r="B310" s="202"/>
      <c r="C310" s="44"/>
      <c r="D310" s="42"/>
      <c r="E310" s="42"/>
      <c r="F310" s="44"/>
      <c r="G310" s="42"/>
      <c r="H310" s="44"/>
      <c r="I310" s="42"/>
      <c r="J310" s="42"/>
      <c r="K310" s="75"/>
      <c r="L310" s="42"/>
    </row>
    <row r="311" spans="1:12" ht="17.100000000000001" customHeight="1">
      <c r="A311" s="42"/>
      <c r="B311" s="202"/>
      <c r="C311" s="44"/>
      <c r="D311" s="42"/>
      <c r="E311" s="42"/>
      <c r="F311" s="44"/>
      <c r="G311" s="42"/>
      <c r="H311" s="44"/>
      <c r="I311" s="42"/>
      <c r="J311" s="42"/>
      <c r="K311" s="75"/>
      <c r="L311" s="42"/>
    </row>
    <row r="312" spans="1:12" ht="17.100000000000001" customHeight="1">
      <c r="A312" s="42"/>
      <c r="B312" s="202"/>
      <c r="C312" s="44"/>
      <c r="D312" s="42"/>
      <c r="E312" s="42"/>
      <c r="F312" s="44"/>
      <c r="G312" s="42"/>
      <c r="H312" s="44"/>
      <c r="I312" s="42"/>
      <c r="J312" s="42"/>
      <c r="K312" s="75"/>
      <c r="L312" s="42"/>
    </row>
    <row r="313" spans="1:12" ht="17.100000000000001" customHeight="1">
      <c r="A313" s="42"/>
      <c r="B313" s="202"/>
      <c r="C313" s="44"/>
      <c r="D313" s="42"/>
      <c r="E313" s="42"/>
      <c r="F313" s="44"/>
      <c r="G313" s="42"/>
      <c r="H313" s="44"/>
      <c r="I313" s="42"/>
      <c r="J313" s="42"/>
      <c r="K313" s="75"/>
      <c r="L313" s="42"/>
    </row>
    <row r="314" spans="1:12" ht="17.100000000000001" customHeight="1">
      <c r="A314" s="42"/>
      <c r="B314" s="202"/>
      <c r="C314" s="44"/>
      <c r="D314" s="42"/>
      <c r="E314" s="42"/>
      <c r="F314" s="44"/>
      <c r="G314" s="42"/>
      <c r="H314" s="44"/>
      <c r="I314" s="42"/>
      <c r="J314" s="42"/>
      <c r="K314" s="75"/>
      <c r="L314" s="42"/>
    </row>
    <row r="315" spans="1:12" ht="17.100000000000001" customHeight="1">
      <c r="A315" s="42"/>
      <c r="B315" s="202"/>
      <c r="C315" s="44"/>
      <c r="D315" s="42"/>
      <c r="E315" s="42"/>
      <c r="F315" s="44"/>
      <c r="G315" s="42"/>
      <c r="H315" s="44"/>
      <c r="I315" s="42"/>
      <c r="J315" s="42"/>
      <c r="K315" s="75"/>
      <c r="L315" s="42"/>
    </row>
    <row r="316" spans="1:12" ht="17.100000000000001" customHeight="1">
      <c r="A316" s="42"/>
      <c r="B316" s="202"/>
      <c r="C316" s="44"/>
      <c r="D316" s="42"/>
      <c r="E316" s="42"/>
      <c r="F316" s="44"/>
      <c r="G316" s="42"/>
      <c r="H316" s="44"/>
      <c r="I316" s="42"/>
      <c r="J316" s="42"/>
      <c r="K316" s="75"/>
      <c r="L316" s="42"/>
    </row>
    <row r="317" spans="1:12" ht="17.100000000000001" customHeight="1">
      <c r="A317" s="42"/>
      <c r="B317" s="202"/>
      <c r="C317" s="44"/>
      <c r="D317" s="42"/>
      <c r="E317" s="42"/>
      <c r="F317" s="44"/>
      <c r="G317" s="42"/>
      <c r="H317" s="44"/>
      <c r="I317" s="42"/>
      <c r="J317" s="42"/>
      <c r="K317" s="75"/>
      <c r="L317" s="42"/>
    </row>
    <row r="318" spans="1:12" ht="17.100000000000001" customHeight="1">
      <c r="A318" s="42"/>
      <c r="B318" s="202"/>
      <c r="C318" s="44"/>
      <c r="D318" s="42"/>
      <c r="E318" s="42"/>
      <c r="F318" s="44"/>
      <c r="G318" s="42"/>
      <c r="H318" s="44"/>
      <c r="I318" s="42"/>
      <c r="J318" s="42"/>
      <c r="K318" s="75"/>
      <c r="L318" s="42"/>
    </row>
    <row r="319" spans="1:12" ht="17.100000000000001" customHeight="1">
      <c r="A319" s="42"/>
      <c r="B319" s="202"/>
      <c r="C319" s="44"/>
      <c r="D319" s="42"/>
      <c r="E319" s="42"/>
      <c r="F319" s="44"/>
      <c r="G319" s="42"/>
      <c r="H319" s="44"/>
      <c r="I319" s="42"/>
      <c r="J319" s="42"/>
      <c r="K319" s="75"/>
      <c r="L319" s="42"/>
    </row>
    <row r="320" spans="1:12" ht="17.100000000000001" customHeight="1">
      <c r="A320" s="42"/>
      <c r="B320" s="202"/>
      <c r="C320" s="44"/>
      <c r="D320" s="42"/>
      <c r="E320" s="42"/>
      <c r="F320" s="44"/>
      <c r="G320" s="42"/>
      <c r="H320" s="44"/>
      <c r="I320" s="42"/>
      <c r="J320" s="42"/>
      <c r="K320" s="75"/>
      <c r="L320" s="42"/>
    </row>
    <row r="321" spans="1:12" ht="17.100000000000001" customHeight="1">
      <c r="A321" s="42"/>
      <c r="B321" s="202"/>
      <c r="C321" s="44"/>
      <c r="D321" s="42"/>
      <c r="E321" s="42"/>
      <c r="F321" s="44"/>
      <c r="G321" s="42"/>
      <c r="H321" s="44"/>
      <c r="I321" s="42"/>
      <c r="J321" s="42"/>
      <c r="K321" s="75"/>
      <c r="L321" s="42"/>
    </row>
    <row r="322" spans="1:12" ht="17.100000000000001" customHeight="1">
      <c r="A322" s="42"/>
      <c r="B322" s="202"/>
      <c r="C322" s="44"/>
      <c r="D322" s="42"/>
      <c r="E322" s="42"/>
      <c r="F322" s="44"/>
      <c r="G322" s="42"/>
      <c r="H322" s="44"/>
      <c r="I322" s="42"/>
      <c r="J322" s="42"/>
      <c r="K322" s="75"/>
      <c r="L322" s="42"/>
    </row>
    <row r="323" spans="1:12" ht="17.100000000000001" customHeight="1">
      <c r="A323" s="42"/>
      <c r="B323" s="202"/>
      <c r="C323" s="44"/>
      <c r="D323" s="42"/>
      <c r="E323" s="42"/>
      <c r="F323" s="44"/>
      <c r="G323" s="42"/>
      <c r="H323" s="44"/>
      <c r="I323" s="42"/>
      <c r="J323" s="42"/>
      <c r="K323" s="75"/>
      <c r="L323" s="42"/>
    </row>
    <row r="324" spans="1:12" ht="17.100000000000001" customHeight="1">
      <c r="A324" s="42"/>
      <c r="B324" s="202"/>
      <c r="C324" s="44"/>
      <c r="D324" s="42"/>
      <c r="E324" s="42"/>
      <c r="F324" s="44"/>
      <c r="G324" s="42"/>
      <c r="H324" s="44"/>
      <c r="I324" s="42"/>
      <c r="J324" s="42"/>
      <c r="K324" s="75"/>
      <c r="L324" s="42"/>
    </row>
    <row r="325" spans="1:12" ht="17.100000000000001" customHeight="1">
      <c r="A325" s="42"/>
      <c r="B325" s="202"/>
      <c r="C325" s="44"/>
      <c r="D325" s="42"/>
      <c r="E325" s="42"/>
      <c r="F325" s="44"/>
      <c r="G325" s="42"/>
      <c r="H325" s="44"/>
      <c r="I325" s="42"/>
      <c r="J325" s="42"/>
      <c r="K325" s="75"/>
      <c r="L325" s="42"/>
    </row>
    <row r="326" spans="1:12" ht="17.100000000000001" customHeight="1">
      <c r="A326" s="42"/>
      <c r="B326" s="202"/>
      <c r="C326" s="44"/>
      <c r="D326" s="42"/>
      <c r="E326" s="42"/>
      <c r="F326" s="44"/>
      <c r="G326" s="42"/>
      <c r="H326" s="44"/>
      <c r="I326" s="42"/>
      <c r="J326" s="42"/>
      <c r="K326" s="75"/>
      <c r="L326" s="42"/>
    </row>
    <row r="327" spans="1:12" ht="17.100000000000001" customHeight="1">
      <c r="A327" s="42"/>
      <c r="B327" s="202"/>
      <c r="C327" s="44"/>
      <c r="D327" s="42"/>
      <c r="E327" s="42"/>
      <c r="F327" s="44"/>
      <c r="G327" s="42"/>
      <c r="H327" s="44"/>
      <c r="I327" s="42"/>
      <c r="J327" s="42"/>
      <c r="K327" s="75"/>
      <c r="L327" s="42"/>
    </row>
    <row r="328" spans="1:12" ht="17.100000000000001" customHeight="1">
      <c r="A328" s="42"/>
      <c r="B328" s="202"/>
      <c r="C328" s="44"/>
      <c r="D328" s="42"/>
      <c r="E328" s="42"/>
      <c r="F328" s="44"/>
      <c r="G328" s="42"/>
      <c r="H328" s="44"/>
      <c r="I328" s="42"/>
      <c r="J328" s="42"/>
      <c r="K328" s="75"/>
      <c r="L328" s="42"/>
    </row>
    <row r="329" spans="1:12" ht="17.100000000000001" customHeight="1">
      <c r="A329" s="42"/>
      <c r="B329" s="202"/>
      <c r="C329" s="44"/>
      <c r="D329" s="42"/>
      <c r="E329" s="42"/>
      <c r="F329" s="44"/>
      <c r="G329" s="42"/>
      <c r="H329" s="44"/>
      <c r="I329" s="42"/>
      <c r="J329" s="42"/>
      <c r="K329" s="75"/>
      <c r="L329" s="42"/>
    </row>
    <row r="330" spans="1:12" ht="17.100000000000001" customHeight="1">
      <c r="A330" s="42"/>
      <c r="B330" s="202"/>
      <c r="C330" s="44"/>
      <c r="D330" s="42"/>
      <c r="E330" s="42"/>
      <c r="F330" s="44"/>
      <c r="G330" s="42"/>
      <c r="H330" s="44"/>
      <c r="I330" s="42"/>
      <c r="J330" s="42"/>
      <c r="K330" s="75"/>
      <c r="L330" s="42"/>
    </row>
    <row r="331" spans="1:12" ht="17.100000000000001" customHeight="1">
      <c r="A331" s="42"/>
      <c r="B331" s="202"/>
      <c r="C331" s="44"/>
      <c r="D331" s="42"/>
      <c r="E331" s="42"/>
      <c r="F331" s="44"/>
      <c r="G331" s="42"/>
      <c r="H331" s="44"/>
      <c r="I331" s="42"/>
      <c r="J331" s="42"/>
      <c r="K331" s="75"/>
      <c r="L331" s="42"/>
    </row>
    <row r="332" spans="1:12" ht="17.100000000000001" customHeight="1">
      <c r="A332" s="42"/>
      <c r="B332" s="202"/>
      <c r="C332" s="44"/>
      <c r="D332" s="42"/>
      <c r="E332" s="42"/>
      <c r="F332" s="44"/>
      <c r="G332" s="42"/>
      <c r="H332" s="44"/>
      <c r="I332" s="42"/>
      <c r="J332" s="42"/>
      <c r="K332" s="75"/>
      <c r="L332" s="42"/>
    </row>
    <row r="333" spans="1:12" ht="17.100000000000001" customHeight="1">
      <c r="A333" s="42"/>
      <c r="B333" s="202"/>
      <c r="C333" s="44"/>
      <c r="D333" s="42"/>
      <c r="E333" s="42"/>
      <c r="F333" s="44"/>
      <c r="G333" s="42"/>
      <c r="H333" s="44"/>
      <c r="I333" s="42"/>
      <c r="J333" s="42"/>
      <c r="K333" s="75"/>
      <c r="L333" s="42"/>
    </row>
    <row r="334" spans="1:12" ht="17.100000000000001" customHeight="1">
      <c r="A334" s="42"/>
      <c r="B334" s="202"/>
      <c r="C334" s="44"/>
      <c r="D334" s="42"/>
      <c r="E334" s="42"/>
      <c r="F334" s="44"/>
      <c r="G334" s="42"/>
      <c r="H334" s="44"/>
      <c r="I334" s="42"/>
      <c r="J334" s="42"/>
      <c r="K334" s="75"/>
      <c r="L334" s="42"/>
    </row>
    <row r="335" spans="1:12" ht="17.100000000000001" customHeight="1">
      <c r="A335" s="42"/>
      <c r="B335" s="202"/>
      <c r="C335" s="44"/>
      <c r="D335" s="42"/>
      <c r="E335" s="42"/>
      <c r="F335" s="44"/>
      <c r="G335" s="42"/>
      <c r="H335" s="44"/>
      <c r="I335" s="42"/>
      <c r="J335" s="42"/>
      <c r="K335" s="75"/>
      <c r="L335" s="42"/>
    </row>
    <row r="336" spans="1:12" ht="17.100000000000001" customHeight="1">
      <c r="A336" s="42"/>
      <c r="B336" s="202"/>
      <c r="C336" s="44"/>
      <c r="D336" s="42"/>
      <c r="E336" s="42"/>
      <c r="F336" s="44"/>
      <c r="G336" s="42"/>
      <c r="H336" s="44"/>
      <c r="I336" s="42"/>
      <c r="J336" s="42"/>
      <c r="K336" s="75"/>
      <c r="L336" s="42"/>
    </row>
    <row r="337" spans="1:12" ht="17.100000000000001" customHeight="1">
      <c r="A337" s="42"/>
      <c r="B337" s="202"/>
      <c r="C337" s="44"/>
      <c r="D337" s="42"/>
      <c r="E337" s="42"/>
      <c r="F337" s="44"/>
      <c r="G337" s="42"/>
      <c r="H337" s="44"/>
      <c r="I337" s="42"/>
      <c r="J337" s="42"/>
      <c r="K337" s="75"/>
      <c r="L337" s="42"/>
    </row>
    <row r="338" spans="1:12" ht="17.100000000000001" customHeight="1">
      <c r="A338" s="42"/>
      <c r="B338" s="202"/>
      <c r="C338" s="44"/>
      <c r="D338" s="42"/>
      <c r="E338" s="42"/>
      <c r="F338" s="44"/>
      <c r="G338" s="42"/>
      <c r="H338" s="44"/>
      <c r="I338" s="42"/>
      <c r="J338" s="42"/>
      <c r="K338" s="75"/>
      <c r="L338" s="42"/>
    </row>
    <row r="339" spans="1:12" ht="17.100000000000001" customHeight="1">
      <c r="A339" s="42"/>
      <c r="B339" s="202"/>
      <c r="C339" s="44"/>
      <c r="D339" s="42"/>
      <c r="E339" s="42"/>
      <c r="F339" s="44"/>
      <c r="G339" s="42"/>
      <c r="H339" s="44"/>
      <c r="I339" s="42"/>
      <c r="J339" s="42"/>
      <c r="K339" s="75"/>
      <c r="L339" s="42"/>
    </row>
    <row r="340" spans="1:12" ht="17.100000000000001" customHeight="1">
      <c r="A340" s="42"/>
      <c r="B340" s="202"/>
      <c r="C340" s="44"/>
      <c r="D340" s="42"/>
      <c r="E340" s="42"/>
      <c r="F340" s="44"/>
      <c r="G340" s="42"/>
      <c r="H340" s="44"/>
      <c r="I340" s="42"/>
      <c r="J340" s="42"/>
      <c r="K340" s="75"/>
      <c r="L340" s="42"/>
    </row>
    <row r="341" spans="1:12" ht="17.100000000000001" customHeight="1">
      <c r="A341" s="42"/>
      <c r="B341" s="202"/>
      <c r="C341" s="44"/>
      <c r="D341" s="42"/>
      <c r="E341" s="42"/>
      <c r="F341" s="44"/>
      <c r="G341" s="42"/>
      <c r="H341" s="44"/>
      <c r="I341" s="42"/>
      <c r="J341" s="42"/>
      <c r="K341" s="75"/>
      <c r="L341" s="42"/>
    </row>
    <row r="342" spans="1:12" ht="17.100000000000001" customHeight="1">
      <c r="A342" s="42"/>
      <c r="B342" s="202"/>
      <c r="C342" s="44"/>
      <c r="D342" s="42"/>
      <c r="E342" s="42"/>
      <c r="F342" s="44"/>
      <c r="G342" s="42"/>
      <c r="H342" s="44"/>
      <c r="I342" s="42"/>
      <c r="J342" s="42"/>
      <c r="K342" s="75"/>
      <c r="L342" s="42"/>
    </row>
    <row r="343" spans="1:12" ht="17.100000000000001" customHeight="1">
      <c r="A343" s="42"/>
      <c r="B343" s="202"/>
      <c r="C343" s="44"/>
      <c r="D343" s="42"/>
      <c r="E343" s="42"/>
      <c r="F343" s="44"/>
      <c r="G343" s="42"/>
      <c r="H343" s="44"/>
      <c r="I343" s="42"/>
      <c r="J343" s="42"/>
      <c r="K343" s="75"/>
      <c r="L343" s="42"/>
    </row>
    <row r="344" spans="1:12" ht="17.100000000000001" customHeight="1">
      <c r="A344" s="42"/>
      <c r="B344" s="202"/>
      <c r="C344" s="44"/>
      <c r="D344" s="42"/>
      <c r="E344" s="42"/>
      <c r="F344" s="44"/>
      <c r="G344" s="42"/>
      <c r="H344" s="44"/>
      <c r="I344" s="42"/>
      <c r="J344" s="42"/>
      <c r="K344" s="75"/>
      <c r="L344" s="42"/>
    </row>
    <row r="345" spans="1:12" ht="17.100000000000001" customHeight="1">
      <c r="A345" s="42"/>
      <c r="B345" s="202"/>
      <c r="C345" s="44"/>
      <c r="D345" s="42"/>
      <c r="E345" s="42"/>
      <c r="F345" s="44"/>
      <c r="G345" s="42"/>
      <c r="H345" s="44"/>
      <c r="I345" s="42"/>
      <c r="J345" s="42"/>
      <c r="K345" s="75"/>
      <c r="L345" s="42"/>
    </row>
    <row r="346" spans="1:12" ht="17.100000000000001" customHeight="1">
      <c r="A346" s="42"/>
      <c r="B346" s="202"/>
      <c r="C346" s="44"/>
      <c r="D346" s="42"/>
      <c r="E346" s="42"/>
      <c r="F346" s="44"/>
      <c r="G346" s="42"/>
      <c r="H346" s="44"/>
      <c r="I346" s="42"/>
      <c r="J346" s="42"/>
      <c r="K346" s="75"/>
      <c r="L346" s="42"/>
    </row>
    <row r="347" spans="1:12" ht="17.100000000000001" customHeight="1">
      <c r="A347" s="42"/>
      <c r="B347" s="202"/>
      <c r="C347" s="44"/>
      <c r="D347" s="42"/>
      <c r="E347" s="42"/>
      <c r="F347" s="44"/>
      <c r="G347" s="42"/>
      <c r="H347" s="44"/>
      <c r="I347" s="42"/>
      <c r="J347" s="42"/>
      <c r="K347" s="75"/>
      <c r="L347" s="42"/>
    </row>
    <row r="348" spans="1:12" ht="17.100000000000001" customHeight="1">
      <c r="A348" s="42"/>
      <c r="B348" s="202"/>
      <c r="C348" s="44"/>
      <c r="D348" s="42"/>
      <c r="E348" s="42"/>
      <c r="F348" s="44"/>
      <c r="G348" s="42"/>
      <c r="H348" s="44"/>
      <c r="I348" s="42"/>
      <c r="J348" s="42"/>
      <c r="K348" s="75"/>
      <c r="L348" s="42"/>
    </row>
    <row r="349" spans="1:12" ht="17.100000000000001" customHeight="1">
      <c r="A349" s="42"/>
      <c r="B349" s="202"/>
      <c r="C349" s="44"/>
      <c r="D349" s="42"/>
      <c r="E349" s="42"/>
      <c r="F349" s="44"/>
      <c r="G349" s="42"/>
      <c r="H349" s="44"/>
      <c r="I349" s="42"/>
      <c r="J349" s="42"/>
      <c r="K349" s="75"/>
      <c r="L349" s="42"/>
    </row>
    <row r="350" spans="1:12" ht="17.100000000000001" customHeight="1">
      <c r="A350" s="42"/>
      <c r="B350" s="202"/>
      <c r="C350" s="44"/>
      <c r="D350" s="42"/>
      <c r="E350" s="42"/>
      <c r="F350" s="44"/>
      <c r="G350" s="42"/>
      <c r="H350" s="44"/>
      <c r="I350" s="42"/>
      <c r="J350" s="42"/>
      <c r="K350" s="75"/>
      <c r="L350" s="42"/>
    </row>
    <row r="351" spans="1:12" ht="17.100000000000001" customHeight="1">
      <c r="A351" s="42"/>
      <c r="B351" s="202"/>
      <c r="C351" s="44"/>
      <c r="D351" s="42"/>
      <c r="E351" s="42"/>
      <c r="F351" s="44"/>
      <c r="G351" s="42"/>
      <c r="H351" s="44"/>
      <c r="I351" s="42"/>
      <c r="J351" s="42"/>
      <c r="K351" s="75"/>
      <c r="L351" s="42"/>
    </row>
    <row r="352" spans="1:12" ht="17.100000000000001" customHeight="1">
      <c r="A352" s="42"/>
      <c r="B352" s="202"/>
      <c r="C352" s="44"/>
      <c r="D352" s="42"/>
      <c r="E352" s="42"/>
      <c r="F352" s="44"/>
      <c r="G352" s="42"/>
      <c r="H352" s="44"/>
      <c r="I352" s="42"/>
      <c r="J352" s="42"/>
      <c r="K352" s="75"/>
      <c r="L352" s="42"/>
    </row>
    <row r="353" spans="1:12" ht="17.100000000000001" customHeight="1">
      <c r="A353" s="42"/>
      <c r="B353" s="202"/>
      <c r="C353" s="44"/>
      <c r="D353" s="42"/>
      <c r="E353" s="42"/>
      <c r="F353" s="44"/>
      <c r="G353" s="42"/>
      <c r="H353" s="44"/>
      <c r="I353" s="42"/>
      <c r="J353" s="42"/>
      <c r="K353" s="75"/>
      <c r="L353" s="42"/>
    </row>
    <row r="354" spans="1:12" ht="17.100000000000001" customHeight="1">
      <c r="A354" s="42"/>
      <c r="B354" s="202"/>
      <c r="C354" s="44"/>
      <c r="D354" s="42"/>
      <c r="E354" s="42"/>
      <c r="F354" s="44"/>
      <c r="G354" s="42"/>
      <c r="H354" s="44"/>
      <c r="I354" s="42"/>
      <c r="J354" s="42"/>
      <c r="K354" s="75"/>
      <c r="L354" s="42"/>
    </row>
    <row r="355" spans="1:12" ht="17.100000000000001" customHeight="1">
      <c r="A355" s="42"/>
      <c r="B355" s="202"/>
      <c r="C355" s="44"/>
      <c r="D355" s="42"/>
      <c r="E355" s="42"/>
      <c r="F355" s="44"/>
      <c r="G355" s="42"/>
      <c r="H355" s="44"/>
      <c r="I355" s="42"/>
      <c r="J355" s="42"/>
      <c r="K355" s="75"/>
      <c r="L355" s="42"/>
    </row>
    <row r="356" spans="1:12" ht="17.100000000000001" customHeight="1">
      <c r="A356" s="42"/>
      <c r="B356" s="202"/>
      <c r="C356" s="44"/>
      <c r="D356" s="42"/>
      <c r="E356" s="42"/>
      <c r="F356" s="44"/>
      <c r="G356" s="42"/>
      <c r="H356" s="44"/>
      <c r="I356" s="42"/>
      <c r="J356" s="42"/>
      <c r="K356" s="75"/>
      <c r="L356" s="42"/>
    </row>
    <row r="357" spans="1:12" ht="17.100000000000001" customHeight="1">
      <c r="A357" s="42"/>
      <c r="B357" s="202"/>
      <c r="C357" s="44"/>
      <c r="D357" s="42"/>
      <c r="E357" s="42"/>
      <c r="F357" s="44"/>
      <c r="G357" s="42"/>
      <c r="H357" s="44"/>
      <c r="I357" s="42"/>
      <c r="J357" s="42"/>
      <c r="K357" s="75"/>
      <c r="L357" s="42"/>
    </row>
    <row r="358" spans="1:12" ht="17.100000000000001" customHeight="1">
      <c r="A358" s="42"/>
      <c r="B358" s="202"/>
      <c r="C358" s="44"/>
      <c r="D358" s="42"/>
      <c r="E358" s="42"/>
      <c r="F358" s="44"/>
      <c r="G358" s="42"/>
      <c r="H358" s="44"/>
      <c r="I358" s="42"/>
      <c r="J358" s="42"/>
      <c r="K358" s="75"/>
      <c r="L358" s="42"/>
    </row>
    <row r="359" spans="1:12" ht="17.100000000000001" customHeight="1">
      <c r="A359" s="42"/>
      <c r="B359" s="202"/>
      <c r="C359" s="44"/>
      <c r="D359" s="42"/>
      <c r="E359" s="42"/>
      <c r="F359" s="44"/>
      <c r="G359" s="42"/>
      <c r="H359" s="44"/>
      <c r="I359" s="42"/>
      <c r="J359" s="42"/>
      <c r="K359" s="75"/>
      <c r="L359" s="42"/>
    </row>
    <row r="360" spans="1:12" ht="17.100000000000001" customHeight="1">
      <c r="A360" s="42"/>
      <c r="B360" s="202"/>
      <c r="C360" s="44"/>
      <c r="D360" s="42"/>
      <c r="E360" s="42"/>
      <c r="F360" s="44"/>
      <c r="G360" s="42"/>
      <c r="H360" s="44"/>
      <c r="I360" s="42"/>
      <c r="J360" s="42"/>
      <c r="K360" s="75"/>
      <c r="L360" s="42"/>
    </row>
    <row r="361" spans="1:12" ht="17.100000000000001" customHeight="1">
      <c r="A361" s="42"/>
      <c r="B361" s="202"/>
      <c r="C361" s="44"/>
      <c r="D361" s="42"/>
      <c r="E361" s="42"/>
      <c r="F361" s="44"/>
      <c r="G361" s="42"/>
      <c r="H361" s="44"/>
      <c r="I361" s="42"/>
      <c r="J361" s="42"/>
      <c r="K361" s="75"/>
      <c r="L361" s="42"/>
    </row>
    <row r="362" spans="1:12" ht="17.100000000000001" customHeight="1">
      <c r="A362" s="42"/>
      <c r="B362" s="202"/>
      <c r="C362" s="44"/>
      <c r="D362" s="42"/>
      <c r="E362" s="42"/>
      <c r="F362" s="44"/>
      <c r="G362" s="42"/>
      <c r="H362" s="44"/>
      <c r="I362" s="42"/>
      <c r="J362" s="42"/>
      <c r="K362" s="75"/>
      <c r="L362" s="42"/>
    </row>
    <row r="363" spans="1:12" ht="17.100000000000001" customHeight="1">
      <c r="A363" s="42"/>
      <c r="B363" s="202"/>
      <c r="C363" s="44"/>
      <c r="D363" s="42"/>
      <c r="E363" s="42"/>
      <c r="F363" s="44"/>
      <c r="G363" s="42"/>
      <c r="H363" s="44"/>
      <c r="I363" s="42"/>
      <c r="J363" s="42"/>
      <c r="K363" s="75"/>
      <c r="L363" s="42"/>
    </row>
    <row r="364" spans="1:12" ht="17.100000000000001" customHeight="1">
      <c r="A364" s="42"/>
      <c r="B364" s="202"/>
      <c r="C364" s="44"/>
      <c r="D364" s="42"/>
      <c r="E364" s="42"/>
      <c r="F364" s="44"/>
      <c r="G364" s="42"/>
      <c r="H364" s="44"/>
      <c r="I364" s="42"/>
      <c r="J364" s="42"/>
      <c r="K364" s="75"/>
      <c r="L364" s="42"/>
    </row>
    <row r="365" spans="1:12" ht="17.100000000000001" customHeight="1">
      <c r="A365" s="42"/>
      <c r="B365" s="202"/>
      <c r="C365" s="44"/>
      <c r="D365" s="42"/>
      <c r="E365" s="42"/>
      <c r="F365" s="44"/>
      <c r="G365" s="42"/>
      <c r="H365" s="44"/>
      <c r="I365" s="42"/>
      <c r="J365" s="42"/>
      <c r="K365" s="75"/>
      <c r="L365" s="42"/>
    </row>
    <row r="366" spans="1:12" ht="17.100000000000001" customHeight="1">
      <c r="A366" s="42"/>
      <c r="B366" s="202"/>
      <c r="C366" s="44"/>
      <c r="D366" s="42"/>
      <c r="E366" s="42"/>
      <c r="F366" s="44"/>
      <c r="G366" s="42"/>
      <c r="H366" s="44"/>
      <c r="I366" s="42"/>
      <c r="J366" s="42"/>
      <c r="K366" s="75"/>
      <c r="L366" s="42"/>
    </row>
    <row r="367" spans="1:12" ht="17.100000000000001" customHeight="1">
      <c r="A367" s="42"/>
      <c r="B367" s="202"/>
      <c r="C367" s="44"/>
      <c r="D367" s="42"/>
      <c r="E367" s="42"/>
      <c r="F367" s="44"/>
      <c r="G367" s="42"/>
      <c r="H367" s="44"/>
      <c r="I367" s="42"/>
      <c r="J367" s="42"/>
      <c r="K367" s="75"/>
      <c r="L367" s="42"/>
    </row>
    <row r="368" spans="1:12" ht="17.100000000000001" customHeight="1">
      <c r="A368" s="42"/>
      <c r="B368" s="202"/>
      <c r="C368" s="44"/>
      <c r="D368" s="42"/>
      <c r="E368" s="42"/>
      <c r="F368" s="44"/>
      <c r="G368" s="42"/>
      <c r="H368" s="44"/>
      <c r="I368" s="42"/>
      <c r="J368" s="42"/>
      <c r="K368" s="75"/>
      <c r="L368" s="42"/>
    </row>
    <row r="369" spans="1:12" ht="17.100000000000001" customHeight="1">
      <c r="A369" s="42"/>
      <c r="B369" s="202"/>
      <c r="C369" s="44"/>
      <c r="D369" s="42"/>
      <c r="E369" s="42"/>
      <c r="F369" s="44"/>
      <c r="G369" s="42"/>
      <c r="H369" s="44"/>
      <c r="I369" s="42"/>
      <c r="J369" s="42"/>
      <c r="K369" s="75"/>
      <c r="L369" s="42"/>
    </row>
    <row r="370" spans="1:12" ht="17.100000000000001" customHeight="1">
      <c r="A370" s="42"/>
      <c r="B370" s="202"/>
      <c r="C370" s="44"/>
      <c r="D370" s="42"/>
      <c r="E370" s="42"/>
      <c r="F370" s="44"/>
      <c r="G370" s="42"/>
      <c r="H370" s="44"/>
      <c r="I370" s="42"/>
      <c r="J370" s="42"/>
      <c r="K370" s="75"/>
      <c r="L370" s="42"/>
    </row>
    <row r="371" spans="1:12" ht="17.100000000000001" customHeight="1">
      <c r="A371" s="42"/>
      <c r="B371" s="202"/>
      <c r="C371" s="44"/>
      <c r="D371" s="42"/>
      <c r="E371" s="42"/>
      <c r="F371" s="44"/>
      <c r="G371" s="42"/>
      <c r="H371" s="44"/>
      <c r="I371" s="42"/>
      <c r="J371" s="42"/>
      <c r="K371" s="75"/>
      <c r="L371" s="42"/>
    </row>
  </sheetData>
  <mergeCells count="19">
    <mergeCell ref="L215:L217"/>
    <mergeCell ref="K191:K199"/>
    <mergeCell ref="L140:L172"/>
    <mergeCell ref="L133:L134"/>
    <mergeCell ref="K182:K190"/>
    <mergeCell ref="L182:L190"/>
    <mergeCell ref="L173:L181"/>
    <mergeCell ref="K200:K208"/>
    <mergeCell ref="F1:F8"/>
    <mergeCell ref="D1:E8"/>
    <mergeCell ref="K173:K181"/>
    <mergeCell ref="K79:K89"/>
    <mergeCell ref="K71:K78"/>
    <mergeCell ref="K107:K112"/>
    <mergeCell ref="K96:K101"/>
    <mergeCell ref="K128:K132"/>
    <mergeCell ref="K123:K127"/>
    <mergeCell ref="K118:K122"/>
    <mergeCell ref="K113:K117"/>
  </mergeCells>
  <phoneticPr fontId="22" type="noConversion"/>
  <hyperlinks>
    <hyperlink ref="E40" r:id="rId1" display="LCM_70_Digits_SN_From_SFC_And_EEPROM_Compare" xr:uid="{00000000-0004-0000-0700-000000000000}"/>
    <hyperlink ref="E136" r:id="rId2" xr:uid="{00000000-0004-0000-0700-000001000000}"/>
    <hyperlink ref="E137" r:id="rId3" xr:uid="{00000000-0004-0000-0700-000002000000}"/>
    <hyperlink ref="E138" r:id="rId4" xr:uid="{00000000-0004-0000-0700-000003000000}"/>
    <hyperlink ref="E139" r:id="rId5" xr:uid="{00000000-0004-0000-0700-000004000000}"/>
    <hyperlink ref="E211" r:id="rId6" xr:uid="{00000000-0004-0000-0700-000005000000}"/>
    <hyperlink ref="E210" r:id="rId7" xr:uid="{00000000-0004-0000-0700-000006000000}"/>
    <hyperlink ref="E212" r:id="rId8" xr:uid="{00000000-0004-0000-0700-000007000000}"/>
    <hyperlink ref="E214" r:id="rId9" xr:uid="{00000000-0004-0000-0700-000008000000}"/>
    <hyperlink ref="E213" r:id="rId10" xr:uid="{00000000-0004-0000-0700-000009000000}"/>
    <hyperlink ref="E215" r:id="rId11" xr:uid="{00000000-0004-0000-0700-00000A000000}"/>
    <hyperlink ref="E217" r:id="rId12" xr:uid="{00000000-0004-0000-0700-00000B000000}"/>
    <hyperlink ref="E216"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9" r:id="rId36" xr:uid="{00000000-0004-0000-0700-000023000000}"/>
    <hyperlink ref="E185" r:id="rId37" xr:uid="{00000000-0004-0000-0700-000024000000}"/>
    <hyperlink ref="E182" r:id="rId38" xr:uid="{00000000-0004-0000-0700-000025000000}"/>
    <hyperlink ref="E173" r:id="rId39" xr:uid="{00000000-0004-0000-0700-000026000000}"/>
    <hyperlink ref="E174" r:id="rId40" xr:uid="{00000000-0004-0000-0700-000027000000}"/>
    <hyperlink ref="E197" r:id="rId41" xr:uid="{00000000-0004-0000-0700-000028000000}"/>
    <hyperlink ref="E192" r:id="rId42" xr:uid="{00000000-0004-0000-0700-000029000000}"/>
    <hyperlink ref="E183" r:id="rId43" xr:uid="{00000000-0004-0000-0700-00002A000000}"/>
    <hyperlink ref="E193" r:id="rId44" xr:uid="{00000000-0004-0000-0700-00002B000000}"/>
    <hyperlink ref="E194" r:id="rId45" xr:uid="{00000000-0004-0000-0700-00002C000000}"/>
    <hyperlink ref="E195" r:id="rId46" xr:uid="{00000000-0004-0000-0700-00002D000000}"/>
    <hyperlink ref="E196" r:id="rId47" xr:uid="{00000000-0004-0000-0700-00002E000000}"/>
    <hyperlink ref="E198" r:id="rId48" xr:uid="{00000000-0004-0000-0700-00002F000000}"/>
    <hyperlink ref="E199" r:id="rId49" xr:uid="{00000000-0004-0000-0700-000030000000}"/>
    <hyperlink ref="E203" r:id="rId50" xr:uid="{00000000-0004-0000-0700-000031000000}"/>
    <hyperlink ref="E201" r:id="rId51" xr:uid="{00000000-0004-0000-0700-000032000000}"/>
    <hyperlink ref="E202" r:id="rId52" xr:uid="{00000000-0004-0000-0700-000033000000}"/>
    <hyperlink ref="E204" r:id="rId53" xr:uid="{00000000-0004-0000-0700-000034000000}"/>
    <hyperlink ref="E205" r:id="rId54" xr:uid="{00000000-0004-0000-0700-000035000000}"/>
    <hyperlink ref="E206" r:id="rId55" xr:uid="{00000000-0004-0000-0700-000036000000}"/>
    <hyperlink ref="E207" r:id="rId56" xr:uid="{00000000-0004-0000-0700-000037000000}"/>
    <hyperlink ref="E208"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D338" zoomScaleNormal="100" workbookViewId="0">
      <selection activeCell="L363" sqref="L363"/>
    </sheetView>
  </sheetViews>
  <sheetFormatPr defaultColWidth="9" defaultRowHeight="15.75" customHeight="1"/>
  <cols>
    <col min="1" max="1" width="5.375" style="523" bestFit="1" customWidth="1"/>
    <col min="2" max="3" width="6.125" style="523" bestFit="1" customWidth="1"/>
    <col min="4" max="4" width="5.625" style="565" bestFit="1" customWidth="1"/>
    <col min="5" max="5" width="13.625" style="523" customWidth="1"/>
    <col min="6" max="6" width="46.875" style="523" customWidth="1"/>
    <col min="7" max="7" width="21" style="523" customWidth="1"/>
    <col min="8" max="8" width="41.375" style="565" bestFit="1" customWidth="1"/>
    <col min="9" max="9" width="13.625" style="523" bestFit="1" customWidth="1"/>
    <col min="10" max="10" width="16" style="523" customWidth="1"/>
    <col min="11" max="11" width="20.5" style="523" customWidth="1"/>
    <col min="12" max="12" width="43.5" style="523" customWidth="1"/>
    <col min="13" max="13" width="53.25" style="523" bestFit="1" customWidth="1"/>
    <col min="14" max="259" width="8.625" style="547" customWidth="1"/>
    <col min="260" max="16384" width="9" style="547"/>
  </cols>
  <sheetData>
    <row r="1" spans="1:13" ht="17.45" customHeight="1">
      <c r="A1" s="540"/>
      <c r="B1" s="605"/>
      <c r="C1" s="605"/>
      <c r="D1" s="541"/>
      <c r="E1" s="889" t="s">
        <v>1143</v>
      </c>
      <c r="F1" s="890"/>
      <c r="G1" s="542"/>
      <c r="H1" s="892"/>
      <c r="I1" s="543"/>
      <c r="J1" s="544" t="s">
        <v>5</v>
      </c>
      <c r="K1" s="545"/>
      <c r="L1" s="546"/>
      <c r="M1" s="540"/>
    </row>
    <row r="2" spans="1:13" ht="17.45" customHeight="1">
      <c r="A2" s="540"/>
      <c r="B2" s="605"/>
      <c r="C2" s="605"/>
      <c r="D2" s="541"/>
      <c r="E2" s="890"/>
      <c r="F2" s="890"/>
      <c r="G2" s="542"/>
      <c r="H2" s="893"/>
      <c r="I2" s="548" t="s">
        <v>6</v>
      </c>
      <c r="J2" s="549">
        <f>COUNTIF(I15:I364,"Not POR")</f>
        <v>1</v>
      </c>
      <c r="K2" s="545"/>
      <c r="L2" s="546"/>
      <c r="M2" s="540"/>
    </row>
    <row r="3" spans="1:13" ht="17.45" customHeight="1">
      <c r="A3" s="540"/>
      <c r="B3" s="605"/>
      <c r="C3" s="605"/>
      <c r="D3" s="541"/>
      <c r="E3" s="890"/>
      <c r="F3" s="890"/>
      <c r="G3" s="542"/>
      <c r="H3" s="893"/>
      <c r="I3" s="550" t="s">
        <v>8</v>
      </c>
      <c r="J3" s="549">
        <f>COUNTIF(I15:I364,"CHN validation")</f>
        <v>0</v>
      </c>
      <c r="K3" s="545"/>
      <c r="L3" s="546"/>
      <c r="M3" s="540"/>
    </row>
    <row r="4" spans="1:13" ht="17.45" customHeight="1">
      <c r="A4" s="540"/>
      <c r="B4" s="605"/>
      <c r="C4" s="605"/>
      <c r="D4" s="541"/>
      <c r="E4" s="890"/>
      <c r="F4" s="890"/>
      <c r="G4" s="542"/>
      <c r="H4" s="893"/>
      <c r="I4" s="551" t="s">
        <v>9</v>
      </c>
      <c r="J4" s="549">
        <f>COUNTIF(I12:I364,"New Item")</f>
        <v>0</v>
      </c>
      <c r="K4" s="545"/>
      <c r="L4" s="546"/>
      <c r="M4" s="540"/>
    </row>
    <row r="5" spans="1:13" ht="17.45" customHeight="1">
      <c r="A5" s="540"/>
      <c r="B5" s="605"/>
      <c r="C5" s="605"/>
      <c r="D5" s="541"/>
      <c r="E5" s="890"/>
      <c r="F5" s="890"/>
      <c r="G5" s="542"/>
      <c r="H5" s="893"/>
      <c r="I5" s="552" t="s">
        <v>7</v>
      </c>
      <c r="J5" s="549">
        <f>COUNTIF(I13:I364,"Pending update")</f>
        <v>0</v>
      </c>
      <c r="K5" s="545"/>
      <c r="L5" s="546"/>
      <c r="M5" s="540"/>
    </row>
    <row r="6" spans="1:13" ht="17.45" customHeight="1">
      <c r="A6" s="540"/>
      <c r="B6" s="605"/>
      <c r="C6" s="605"/>
      <c r="D6" s="541"/>
      <c r="E6" s="890"/>
      <c r="F6" s="890"/>
      <c r="G6" s="542"/>
      <c r="H6" s="893"/>
      <c r="I6" s="553" t="s">
        <v>10</v>
      </c>
      <c r="J6" s="549">
        <f>COUNTIF(I13:I364,"Modified")</f>
        <v>1</v>
      </c>
      <c r="K6" s="545"/>
      <c r="L6" s="546"/>
      <c r="M6" s="540"/>
    </row>
    <row r="7" spans="1:13" ht="17.45" customHeight="1">
      <c r="A7" s="540"/>
      <c r="B7" s="605"/>
      <c r="C7" s="605"/>
      <c r="D7" s="541"/>
      <c r="E7" s="890"/>
      <c r="F7" s="890"/>
      <c r="G7" s="542"/>
      <c r="H7" s="893"/>
      <c r="I7" s="554" t="s">
        <v>11</v>
      </c>
      <c r="J7" s="549">
        <f>COUNTIF(I15:I364,"Ready")</f>
        <v>348</v>
      </c>
      <c r="K7" s="545"/>
      <c r="L7" s="546"/>
      <c r="M7" s="540"/>
    </row>
    <row r="8" spans="1:13" ht="16.5" customHeight="1" thickBot="1">
      <c r="A8" s="555"/>
      <c r="B8" s="606"/>
      <c r="C8" s="606"/>
      <c r="D8" s="556"/>
      <c r="E8" s="891"/>
      <c r="F8" s="891"/>
      <c r="G8" s="557"/>
      <c r="H8" s="894"/>
      <c r="I8" s="558" t="s">
        <v>12</v>
      </c>
      <c r="J8" s="559">
        <f>COUNTIF(I11:I364,"Not ready")</f>
        <v>0</v>
      </c>
      <c r="K8" s="560"/>
      <c r="L8" s="561"/>
      <c r="M8" s="555"/>
    </row>
    <row r="9" spans="1:13" ht="31.5">
      <c r="A9" s="568" t="s">
        <v>13</v>
      </c>
      <c r="B9" s="648" t="s">
        <v>2882</v>
      </c>
      <c r="C9" s="648" t="s">
        <v>2883</v>
      </c>
      <c r="D9" s="648" t="s">
        <v>14</v>
      </c>
      <c r="E9" s="648" t="s">
        <v>15</v>
      </c>
      <c r="F9" s="648" t="s">
        <v>16</v>
      </c>
      <c r="G9" s="648" t="s">
        <v>2421</v>
      </c>
      <c r="H9" s="648" t="s">
        <v>1618</v>
      </c>
      <c r="I9" s="648" t="s">
        <v>17</v>
      </c>
      <c r="J9" s="648" t="s">
        <v>1144</v>
      </c>
      <c r="K9" s="648" t="s">
        <v>18</v>
      </c>
      <c r="L9" s="649" t="s">
        <v>21</v>
      </c>
      <c r="M9" s="569" t="s">
        <v>22</v>
      </c>
    </row>
    <row r="10" spans="1:13" ht="16.5" customHeight="1">
      <c r="A10" s="650">
        <v>1</v>
      </c>
      <c r="B10" s="607"/>
      <c r="C10" s="607"/>
      <c r="D10" s="608" t="s">
        <v>23</v>
      </c>
      <c r="E10" s="609" t="s">
        <v>26</v>
      </c>
      <c r="F10" s="610" t="s">
        <v>27</v>
      </c>
      <c r="G10" s="611" t="s">
        <v>2976</v>
      </c>
      <c r="H10" s="611" t="s">
        <v>2976</v>
      </c>
      <c r="I10" s="612" t="s">
        <v>11</v>
      </c>
      <c r="J10" s="613"/>
      <c r="K10" s="613"/>
      <c r="L10" s="614"/>
      <c r="M10" s="651"/>
    </row>
    <row r="11" spans="1:13" ht="16.5" customHeight="1">
      <c r="A11" s="650">
        <v>2</v>
      </c>
      <c r="B11" s="607"/>
      <c r="C11" s="607"/>
      <c r="D11" s="608" t="s">
        <v>23</v>
      </c>
      <c r="E11" s="609" t="s">
        <v>26</v>
      </c>
      <c r="F11" s="610" t="s">
        <v>29</v>
      </c>
      <c r="G11" s="611"/>
      <c r="H11" s="611"/>
      <c r="I11" s="612" t="s">
        <v>11</v>
      </c>
      <c r="J11" s="613"/>
      <c r="K11" s="613"/>
      <c r="L11" s="614"/>
      <c r="M11" s="651"/>
    </row>
    <row r="12" spans="1:13" ht="16.5" customHeight="1">
      <c r="A12" s="650">
        <v>3</v>
      </c>
      <c r="B12" s="607"/>
      <c r="C12" s="607"/>
      <c r="D12" s="608" t="s">
        <v>23</v>
      </c>
      <c r="E12" s="609" t="s">
        <v>26</v>
      </c>
      <c r="F12" s="610" t="s">
        <v>34</v>
      </c>
      <c r="G12" s="611"/>
      <c r="H12" s="611"/>
      <c r="I12" s="612" t="s">
        <v>11</v>
      </c>
      <c r="J12" s="613"/>
      <c r="K12" s="613"/>
      <c r="L12" s="614"/>
      <c r="M12" s="651"/>
    </row>
    <row r="13" spans="1:13" ht="16.5" customHeight="1">
      <c r="A13" s="650">
        <v>4</v>
      </c>
      <c r="B13" s="607"/>
      <c r="C13" s="607"/>
      <c r="D13" s="608" t="s">
        <v>23</v>
      </c>
      <c r="E13" s="609" t="s">
        <v>24</v>
      </c>
      <c r="F13" s="615" t="s">
        <v>35</v>
      </c>
      <c r="G13" s="611"/>
      <c r="H13" s="611"/>
      <c r="I13" s="612" t="s">
        <v>11</v>
      </c>
      <c r="J13" s="613"/>
      <c r="K13" s="608" t="s">
        <v>196</v>
      </c>
      <c r="L13" s="616" t="s">
        <v>1465</v>
      </c>
      <c r="M13" s="652"/>
    </row>
    <row r="14" spans="1:13" ht="16.5" customHeight="1">
      <c r="A14" s="650">
        <v>5</v>
      </c>
      <c r="B14" s="607"/>
      <c r="C14" s="607"/>
      <c r="D14" s="608" t="s">
        <v>23</v>
      </c>
      <c r="E14" s="610" t="s">
        <v>170</v>
      </c>
      <c r="F14" s="610" t="s">
        <v>2422</v>
      </c>
      <c r="G14" s="611"/>
      <c r="H14" s="611"/>
      <c r="I14" s="612" t="s">
        <v>11</v>
      </c>
      <c r="J14" s="613"/>
      <c r="K14" s="613"/>
      <c r="L14" s="617" t="s">
        <v>2221</v>
      </c>
      <c r="M14" s="653"/>
    </row>
    <row r="15" spans="1:13" ht="16.5" customHeight="1">
      <c r="A15" s="650">
        <v>6</v>
      </c>
      <c r="B15" s="607"/>
      <c r="C15" s="607"/>
      <c r="D15" s="608" t="s">
        <v>23</v>
      </c>
      <c r="E15" s="609" t="s">
        <v>24</v>
      </c>
      <c r="F15" s="610" t="s">
        <v>25</v>
      </c>
      <c r="G15" s="611"/>
      <c r="H15" s="611"/>
      <c r="I15" s="612" t="s">
        <v>11</v>
      </c>
      <c r="J15" s="613"/>
      <c r="K15" s="613"/>
      <c r="L15" s="616" t="s">
        <v>2423</v>
      </c>
      <c r="M15" s="654"/>
    </row>
    <row r="16" spans="1:13" ht="16.5" customHeight="1">
      <c r="A16" s="650">
        <v>7</v>
      </c>
      <c r="B16" s="607"/>
      <c r="C16" s="607"/>
      <c r="D16" s="608" t="s">
        <v>23</v>
      </c>
      <c r="E16" s="609" t="s">
        <v>24</v>
      </c>
      <c r="F16" s="609" t="s">
        <v>1216</v>
      </c>
      <c r="G16" s="611"/>
      <c r="H16" s="611"/>
      <c r="I16" s="612" t="s">
        <v>11</v>
      </c>
      <c r="J16" s="613"/>
      <c r="K16" s="613"/>
      <c r="L16" s="616" t="s">
        <v>1215</v>
      </c>
      <c r="M16" s="655"/>
    </row>
    <row r="17" spans="1:13" ht="16.5" customHeight="1">
      <c r="A17" s="650">
        <v>8</v>
      </c>
      <c r="B17" s="607"/>
      <c r="C17" s="607"/>
      <c r="D17" s="608" t="s">
        <v>23</v>
      </c>
      <c r="E17" s="609" t="s">
        <v>188</v>
      </c>
      <c r="F17" s="610" t="s">
        <v>2424</v>
      </c>
      <c r="G17" s="611"/>
      <c r="H17" s="611"/>
      <c r="I17" s="612" t="s">
        <v>11</v>
      </c>
      <c r="J17" s="613"/>
      <c r="K17" s="613"/>
      <c r="L17" s="616" t="s">
        <v>2425</v>
      </c>
      <c r="M17" s="655"/>
    </row>
    <row r="18" spans="1:13" ht="16.5" customHeight="1">
      <c r="A18" s="650">
        <v>9</v>
      </c>
      <c r="B18" s="607"/>
      <c r="C18" s="607"/>
      <c r="D18" s="608" t="s">
        <v>23</v>
      </c>
      <c r="E18" s="609" t="s">
        <v>24</v>
      </c>
      <c r="F18" s="610" t="s">
        <v>1219</v>
      </c>
      <c r="G18" s="611"/>
      <c r="H18" s="611"/>
      <c r="I18" s="612" t="s">
        <v>11</v>
      </c>
      <c r="J18" s="613"/>
      <c r="K18" s="611"/>
      <c r="L18" s="614"/>
      <c r="M18" s="651"/>
    </row>
    <row r="19" spans="1:13" ht="16.5" customHeight="1">
      <c r="A19" s="650">
        <v>10</v>
      </c>
      <c r="B19" s="607"/>
      <c r="C19" s="607"/>
      <c r="D19" s="608" t="s">
        <v>23</v>
      </c>
      <c r="E19" s="609" t="s">
        <v>24</v>
      </c>
      <c r="F19" s="615" t="s">
        <v>198</v>
      </c>
      <c r="G19" s="611"/>
      <c r="H19" s="611"/>
      <c r="I19" s="612" t="s">
        <v>11</v>
      </c>
      <c r="J19" s="613"/>
      <c r="K19" s="611"/>
      <c r="L19" s="616" t="s">
        <v>1193</v>
      </c>
      <c r="M19" s="656" t="s">
        <v>2013</v>
      </c>
    </row>
    <row r="20" spans="1:13" ht="16.5" customHeight="1">
      <c r="A20" s="650">
        <v>11</v>
      </c>
      <c r="B20" s="607"/>
      <c r="C20" s="607"/>
      <c r="D20" s="608" t="s">
        <v>23</v>
      </c>
      <c r="E20" s="609" t="s">
        <v>24</v>
      </c>
      <c r="F20" s="610" t="s">
        <v>890</v>
      </c>
      <c r="G20" s="611"/>
      <c r="H20" s="611"/>
      <c r="I20" s="612" t="s">
        <v>11</v>
      </c>
      <c r="J20" s="613"/>
      <c r="K20" s="611"/>
      <c r="L20" s="614"/>
      <c r="M20" s="657"/>
    </row>
    <row r="21" spans="1:13" ht="16.5" customHeight="1">
      <c r="A21" s="650">
        <v>12</v>
      </c>
      <c r="B21" s="607"/>
      <c r="C21" s="607"/>
      <c r="D21" s="608" t="s">
        <v>23</v>
      </c>
      <c r="E21" s="609" t="s">
        <v>24</v>
      </c>
      <c r="F21" s="610" t="s">
        <v>891</v>
      </c>
      <c r="G21" s="611"/>
      <c r="H21" s="611"/>
      <c r="I21" s="612" t="s">
        <v>11</v>
      </c>
      <c r="J21" s="618" t="s">
        <v>252</v>
      </c>
      <c r="K21" s="611"/>
      <c r="L21" s="614" t="s">
        <v>1222</v>
      </c>
      <c r="M21" s="657"/>
    </row>
    <row r="22" spans="1:13" ht="16.5" customHeight="1">
      <c r="A22" s="650">
        <v>13</v>
      </c>
      <c r="B22" s="607"/>
      <c r="C22" s="607"/>
      <c r="D22" s="608" t="s">
        <v>23</v>
      </c>
      <c r="E22" s="609" t="s">
        <v>24</v>
      </c>
      <c r="F22" s="610" t="s">
        <v>892</v>
      </c>
      <c r="G22" s="611"/>
      <c r="H22" s="611"/>
      <c r="I22" s="612" t="s">
        <v>11</v>
      </c>
      <c r="J22" s="618" t="s">
        <v>257</v>
      </c>
      <c r="K22" s="611"/>
      <c r="L22" s="614" t="s">
        <v>2426</v>
      </c>
      <c r="M22" s="657"/>
    </row>
    <row r="23" spans="1:13" ht="18.75" customHeight="1">
      <c r="A23" s="650">
        <v>14</v>
      </c>
      <c r="B23" s="607"/>
      <c r="C23" s="607"/>
      <c r="D23" s="608" t="s">
        <v>23</v>
      </c>
      <c r="E23" s="609" t="s">
        <v>24</v>
      </c>
      <c r="F23" s="610" t="s">
        <v>893</v>
      </c>
      <c r="G23" s="611"/>
      <c r="H23" s="611"/>
      <c r="I23" s="612" t="s">
        <v>11</v>
      </c>
      <c r="J23" s="618" t="s">
        <v>894</v>
      </c>
      <c r="K23" s="611"/>
      <c r="L23" s="614" t="s">
        <v>1223</v>
      </c>
      <c r="M23" s="651"/>
    </row>
    <row r="24" spans="1:13" ht="18.75" customHeight="1">
      <c r="A24" s="650">
        <v>15</v>
      </c>
      <c r="B24" s="607"/>
      <c r="C24" s="607"/>
      <c r="D24" s="608" t="s">
        <v>23</v>
      </c>
      <c r="E24" s="609" t="s">
        <v>24</v>
      </c>
      <c r="F24" s="610" t="s">
        <v>2749</v>
      </c>
      <c r="G24" s="611"/>
      <c r="H24" s="611"/>
      <c r="I24" s="612" t="s">
        <v>11</v>
      </c>
      <c r="J24" s="618"/>
      <c r="K24" s="611"/>
      <c r="L24" s="616" t="s">
        <v>3399</v>
      </c>
      <c r="M24" s="651"/>
    </row>
    <row r="25" spans="1:13" ht="16.5" customHeight="1">
      <c r="A25" s="650">
        <v>16</v>
      </c>
      <c r="B25" s="607"/>
      <c r="C25" s="607"/>
      <c r="D25" s="608" t="s">
        <v>23</v>
      </c>
      <c r="E25" s="609" t="s">
        <v>207</v>
      </c>
      <c r="F25" s="610" t="s">
        <v>208</v>
      </c>
      <c r="G25" s="608" t="s">
        <v>2729</v>
      </c>
      <c r="H25" s="781" t="s">
        <v>3482</v>
      </c>
      <c r="I25" s="612" t="s">
        <v>11</v>
      </c>
      <c r="J25" s="613"/>
      <c r="K25" s="611"/>
      <c r="L25" s="616" t="s">
        <v>2427</v>
      </c>
      <c r="M25" s="658"/>
    </row>
    <row r="26" spans="1:13" ht="16.5" customHeight="1">
      <c r="A26" s="650">
        <v>17</v>
      </c>
      <c r="B26" s="607"/>
      <c r="C26" s="607"/>
      <c r="D26" s="608" t="s">
        <v>23</v>
      </c>
      <c r="E26" s="609" t="s">
        <v>207</v>
      </c>
      <c r="F26" s="610" t="s">
        <v>210</v>
      </c>
      <c r="G26" s="608" t="s">
        <v>211</v>
      </c>
      <c r="H26" s="781" t="s">
        <v>211</v>
      </c>
      <c r="I26" s="612" t="s">
        <v>11</v>
      </c>
      <c r="J26" s="613"/>
      <c r="K26" s="611"/>
      <c r="L26" s="616" t="s">
        <v>1197</v>
      </c>
      <c r="M26" s="655"/>
    </row>
    <row r="27" spans="1:13" ht="16.5" customHeight="1">
      <c r="A27" s="650">
        <v>18</v>
      </c>
      <c r="B27" s="607"/>
      <c r="C27" s="607"/>
      <c r="D27" s="608" t="s">
        <v>23</v>
      </c>
      <c r="E27" s="609" t="s">
        <v>207</v>
      </c>
      <c r="F27" s="610" t="s">
        <v>895</v>
      </c>
      <c r="G27" s="608" t="s">
        <v>215</v>
      </c>
      <c r="H27" s="781" t="s">
        <v>215</v>
      </c>
      <c r="I27" s="612" t="s">
        <v>11</v>
      </c>
      <c r="J27" s="613"/>
      <c r="K27" s="611"/>
      <c r="L27" s="883" t="s">
        <v>1244</v>
      </c>
      <c r="M27" s="659"/>
    </row>
    <row r="28" spans="1:13" ht="16.5" customHeight="1">
      <c r="A28" s="650">
        <v>19</v>
      </c>
      <c r="B28" s="607"/>
      <c r="C28" s="607"/>
      <c r="D28" s="608" t="s">
        <v>23</v>
      </c>
      <c r="E28" s="609" t="s">
        <v>207</v>
      </c>
      <c r="F28" s="610" t="s">
        <v>2748</v>
      </c>
      <c r="G28" s="608"/>
      <c r="H28" s="781"/>
      <c r="I28" s="612" t="s">
        <v>11</v>
      </c>
      <c r="J28" s="613"/>
      <c r="K28" s="611"/>
      <c r="L28" s="883"/>
      <c r="M28" s="659"/>
    </row>
    <row r="29" spans="1:13" ht="16.5" customHeight="1">
      <c r="A29" s="650">
        <v>20</v>
      </c>
      <c r="B29" s="607"/>
      <c r="C29" s="607"/>
      <c r="D29" s="608" t="s">
        <v>23</v>
      </c>
      <c r="E29" s="609" t="s">
        <v>207</v>
      </c>
      <c r="F29" s="610" t="s">
        <v>216</v>
      </c>
      <c r="G29" s="611" t="s">
        <v>1492</v>
      </c>
      <c r="H29" s="780" t="s">
        <v>3483</v>
      </c>
      <c r="I29" s="612" t="s">
        <v>11</v>
      </c>
      <c r="J29" s="613"/>
      <c r="K29" s="611"/>
      <c r="L29" s="883"/>
      <c r="M29" s="659"/>
    </row>
    <row r="30" spans="1:13" ht="16.5" customHeight="1">
      <c r="A30" s="650">
        <v>21</v>
      </c>
      <c r="B30" s="607"/>
      <c r="C30" s="607"/>
      <c r="D30" s="608" t="s">
        <v>23</v>
      </c>
      <c r="E30" s="609" t="s">
        <v>207</v>
      </c>
      <c r="F30" s="610" t="s">
        <v>217</v>
      </c>
      <c r="G30" s="611" t="s">
        <v>1492</v>
      </c>
      <c r="H30" s="780" t="s">
        <v>3483</v>
      </c>
      <c r="I30" s="612" t="s">
        <v>11</v>
      </c>
      <c r="J30" s="613"/>
      <c r="K30" s="611"/>
      <c r="L30" s="883"/>
      <c r="M30" s="659"/>
    </row>
    <row r="31" spans="1:13" ht="16.5" customHeight="1">
      <c r="A31" s="650">
        <v>22</v>
      </c>
      <c r="B31" s="607"/>
      <c r="C31" s="607"/>
      <c r="D31" s="608" t="s">
        <v>23</v>
      </c>
      <c r="E31" s="609" t="s">
        <v>207</v>
      </c>
      <c r="F31" s="610" t="s">
        <v>218</v>
      </c>
      <c r="G31" s="611" t="s">
        <v>1492</v>
      </c>
      <c r="H31" s="780" t="s">
        <v>3483</v>
      </c>
      <c r="I31" s="612" t="s">
        <v>11</v>
      </c>
      <c r="J31" s="613"/>
      <c r="K31" s="611"/>
      <c r="L31" s="883"/>
      <c r="M31" s="659"/>
    </row>
    <row r="32" spans="1:13" ht="16.5" customHeight="1">
      <c r="A32" s="650">
        <v>23</v>
      </c>
      <c r="B32" s="607"/>
      <c r="C32" s="607"/>
      <c r="D32" s="608" t="s">
        <v>23</v>
      </c>
      <c r="E32" s="609" t="s">
        <v>207</v>
      </c>
      <c r="F32" s="610" t="s">
        <v>896</v>
      </c>
      <c r="G32" s="611" t="s">
        <v>1492</v>
      </c>
      <c r="H32" s="780" t="s">
        <v>3483</v>
      </c>
      <c r="I32" s="612" t="s">
        <v>11</v>
      </c>
      <c r="J32" s="613"/>
      <c r="K32" s="611"/>
      <c r="L32" s="883"/>
      <c r="M32" s="659"/>
    </row>
    <row r="33" spans="1:13" ht="16.5" customHeight="1">
      <c r="A33" s="650">
        <v>24</v>
      </c>
      <c r="B33" s="607"/>
      <c r="C33" s="607"/>
      <c r="D33" s="608" t="s">
        <v>23</v>
      </c>
      <c r="E33" s="609" t="s">
        <v>207</v>
      </c>
      <c r="F33" s="610" t="s">
        <v>220</v>
      </c>
      <c r="G33" s="611" t="s">
        <v>1492</v>
      </c>
      <c r="H33" s="780" t="s">
        <v>3483</v>
      </c>
      <c r="I33" s="612" t="s">
        <v>11</v>
      </c>
      <c r="J33" s="613"/>
      <c r="K33" s="611"/>
      <c r="L33" s="883"/>
      <c r="M33" s="659"/>
    </row>
    <row r="34" spans="1:13" ht="16.5" customHeight="1">
      <c r="A34" s="650">
        <v>25</v>
      </c>
      <c r="B34" s="607"/>
      <c r="C34" s="607"/>
      <c r="D34" s="608" t="s">
        <v>23</v>
      </c>
      <c r="E34" s="609" t="s">
        <v>207</v>
      </c>
      <c r="F34" s="610" t="s">
        <v>2733</v>
      </c>
      <c r="G34" s="608" t="s">
        <v>1065</v>
      </c>
      <c r="H34" s="781" t="s">
        <v>1065</v>
      </c>
      <c r="I34" s="612" t="s">
        <v>11</v>
      </c>
      <c r="J34" s="613"/>
      <c r="K34" s="611"/>
      <c r="L34" s="883"/>
      <c r="M34" s="659" t="s">
        <v>2731</v>
      </c>
    </row>
    <row r="35" spans="1:13" ht="16.5" customHeight="1">
      <c r="A35" s="650">
        <v>26</v>
      </c>
      <c r="B35" s="607"/>
      <c r="C35" s="607"/>
      <c r="D35" s="608" t="s">
        <v>23</v>
      </c>
      <c r="E35" s="609" t="s">
        <v>207</v>
      </c>
      <c r="F35" s="615" t="s">
        <v>1392</v>
      </c>
      <c r="G35" s="611"/>
      <c r="H35" s="780"/>
      <c r="I35" s="612" t="s">
        <v>11</v>
      </c>
      <c r="J35" s="613"/>
      <c r="K35" s="611"/>
      <c r="L35" s="620" t="s">
        <v>1962</v>
      </c>
      <c r="M35" s="661"/>
    </row>
    <row r="36" spans="1:13" ht="16.5" customHeight="1">
      <c r="A36" s="650">
        <v>27</v>
      </c>
      <c r="B36" s="608" t="s">
        <v>23</v>
      </c>
      <c r="C36" s="607" t="s">
        <v>2884</v>
      </c>
      <c r="D36" s="608" t="s">
        <v>23</v>
      </c>
      <c r="E36" s="609" t="s">
        <v>207</v>
      </c>
      <c r="F36" s="610" t="s">
        <v>2725</v>
      </c>
      <c r="G36" s="780" t="s">
        <v>2885</v>
      </c>
      <c r="H36" s="780" t="s">
        <v>3483</v>
      </c>
      <c r="I36" s="612" t="s">
        <v>11</v>
      </c>
      <c r="J36" s="613"/>
      <c r="K36" s="611"/>
      <c r="L36" s="616" t="s">
        <v>2955</v>
      </c>
      <c r="M36" s="660" t="s">
        <v>2723</v>
      </c>
    </row>
    <row r="37" spans="1:13" ht="16.5" customHeight="1">
      <c r="A37" s="650">
        <v>28</v>
      </c>
      <c r="B37" s="608" t="s">
        <v>23</v>
      </c>
      <c r="C37" s="607" t="s">
        <v>2884</v>
      </c>
      <c r="D37" s="608" t="s">
        <v>23</v>
      </c>
      <c r="E37" s="609" t="s">
        <v>207</v>
      </c>
      <c r="F37" s="610" t="s">
        <v>2726</v>
      </c>
      <c r="G37" s="780" t="s">
        <v>2885</v>
      </c>
      <c r="H37" s="780" t="s">
        <v>3483</v>
      </c>
      <c r="I37" s="612" t="s">
        <v>11</v>
      </c>
      <c r="J37" s="613"/>
      <c r="K37" s="611"/>
      <c r="L37" s="616" t="s">
        <v>2954</v>
      </c>
      <c r="M37" s="660" t="s">
        <v>2730</v>
      </c>
    </row>
    <row r="38" spans="1:13" ht="16.5" customHeight="1">
      <c r="A38" s="650">
        <v>29</v>
      </c>
      <c r="B38" s="608" t="s">
        <v>23</v>
      </c>
      <c r="C38" s="607" t="s">
        <v>2884</v>
      </c>
      <c r="D38" s="608" t="s">
        <v>23</v>
      </c>
      <c r="E38" s="609" t="s">
        <v>2880</v>
      </c>
      <c r="F38" s="610" t="s">
        <v>2957</v>
      </c>
      <c r="G38" s="780" t="s">
        <v>2885</v>
      </c>
      <c r="H38" s="780" t="s">
        <v>2878</v>
      </c>
      <c r="I38" s="612" t="s">
        <v>11</v>
      </c>
      <c r="J38" s="613"/>
      <c r="K38" s="611"/>
      <c r="L38" s="616" t="s">
        <v>2860</v>
      </c>
      <c r="M38" s="660" t="s">
        <v>2724</v>
      </c>
    </row>
    <row r="39" spans="1:13" ht="16.5" customHeight="1">
      <c r="A39" s="650">
        <v>30</v>
      </c>
      <c r="B39" s="608" t="s">
        <v>23</v>
      </c>
      <c r="C39" s="608" t="s">
        <v>23</v>
      </c>
      <c r="D39" s="608" t="s">
        <v>23</v>
      </c>
      <c r="E39" s="684" t="s">
        <v>207</v>
      </c>
      <c r="F39" s="683" t="s">
        <v>2907</v>
      </c>
      <c r="G39" s="611" t="s">
        <v>1492</v>
      </c>
      <c r="H39" s="780" t="s">
        <v>3483</v>
      </c>
      <c r="I39" s="612" t="s">
        <v>11</v>
      </c>
      <c r="J39" s="613"/>
      <c r="K39" s="613"/>
      <c r="L39" s="685" t="s">
        <v>2956</v>
      </c>
      <c r="M39" s="679" t="s">
        <v>2938</v>
      </c>
    </row>
    <row r="40" spans="1:13" ht="16.5" customHeight="1">
      <c r="A40" s="650">
        <v>31</v>
      </c>
      <c r="B40" s="608" t="s">
        <v>23</v>
      </c>
      <c r="C40" s="607" t="s">
        <v>2884</v>
      </c>
      <c r="D40" s="608" t="s">
        <v>23</v>
      </c>
      <c r="E40" s="684" t="s">
        <v>207</v>
      </c>
      <c r="F40" s="683" t="s">
        <v>2908</v>
      </c>
      <c r="G40" s="607" t="s">
        <v>2884</v>
      </c>
      <c r="H40" s="780" t="s">
        <v>3483</v>
      </c>
      <c r="I40" s="612" t="s">
        <v>11</v>
      </c>
      <c r="J40" s="613"/>
      <c r="K40" s="613"/>
      <c r="L40" s="685" t="s">
        <v>2918</v>
      </c>
      <c r="M40" s="679" t="s">
        <v>2554</v>
      </c>
    </row>
    <row r="41" spans="1:13" ht="16.5" customHeight="1">
      <c r="A41" s="650">
        <v>32</v>
      </c>
      <c r="B41" s="608" t="s">
        <v>23</v>
      </c>
      <c r="C41" s="607" t="s">
        <v>2884</v>
      </c>
      <c r="D41" s="608" t="s">
        <v>23</v>
      </c>
      <c r="E41" s="684" t="s">
        <v>207</v>
      </c>
      <c r="F41" s="683" t="s">
        <v>2909</v>
      </c>
      <c r="G41" s="607" t="s">
        <v>2884</v>
      </c>
      <c r="H41" s="782" t="s">
        <v>3484</v>
      </c>
      <c r="I41" s="612" t="s">
        <v>11</v>
      </c>
      <c r="J41" s="613"/>
      <c r="K41" s="613"/>
      <c r="L41" s="685"/>
      <c r="M41" s="679" t="s">
        <v>2923</v>
      </c>
    </row>
    <row r="42" spans="1:13" ht="16.5" customHeight="1">
      <c r="A42" s="650">
        <v>33</v>
      </c>
      <c r="B42" s="608" t="s">
        <v>23</v>
      </c>
      <c r="C42" s="608" t="s">
        <v>23</v>
      </c>
      <c r="D42" s="608" t="s">
        <v>23</v>
      </c>
      <c r="E42" s="684" t="s">
        <v>207</v>
      </c>
      <c r="F42" s="683" t="s">
        <v>2910</v>
      </c>
      <c r="G42" s="611" t="s">
        <v>1492</v>
      </c>
      <c r="H42" s="780" t="s">
        <v>3483</v>
      </c>
      <c r="I42" s="612" t="s">
        <v>11</v>
      </c>
      <c r="J42" s="613"/>
      <c r="K42" s="613"/>
      <c r="L42" s="685" t="s">
        <v>2919</v>
      </c>
      <c r="M42" s="679" t="s">
        <v>2927</v>
      </c>
    </row>
    <row r="43" spans="1:13" ht="16.5" customHeight="1">
      <c r="A43" s="650">
        <v>34</v>
      </c>
      <c r="B43" s="608" t="s">
        <v>23</v>
      </c>
      <c r="C43" s="608" t="s">
        <v>23</v>
      </c>
      <c r="D43" s="608" t="s">
        <v>23</v>
      </c>
      <c r="E43" s="684" t="s">
        <v>207</v>
      </c>
      <c r="F43" s="683" t="s">
        <v>2911</v>
      </c>
      <c r="G43" s="611" t="s">
        <v>1492</v>
      </c>
      <c r="H43" s="780" t="s">
        <v>2964</v>
      </c>
      <c r="I43" s="612" t="s">
        <v>11</v>
      </c>
      <c r="J43" s="613"/>
      <c r="K43" s="613"/>
      <c r="L43" s="685"/>
      <c r="M43" s="679" t="s">
        <v>2924</v>
      </c>
    </row>
    <row r="44" spans="1:13" ht="16.5" customHeight="1">
      <c r="A44" s="650">
        <v>35</v>
      </c>
      <c r="B44" s="608" t="s">
        <v>23</v>
      </c>
      <c r="C44" s="608" t="s">
        <v>23</v>
      </c>
      <c r="D44" s="608" t="s">
        <v>23</v>
      </c>
      <c r="E44" s="684" t="s">
        <v>207</v>
      </c>
      <c r="F44" s="683" t="s">
        <v>2912</v>
      </c>
      <c r="G44" s="611" t="s">
        <v>1492</v>
      </c>
      <c r="H44" s="780" t="s">
        <v>3483</v>
      </c>
      <c r="I44" s="612" t="s">
        <v>11</v>
      </c>
      <c r="J44" s="613"/>
      <c r="K44" s="613"/>
      <c r="L44" s="685" t="s">
        <v>2920</v>
      </c>
      <c r="M44" s="679" t="s">
        <v>2928</v>
      </c>
    </row>
    <row r="45" spans="1:13" ht="16.5" customHeight="1">
      <c r="A45" s="650">
        <v>36</v>
      </c>
      <c r="B45" s="608" t="s">
        <v>23</v>
      </c>
      <c r="C45" s="608" t="s">
        <v>23</v>
      </c>
      <c r="D45" s="608" t="s">
        <v>23</v>
      </c>
      <c r="E45" s="684" t="s">
        <v>207</v>
      </c>
      <c r="F45" s="683" t="s">
        <v>2913</v>
      </c>
      <c r="G45" s="611" t="s">
        <v>1492</v>
      </c>
      <c r="H45" s="780" t="s">
        <v>3485</v>
      </c>
      <c r="I45" s="612" t="s">
        <v>11</v>
      </c>
      <c r="J45" s="613"/>
      <c r="K45" s="613"/>
      <c r="L45" s="685"/>
      <c r="M45" s="679" t="s">
        <v>2925</v>
      </c>
    </row>
    <row r="46" spans="1:13" ht="16.5" customHeight="1">
      <c r="A46" s="650">
        <v>37</v>
      </c>
      <c r="B46" s="607" t="s">
        <v>2884</v>
      </c>
      <c r="C46" s="608" t="s">
        <v>23</v>
      </c>
      <c r="D46" s="608" t="s">
        <v>23</v>
      </c>
      <c r="E46" s="684" t="s">
        <v>207</v>
      </c>
      <c r="F46" s="683" t="s">
        <v>2930</v>
      </c>
      <c r="G46" s="611" t="s">
        <v>1492</v>
      </c>
      <c r="H46" s="783" t="s">
        <v>2884</v>
      </c>
      <c r="I46" s="612" t="s">
        <v>11</v>
      </c>
      <c r="J46" s="613"/>
      <c r="K46" s="613"/>
      <c r="L46" s="685" t="s">
        <v>2934</v>
      </c>
      <c r="M46" s="679" t="s">
        <v>2930</v>
      </c>
    </row>
    <row r="47" spans="1:13" ht="16.5" customHeight="1">
      <c r="A47" s="650">
        <v>38</v>
      </c>
      <c r="B47" s="607" t="s">
        <v>2884</v>
      </c>
      <c r="C47" s="608" t="s">
        <v>23</v>
      </c>
      <c r="D47" s="608" t="s">
        <v>23</v>
      </c>
      <c r="E47" s="684" t="s">
        <v>207</v>
      </c>
      <c r="F47" s="683" t="s">
        <v>2931</v>
      </c>
      <c r="G47" s="611" t="s">
        <v>1492</v>
      </c>
      <c r="H47" s="783" t="s">
        <v>2884</v>
      </c>
      <c r="I47" s="612" t="s">
        <v>11</v>
      </c>
      <c r="J47" s="613"/>
      <c r="K47" s="613"/>
      <c r="L47" s="685"/>
      <c r="M47" s="679" t="s">
        <v>2937</v>
      </c>
    </row>
    <row r="48" spans="1:13" ht="16.5" customHeight="1">
      <c r="A48" s="650">
        <v>39</v>
      </c>
      <c r="B48" s="608" t="s">
        <v>23</v>
      </c>
      <c r="C48" s="607" t="s">
        <v>2884</v>
      </c>
      <c r="D48" s="608" t="s">
        <v>23</v>
      </c>
      <c r="E48" s="684" t="s">
        <v>207</v>
      </c>
      <c r="F48" s="683" t="s">
        <v>2914</v>
      </c>
      <c r="G48" s="607" t="s">
        <v>2884</v>
      </c>
      <c r="H48" s="780" t="s">
        <v>3483</v>
      </c>
      <c r="I48" s="612" t="s">
        <v>11</v>
      </c>
      <c r="J48" s="613"/>
      <c r="K48" s="613"/>
      <c r="L48" s="685" t="s">
        <v>2921</v>
      </c>
      <c r="M48" s="679" t="s">
        <v>2929</v>
      </c>
    </row>
    <row r="49" spans="1:13" ht="16.5" customHeight="1">
      <c r="A49" s="650">
        <v>40</v>
      </c>
      <c r="B49" s="608" t="s">
        <v>23</v>
      </c>
      <c r="C49" s="607" t="s">
        <v>2884</v>
      </c>
      <c r="D49" s="608" t="s">
        <v>23</v>
      </c>
      <c r="E49" s="684" t="s">
        <v>207</v>
      </c>
      <c r="F49" s="683" t="s">
        <v>2915</v>
      </c>
      <c r="G49" s="607" t="s">
        <v>2884</v>
      </c>
      <c r="H49" s="780" t="s">
        <v>2966</v>
      </c>
      <c r="I49" s="612" t="s">
        <v>11</v>
      </c>
      <c r="J49" s="613"/>
      <c r="K49" s="613"/>
      <c r="L49" s="685" t="s">
        <v>2922</v>
      </c>
      <c r="M49" s="679" t="s">
        <v>2926</v>
      </c>
    </row>
    <row r="50" spans="1:13" ht="16.5" customHeight="1">
      <c r="A50" s="650">
        <v>41</v>
      </c>
      <c r="B50" s="607" t="s">
        <v>2884</v>
      </c>
      <c r="C50" s="608" t="s">
        <v>23</v>
      </c>
      <c r="D50" s="608" t="s">
        <v>23</v>
      </c>
      <c r="E50" s="684" t="s">
        <v>207</v>
      </c>
      <c r="F50" s="683" t="s">
        <v>2932</v>
      </c>
      <c r="G50" s="611" t="s">
        <v>1492</v>
      </c>
      <c r="H50" s="783" t="s">
        <v>2884</v>
      </c>
      <c r="I50" s="612" t="s">
        <v>11</v>
      </c>
      <c r="J50" s="613"/>
      <c r="K50" s="613"/>
      <c r="L50" s="685" t="s">
        <v>2935</v>
      </c>
      <c r="M50" s="679" t="s">
        <v>2932</v>
      </c>
    </row>
    <row r="51" spans="1:13" ht="16.5" customHeight="1">
      <c r="A51" s="650">
        <v>42</v>
      </c>
      <c r="B51" s="607" t="s">
        <v>2884</v>
      </c>
      <c r="C51" s="608" t="s">
        <v>23</v>
      </c>
      <c r="D51" s="608" t="s">
        <v>23</v>
      </c>
      <c r="E51" s="684" t="s">
        <v>207</v>
      </c>
      <c r="F51" s="683" t="s">
        <v>2933</v>
      </c>
      <c r="G51" s="611" t="s">
        <v>1492</v>
      </c>
      <c r="H51" s="783" t="s">
        <v>2884</v>
      </c>
      <c r="I51" s="612" t="s">
        <v>11</v>
      </c>
      <c r="J51" s="613"/>
      <c r="K51" s="613"/>
      <c r="L51" s="685" t="s">
        <v>2922</v>
      </c>
      <c r="M51" s="679" t="s">
        <v>2936</v>
      </c>
    </row>
    <row r="52" spans="1:13" ht="18" customHeight="1">
      <c r="A52" s="650">
        <v>43</v>
      </c>
      <c r="B52" s="607"/>
      <c r="C52" s="607"/>
      <c r="D52" s="608" t="s">
        <v>23</v>
      </c>
      <c r="E52" s="609" t="s">
        <v>284</v>
      </c>
      <c r="F52" s="610" t="s">
        <v>897</v>
      </c>
      <c r="G52" s="611"/>
      <c r="H52" s="611"/>
      <c r="I52" s="612" t="s">
        <v>11</v>
      </c>
      <c r="J52" s="613"/>
      <c r="K52" s="611"/>
      <c r="L52" s="883" t="s">
        <v>1224</v>
      </c>
      <c r="M52" s="655"/>
    </row>
    <row r="53" spans="1:13" ht="18" customHeight="1">
      <c r="A53" s="650">
        <v>44</v>
      </c>
      <c r="B53" s="607"/>
      <c r="C53" s="607"/>
      <c r="D53" s="608" t="s">
        <v>23</v>
      </c>
      <c r="E53" s="609" t="s">
        <v>284</v>
      </c>
      <c r="F53" s="610" t="s">
        <v>1145</v>
      </c>
      <c r="G53" s="611"/>
      <c r="H53" s="611"/>
      <c r="I53" s="612" t="s">
        <v>11</v>
      </c>
      <c r="J53" s="613"/>
      <c r="K53" s="611"/>
      <c r="L53" s="883"/>
      <c r="M53" s="655"/>
    </row>
    <row r="54" spans="1:13" ht="16.5" customHeight="1">
      <c r="A54" s="650">
        <v>45</v>
      </c>
      <c r="B54" s="607"/>
      <c r="C54" s="607"/>
      <c r="D54" s="608" t="s">
        <v>23</v>
      </c>
      <c r="E54" s="609" t="s">
        <v>284</v>
      </c>
      <c r="F54" s="610" t="s">
        <v>1146</v>
      </c>
      <c r="G54" s="611"/>
      <c r="H54" s="611"/>
      <c r="I54" s="612" t="s">
        <v>11</v>
      </c>
      <c r="J54" s="613"/>
      <c r="K54" s="611"/>
      <c r="L54" s="883"/>
      <c r="M54" s="655"/>
    </row>
    <row r="55" spans="1:13" ht="16.5" customHeight="1">
      <c r="A55" s="650">
        <v>46</v>
      </c>
      <c r="B55" s="607"/>
      <c r="C55" s="607"/>
      <c r="D55" s="608" t="s">
        <v>23</v>
      </c>
      <c r="E55" s="609" t="s">
        <v>284</v>
      </c>
      <c r="F55" s="610" t="s">
        <v>1147</v>
      </c>
      <c r="G55" s="611"/>
      <c r="H55" s="611"/>
      <c r="I55" s="612" t="s">
        <v>11</v>
      </c>
      <c r="J55" s="613"/>
      <c r="K55" s="611"/>
      <c r="L55" s="883"/>
      <c r="M55" s="655"/>
    </row>
    <row r="56" spans="1:13" ht="16.5" customHeight="1">
      <c r="A56" s="650">
        <v>47</v>
      </c>
      <c r="B56" s="607"/>
      <c r="C56" s="607"/>
      <c r="D56" s="608" t="s">
        <v>23</v>
      </c>
      <c r="E56" s="609" t="s">
        <v>284</v>
      </c>
      <c r="F56" s="610" t="s">
        <v>1148</v>
      </c>
      <c r="G56" s="611"/>
      <c r="H56" s="611"/>
      <c r="I56" s="612" t="s">
        <v>11</v>
      </c>
      <c r="J56" s="613"/>
      <c r="K56" s="611"/>
      <c r="L56" s="883"/>
      <c r="M56" s="655"/>
    </row>
    <row r="57" spans="1:13" ht="18" customHeight="1">
      <c r="A57" s="650">
        <v>48</v>
      </c>
      <c r="B57" s="607"/>
      <c r="C57" s="607"/>
      <c r="D57" s="608" t="s">
        <v>23</v>
      </c>
      <c r="E57" s="609" t="s">
        <v>284</v>
      </c>
      <c r="F57" s="615" t="s">
        <v>1636</v>
      </c>
      <c r="G57" s="621" t="s">
        <v>2632</v>
      </c>
      <c r="H57" s="621" t="s">
        <v>2632</v>
      </c>
      <c r="I57" s="612" t="s">
        <v>11</v>
      </c>
      <c r="J57" s="613"/>
      <c r="K57" s="611"/>
      <c r="L57" s="883" t="s">
        <v>1856</v>
      </c>
      <c r="M57" s="651"/>
    </row>
    <row r="58" spans="1:13" ht="18" customHeight="1">
      <c r="A58" s="650">
        <v>49</v>
      </c>
      <c r="B58" s="607"/>
      <c r="C58" s="607"/>
      <c r="D58" s="608" t="s">
        <v>23</v>
      </c>
      <c r="E58" s="609" t="s">
        <v>284</v>
      </c>
      <c r="F58" s="615" t="s">
        <v>1149</v>
      </c>
      <c r="G58" s="621" t="s">
        <v>2633</v>
      </c>
      <c r="H58" s="621" t="s">
        <v>2633</v>
      </c>
      <c r="I58" s="612" t="s">
        <v>11</v>
      </c>
      <c r="J58" s="613"/>
      <c r="K58" s="622"/>
      <c r="L58" s="883"/>
      <c r="M58" s="651"/>
    </row>
    <row r="59" spans="1:13" ht="18" customHeight="1">
      <c r="A59" s="650">
        <v>50</v>
      </c>
      <c r="B59" s="607"/>
      <c r="C59" s="607"/>
      <c r="D59" s="608" t="s">
        <v>23</v>
      </c>
      <c r="E59" s="609" t="s">
        <v>284</v>
      </c>
      <c r="F59" s="615" t="s">
        <v>1150</v>
      </c>
      <c r="G59" s="621" t="s">
        <v>1631</v>
      </c>
      <c r="H59" s="621" t="s">
        <v>1631</v>
      </c>
      <c r="I59" s="612" t="s">
        <v>11</v>
      </c>
      <c r="J59" s="613"/>
      <c r="K59" s="611"/>
      <c r="L59" s="883"/>
      <c r="M59" s="651"/>
    </row>
    <row r="60" spans="1:13" ht="18" customHeight="1">
      <c r="A60" s="650">
        <v>51</v>
      </c>
      <c r="B60" s="607"/>
      <c r="C60" s="607"/>
      <c r="D60" s="608" t="s">
        <v>23</v>
      </c>
      <c r="E60" s="609" t="s">
        <v>284</v>
      </c>
      <c r="F60" s="615" t="s">
        <v>1151</v>
      </c>
      <c r="G60" s="621" t="s">
        <v>1632</v>
      </c>
      <c r="H60" s="621" t="s">
        <v>1632</v>
      </c>
      <c r="I60" s="612" t="s">
        <v>11</v>
      </c>
      <c r="J60" s="613"/>
      <c r="K60" s="611"/>
      <c r="L60" s="883"/>
      <c r="M60" s="651"/>
    </row>
    <row r="61" spans="1:13" ht="18" customHeight="1">
      <c r="A61" s="650">
        <v>52</v>
      </c>
      <c r="B61" s="607"/>
      <c r="C61" s="607"/>
      <c r="D61" s="608" t="s">
        <v>23</v>
      </c>
      <c r="E61" s="609" t="s">
        <v>284</v>
      </c>
      <c r="F61" s="615" t="s">
        <v>1155</v>
      </c>
      <c r="G61" s="621" t="s">
        <v>1634</v>
      </c>
      <c r="H61" s="621" t="s">
        <v>1634</v>
      </c>
      <c r="I61" s="612" t="s">
        <v>11</v>
      </c>
      <c r="J61" s="613"/>
      <c r="K61" s="611"/>
      <c r="L61" s="883"/>
      <c r="M61" s="651"/>
    </row>
    <row r="62" spans="1:13" ht="18" customHeight="1">
      <c r="A62" s="650">
        <v>53</v>
      </c>
      <c r="B62" s="607"/>
      <c r="C62" s="607"/>
      <c r="D62" s="608" t="s">
        <v>23</v>
      </c>
      <c r="E62" s="609" t="s">
        <v>284</v>
      </c>
      <c r="F62" s="615" t="s">
        <v>1156</v>
      </c>
      <c r="G62" s="621" t="s">
        <v>2635</v>
      </c>
      <c r="H62" s="621" t="s">
        <v>3478</v>
      </c>
      <c r="I62" s="612" t="s">
        <v>11</v>
      </c>
      <c r="J62" s="613"/>
      <c r="K62" s="611"/>
      <c r="L62" s="883"/>
      <c r="M62" s="651"/>
    </row>
    <row r="63" spans="1:13" ht="18" customHeight="1">
      <c r="A63" s="650">
        <v>54</v>
      </c>
      <c r="B63" s="607"/>
      <c r="C63" s="607"/>
      <c r="D63" s="608" t="s">
        <v>23</v>
      </c>
      <c r="E63" s="609" t="s">
        <v>284</v>
      </c>
      <c r="F63" s="623" t="s">
        <v>2707</v>
      </c>
      <c r="G63" s="621" t="s">
        <v>3477</v>
      </c>
      <c r="H63" s="621" t="s">
        <v>3477</v>
      </c>
      <c r="I63" s="612" t="s">
        <v>11</v>
      </c>
      <c r="J63" s="613"/>
      <c r="K63" s="611"/>
      <c r="L63" s="883"/>
      <c r="M63" s="651"/>
    </row>
    <row r="64" spans="1:13" ht="18" customHeight="1">
      <c r="A64" s="650">
        <v>55</v>
      </c>
      <c r="B64" s="607"/>
      <c r="C64" s="607"/>
      <c r="D64" s="608" t="s">
        <v>23</v>
      </c>
      <c r="E64" s="609" t="s">
        <v>284</v>
      </c>
      <c r="F64" s="615" t="s">
        <v>1157</v>
      </c>
      <c r="G64" s="621" t="s">
        <v>1916</v>
      </c>
      <c r="H64" s="621" t="s">
        <v>1916</v>
      </c>
      <c r="I64" s="612" t="s">
        <v>11</v>
      </c>
      <c r="J64" s="613"/>
      <c r="K64" s="611"/>
      <c r="L64" s="883"/>
      <c r="M64" s="651"/>
    </row>
    <row r="65" spans="1:13" ht="18" customHeight="1">
      <c r="A65" s="650">
        <v>56</v>
      </c>
      <c r="B65" s="607"/>
      <c r="C65" s="607"/>
      <c r="D65" s="608" t="s">
        <v>23</v>
      </c>
      <c r="E65" s="609" t="s">
        <v>284</v>
      </c>
      <c r="F65" s="615" t="s">
        <v>1159</v>
      </c>
      <c r="G65" s="621" t="s">
        <v>3479</v>
      </c>
      <c r="H65" s="621" t="s">
        <v>3479</v>
      </c>
      <c r="I65" s="612" t="s">
        <v>11</v>
      </c>
      <c r="J65" s="613"/>
      <c r="K65" s="611"/>
      <c r="L65" s="883"/>
      <c r="M65" s="651"/>
    </row>
    <row r="66" spans="1:13" ht="18" customHeight="1">
      <c r="A66" s="650">
        <v>57</v>
      </c>
      <c r="B66" s="607"/>
      <c r="C66" s="607"/>
      <c r="D66" s="608" t="s">
        <v>23</v>
      </c>
      <c r="E66" s="609" t="s">
        <v>284</v>
      </c>
      <c r="F66" s="615" t="s">
        <v>1158</v>
      </c>
      <c r="G66" s="621" t="s">
        <v>1916</v>
      </c>
      <c r="H66" s="621" t="s">
        <v>1916</v>
      </c>
      <c r="I66" s="612" t="s">
        <v>11</v>
      </c>
      <c r="J66" s="613"/>
      <c r="K66" s="611"/>
      <c r="L66" s="883"/>
      <c r="M66" s="651"/>
    </row>
    <row r="67" spans="1:13" ht="18" customHeight="1">
      <c r="A67" s="650">
        <v>58</v>
      </c>
      <c r="B67" s="607"/>
      <c r="C67" s="607"/>
      <c r="D67" s="608" t="s">
        <v>23</v>
      </c>
      <c r="E67" s="609" t="s">
        <v>284</v>
      </c>
      <c r="F67" s="615" t="s">
        <v>2851</v>
      </c>
      <c r="G67" s="621" t="s">
        <v>1916</v>
      </c>
      <c r="H67" s="621" t="s">
        <v>1916</v>
      </c>
      <c r="I67" s="612" t="s">
        <v>11</v>
      </c>
      <c r="J67" s="613"/>
      <c r="K67" s="611"/>
      <c r="L67" s="883"/>
      <c r="M67" s="651"/>
    </row>
    <row r="68" spans="1:13" ht="18" customHeight="1">
      <c r="A68" s="650">
        <v>59</v>
      </c>
      <c r="B68" s="607"/>
      <c r="C68" s="607"/>
      <c r="D68" s="608" t="s">
        <v>23</v>
      </c>
      <c r="E68" s="609" t="s">
        <v>284</v>
      </c>
      <c r="F68" s="615" t="s">
        <v>2850</v>
      </c>
      <c r="G68" s="624" t="s">
        <v>3480</v>
      </c>
      <c r="H68" s="624" t="s">
        <v>3480</v>
      </c>
      <c r="I68" s="612" t="s">
        <v>11</v>
      </c>
      <c r="J68" s="613"/>
      <c r="K68" s="611"/>
      <c r="L68" s="883"/>
      <c r="M68" s="651"/>
    </row>
    <row r="69" spans="1:13" ht="18" customHeight="1">
      <c r="A69" s="650">
        <v>60</v>
      </c>
      <c r="B69" s="607"/>
      <c r="C69" s="607"/>
      <c r="D69" s="608" t="s">
        <v>23</v>
      </c>
      <c r="E69" s="609" t="s">
        <v>284</v>
      </c>
      <c r="F69" s="615" t="s">
        <v>2634</v>
      </c>
      <c r="G69" s="621" t="s">
        <v>2703</v>
      </c>
      <c r="H69" s="621" t="s">
        <v>2703</v>
      </c>
      <c r="I69" s="612" t="s">
        <v>11</v>
      </c>
      <c r="J69" s="613"/>
      <c r="K69" s="611"/>
      <c r="L69" s="883"/>
      <c r="M69" s="651"/>
    </row>
    <row r="70" spans="1:13" ht="18" customHeight="1">
      <c r="A70" s="650">
        <v>61</v>
      </c>
      <c r="B70" s="607"/>
      <c r="C70" s="607"/>
      <c r="D70" s="608" t="s">
        <v>23</v>
      </c>
      <c r="E70" s="609" t="s">
        <v>284</v>
      </c>
      <c r="F70" s="615" t="s">
        <v>1152</v>
      </c>
      <c r="G70" s="621" t="s">
        <v>2704</v>
      </c>
      <c r="H70" s="621" t="s">
        <v>2704</v>
      </c>
      <c r="I70" s="612" t="s">
        <v>11</v>
      </c>
      <c r="J70" s="613"/>
      <c r="K70" s="611"/>
      <c r="L70" s="883"/>
      <c r="M70" s="651"/>
    </row>
    <row r="71" spans="1:13" ht="18" customHeight="1">
      <c r="A71" s="650">
        <v>62</v>
      </c>
      <c r="B71" s="607"/>
      <c r="C71" s="607"/>
      <c r="D71" s="608" t="s">
        <v>23</v>
      </c>
      <c r="E71" s="609" t="s">
        <v>284</v>
      </c>
      <c r="F71" s="615" t="s">
        <v>1154</v>
      </c>
      <c r="G71" s="621" t="s">
        <v>2703</v>
      </c>
      <c r="H71" s="621" t="s">
        <v>2703</v>
      </c>
      <c r="I71" s="612" t="s">
        <v>11</v>
      </c>
      <c r="J71" s="613"/>
      <c r="K71" s="611"/>
      <c r="L71" s="883"/>
      <c r="M71" s="651"/>
    </row>
    <row r="72" spans="1:13" ht="18" customHeight="1">
      <c r="A72" s="650">
        <v>63</v>
      </c>
      <c r="B72" s="607"/>
      <c r="C72" s="607"/>
      <c r="D72" s="608" t="s">
        <v>23</v>
      </c>
      <c r="E72" s="609" t="s">
        <v>284</v>
      </c>
      <c r="F72" s="615" t="s">
        <v>1153</v>
      </c>
      <c r="G72" s="621" t="s">
        <v>2705</v>
      </c>
      <c r="H72" s="621" t="s">
        <v>2705</v>
      </c>
      <c r="I72" s="612" t="s">
        <v>11</v>
      </c>
      <c r="J72" s="613"/>
      <c r="K72" s="611"/>
      <c r="L72" s="883"/>
      <c r="M72" s="651"/>
    </row>
    <row r="73" spans="1:13" ht="18" customHeight="1">
      <c r="A73" s="650">
        <v>64</v>
      </c>
      <c r="B73" s="607"/>
      <c r="C73" s="607"/>
      <c r="D73" s="608" t="s">
        <v>23</v>
      </c>
      <c r="E73" s="609" t="s">
        <v>284</v>
      </c>
      <c r="F73" s="615" t="s">
        <v>1160</v>
      </c>
      <c r="G73" s="621" t="s">
        <v>2706</v>
      </c>
      <c r="H73" s="621" t="s">
        <v>2706</v>
      </c>
      <c r="I73" s="612" t="s">
        <v>11</v>
      </c>
      <c r="J73" s="613"/>
      <c r="K73" s="611"/>
      <c r="L73" s="883"/>
      <c r="M73" s="651"/>
    </row>
    <row r="74" spans="1:13" ht="18" customHeight="1">
      <c r="A74" s="650">
        <v>65</v>
      </c>
      <c r="B74" s="607"/>
      <c r="C74" s="607"/>
      <c r="D74" s="608" t="s">
        <v>23</v>
      </c>
      <c r="E74" s="609" t="s">
        <v>284</v>
      </c>
      <c r="F74" s="615" t="s">
        <v>1161</v>
      </c>
      <c r="G74" s="621" t="s">
        <v>2456</v>
      </c>
      <c r="H74" s="621" t="s">
        <v>2456</v>
      </c>
      <c r="I74" s="612" t="s">
        <v>11</v>
      </c>
      <c r="J74" s="613"/>
      <c r="K74" s="611"/>
      <c r="L74" s="883"/>
      <c r="M74" s="651"/>
    </row>
    <row r="75" spans="1:13" ht="18" customHeight="1">
      <c r="A75" s="650">
        <v>66</v>
      </c>
      <c r="B75" s="607"/>
      <c r="C75" s="607"/>
      <c r="D75" s="608" t="s">
        <v>23</v>
      </c>
      <c r="E75" s="609" t="s">
        <v>284</v>
      </c>
      <c r="F75" s="615" t="s">
        <v>1162</v>
      </c>
      <c r="G75" s="621" t="s">
        <v>2702</v>
      </c>
      <c r="H75" s="621" t="s">
        <v>2702</v>
      </c>
      <c r="I75" s="612" t="s">
        <v>11</v>
      </c>
      <c r="J75" s="613"/>
      <c r="K75" s="611"/>
      <c r="L75" s="883"/>
      <c r="M75" s="651"/>
    </row>
    <row r="76" spans="1:13" ht="18" customHeight="1">
      <c r="A76" s="650">
        <v>67</v>
      </c>
      <c r="B76" s="607"/>
      <c r="C76" s="607"/>
      <c r="D76" s="608" t="s">
        <v>23</v>
      </c>
      <c r="E76" s="609" t="s">
        <v>284</v>
      </c>
      <c r="F76" s="615" t="s">
        <v>2636</v>
      </c>
      <c r="G76" s="621" t="s">
        <v>2703</v>
      </c>
      <c r="H76" s="621" t="s">
        <v>2703</v>
      </c>
      <c r="I76" s="612" t="s">
        <v>11</v>
      </c>
      <c r="J76" s="613"/>
      <c r="K76" s="611"/>
      <c r="L76" s="883"/>
      <c r="M76" s="651"/>
    </row>
    <row r="77" spans="1:13" ht="18" customHeight="1">
      <c r="A77" s="650">
        <v>68</v>
      </c>
      <c r="B77" s="607"/>
      <c r="C77" s="607"/>
      <c r="D77" s="608" t="s">
        <v>23</v>
      </c>
      <c r="E77" s="609" t="s">
        <v>284</v>
      </c>
      <c r="F77" s="615" t="s">
        <v>1635</v>
      </c>
      <c r="G77" s="621" t="s">
        <v>1633</v>
      </c>
      <c r="H77" s="621" t="s">
        <v>1633</v>
      </c>
      <c r="I77" s="612" t="s">
        <v>11</v>
      </c>
      <c r="J77" s="613"/>
      <c r="K77" s="611"/>
      <c r="L77" s="883"/>
      <c r="M77" s="651"/>
    </row>
    <row r="78" spans="1:13" ht="18" customHeight="1">
      <c r="A78" s="650">
        <v>69</v>
      </c>
      <c r="B78" s="607"/>
      <c r="C78" s="607"/>
      <c r="D78" s="608" t="s">
        <v>23</v>
      </c>
      <c r="E78" s="609" t="s">
        <v>284</v>
      </c>
      <c r="F78" s="615" t="s">
        <v>2710</v>
      </c>
      <c r="G78" s="624" t="s">
        <v>3481</v>
      </c>
      <c r="H78" s="624" t="s">
        <v>3481</v>
      </c>
      <c r="I78" s="612" t="s">
        <v>11</v>
      </c>
      <c r="J78" s="613"/>
      <c r="K78" s="611"/>
      <c r="L78" s="883"/>
      <c r="M78" s="651"/>
    </row>
    <row r="79" spans="1:13" ht="18" customHeight="1">
      <c r="A79" s="650">
        <v>70</v>
      </c>
      <c r="B79" s="607"/>
      <c r="C79" s="607"/>
      <c r="D79" s="608" t="s">
        <v>23</v>
      </c>
      <c r="E79" s="609" t="s">
        <v>284</v>
      </c>
      <c r="F79" s="615" t="s">
        <v>1163</v>
      </c>
      <c r="G79" s="621" t="s">
        <v>1696</v>
      </c>
      <c r="H79" s="621" t="s">
        <v>1696</v>
      </c>
      <c r="I79" s="612" t="s">
        <v>11</v>
      </c>
      <c r="J79" s="613"/>
      <c r="K79" s="611"/>
      <c r="L79" s="883"/>
      <c r="M79" s="651"/>
    </row>
    <row r="80" spans="1:13" ht="18" customHeight="1">
      <c r="A80" s="650">
        <v>71</v>
      </c>
      <c r="B80" s="607"/>
      <c r="C80" s="607"/>
      <c r="D80" s="608" t="s">
        <v>23</v>
      </c>
      <c r="E80" s="609" t="s">
        <v>284</v>
      </c>
      <c r="F80" s="615" t="s">
        <v>1164</v>
      </c>
      <c r="G80" s="621" t="s">
        <v>1696</v>
      </c>
      <c r="H80" s="621" t="s">
        <v>1696</v>
      </c>
      <c r="I80" s="612" t="s">
        <v>11</v>
      </c>
      <c r="J80" s="613"/>
      <c r="K80" s="611"/>
      <c r="L80" s="883"/>
      <c r="M80" s="651"/>
    </row>
    <row r="81" spans="1:13" ht="18" customHeight="1">
      <c r="A81" s="650">
        <v>72</v>
      </c>
      <c r="B81" s="607"/>
      <c r="C81" s="607"/>
      <c r="D81" s="608" t="s">
        <v>23</v>
      </c>
      <c r="E81" s="609" t="s">
        <v>284</v>
      </c>
      <c r="F81" s="615" t="s">
        <v>898</v>
      </c>
      <c r="G81" s="608" t="s">
        <v>899</v>
      </c>
      <c r="H81" s="608" t="s">
        <v>899</v>
      </c>
      <c r="I81" s="612" t="s">
        <v>11</v>
      </c>
      <c r="J81" s="613"/>
      <c r="K81" s="611"/>
      <c r="L81" s="883"/>
      <c r="M81" s="651"/>
    </row>
    <row r="82" spans="1:13" ht="18" customHeight="1">
      <c r="A82" s="650">
        <v>73</v>
      </c>
      <c r="B82" s="607"/>
      <c r="C82" s="607"/>
      <c r="D82" s="608" t="s">
        <v>23</v>
      </c>
      <c r="E82" s="609" t="s">
        <v>284</v>
      </c>
      <c r="F82" s="615" t="s">
        <v>900</v>
      </c>
      <c r="G82" s="608" t="s">
        <v>901</v>
      </c>
      <c r="H82" s="608" t="s">
        <v>901</v>
      </c>
      <c r="I82" s="612" t="s">
        <v>11</v>
      </c>
      <c r="J82" s="613"/>
      <c r="K82" s="611"/>
      <c r="L82" s="883"/>
      <c r="M82" s="651"/>
    </row>
    <row r="83" spans="1:13" ht="18" customHeight="1">
      <c r="A83" s="650">
        <v>74</v>
      </c>
      <c r="B83" s="607"/>
      <c r="C83" s="607"/>
      <c r="D83" s="608" t="s">
        <v>23</v>
      </c>
      <c r="E83" s="609" t="s">
        <v>284</v>
      </c>
      <c r="F83" s="615" t="s">
        <v>902</v>
      </c>
      <c r="G83" s="608" t="s">
        <v>903</v>
      </c>
      <c r="H83" s="608" t="s">
        <v>903</v>
      </c>
      <c r="I83" s="612" t="s">
        <v>11</v>
      </c>
      <c r="J83" s="613"/>
      <c r="K83" s="611"/>
      <c r="L83" s="883"/>
      <c r="M83" s="651"/>
    </row>
    <row r="84" spans="1:13" ht="18" customHeight="1">
      <c r="A84" s="650">
        <v>75</v>
      </c>
      <c r="B84" s="607"/>
      <c r="C84" s="607"/>
      <c r="D84" s="608" t="s">
        <v>23</v>
      </c>
      <c r="E84" s="609" t="s">
        <v>284</v>
      </c>
      <c r="F84" s="615" t="s">
        <v>904</v>
      </c>
      <c r="G84" s="608" t="s">
        <v>905</v>
      </c>
      <c r="H84" s="608" t="s">
        <v>905</v>
      </c>
      <c r="I84" s="612" t="s">
        <v>11</v>
      </c>
      <c r="J84" s="613"/>
      <c r="K84" s="611"/>
      <c r="L84" s="883"/>
      <c r="M84" s="651"/>
    </row>
    <row r="85" spans="1:13" ht="18" customHeight="1">
      <c r="A85" s="650">
        <v>76</v>
      </c>
      <c r="B85" s="607"/>
      <c r="C85" s="607"/>
      <c r="D85" s="608" t="s">
        <v>23</v>
      </c>
      <c r="E85" s="609" t="s">
        <v>284</v>
      </c>
      <c r="F85" s="615" t="s">
        <v>906</v>
      </c>
      <c r="G85" s="611"/>
      <c r="H85" s="611"/>
      <c r="I85" s="612" t="s">
        <v>2708</v>
      </c>
      <c r="J85" s="613"/>
      <c r="K85" s="611"/>
      <c r="L85" s="883"/>
      <c r="M85" s="651"/>
    </row>
    <row r="86" spans="1:13" ht="18" customHeight="1">
      <c r="A86" s="650">
        <v>77</v>
      </c>
      <c r="B86" s="607"/>
      <c r="C86" s="607"/>
      <c r="D86" s="608" t="s">
        <v>23</v>
      </c>
      <c r="E86" s="609" t="s">
        <v>284</v>
      </c>
      <c r="F86" s="615" t="s">
        <v>907</v>
      </c>
      <c r="G86" s="611"/>
      <c r="H86" s="611"/>
      <c r="I86" s="612" t="s">
        <v>11</v>
      </c>
      <c r="J86" s="613"/>
      <c r="K86" s="608" t="s">
        <v>906</v>
      </c>
      <c r="L86" s="883"/>
      <c r="M86" s="651"/>
    </row>
    <row r="87" spans="1:13" ht="18" customHeight="1">
      <c r="A87" s="650">
        <v>78</v>
      </c>
      <c r="B87" s="607"/>
      <c r="C87" s="607"/>
      <c r="D87" s="608" t="s">
        <v>23</v>
      </c>
      <c r="E87" s="609" t="s">
        <v>284</v>
      </c>
      <c r="F87" s="615" t="s">
        <v>1165</v>
      </c>
      <c r="G87" s="611"/>
      <c r="H87" s="611"/>
      <c r="I87" s="612" t="s">
        <v>11</v>
      </c>
      <c r="J87" s="613"/>
      <c r="K87" s="611"/>
      <c r="L87" s="883"/>
      <c r="M87" s="651"/>
    </row>
    <row r="88" spans="1:13" ht="18" customHeight="1">
      <c r="A88" s="650">
        <v>79</v>
      </c>
      <c r="B88" s="607"/>
      <c r="C88" s="607"/>
      <c r="D88" s="608" t="s">
        <v>23</v>
      </c>
      <c r="E88" s="609" t="s">
        <v>284</v>
      </c>
      <c r="F88" s="610" t="s">
        <v>908</v>
      </c>
      <c r="G88" s="611"/>
      <c r="H88" s="611"/>
      <c r="I88" s="612" t="s">
        <v>11</v>
      </c>
      <c r="J88" s="613"/>
      <c r="K88" s="611"/>
      <c r="L88" s="616" t="s">
        <v>1225</v>
      </c>
      <c r="M88" s="655"/>
    </row>
    <row r="89" spans="1:13" ht="18" customHeight="1">
      <c r="A89" s="650">
        <v>80</v>
      </c>
      <c r="B89" s="607"/>
      <c r="C89" s="607"/>
      <c r="D89" s="608" t="s">
        <v>23</v>
      </c>
      <c r="E89" s="609" t="s">
        <v>284</v>
      </c>
      <c r="F89" s="610" t="s">
        <v>909</v>
      </c>
      <c r="G89" s="625" t="s">
        <v>2428</v>
      </c>
      <c r="H89" s="608" t="s">
        <v>910</v>
      </c>
      <c r="I89" s="612" t="s">
        <v>11</v>
      </c>
      <c r="J89" s="613"/>
      <c r="K89" s="611"/>
      <c r="L89" s="883" t="s">
        <v>2864</v>
      </c>
      <c r="M89" s="886"/>
    </row>
    <row r="90" spans="1:13" ht="18" customHeight="1">
      <c r="A90" s="650">
        <v>81</v>
      </c>
      <c r="B90" s="607"/>
      <c r="C90" s="607"/>
      <c r="D90" s="608" t="s">
        <v>23</v>
      </c>
      <c r="E90" s="609" t="s">
        <v>284</v>
      </c>
      <c r="F90" s="610" t="s">
        <v>911</v>
      </c>
      <c r="G90" s="625" t="s">
        <v>1841</v>
      </c>
      <c r="H90" s="608" t="s">
        <v>397</v>
      </c>
      <c r="I90" s="612" t="s">
        <v>11</v>
      </c>
      <c r="J90" s="613"/>
      <c r="K90" s="611"/>
      <c r="L90" s="883"/>
      <c r="M90" s="886"/>
    </row>
    <row r="91" spans="1:13" ht="18" customHeight="1">
      <c r="A91" s="650">
        <v>82</v>
      </c>
      <c r="B91" s="607"/>
      <c r="C91" s="607"/>
      <c r="D91" s="608" t="s">
        <v>23</v>
      </c>
      <c r="E91" s="609" t="s">
        <v>284</v>
      </c>
      <c r="F91" s="610" t="s">
        <v>912</v>
      </c>
      <c r="G91" s="625" t="s">
        <v>2429</v>
      </c>
      <c r="H91" s="608" t="s">
        <v>89</v>
      </c>
      <c r="I91" s="612" t="s">
        <v>11</v>
      </c>
      <c r="J91" s="613"/>
      <c r="K91" s="611"/>
      <c r="L91" s="883"/>
      <c r="M91" s="886"/>
    </row>
    <row r="92" spans="1:13" ht="18" customHeight="1">
      <c r="A92" s="650">
        <v>83</v>
      </c>
      <c r="B92" s="607"/>
      <c r="C92" s="607"/>
      <c r="D92" s="608" t="s">
        <v>23</v>
      </c>
      <c r="E92" s="609" t="s">
        <v>284</v>
      </c>
      <c r="F92" s="610" t="s">
        <v>2430</v>
      </c>
      <c r="G92" s="626" t="s">
        <v>2431</v>
      </c>
      <c r="H92" s="626" t="s">
        <v>2431</v>
      </c>
      <c r="I92" s="612" t="s">
        <v>11</v>
      </c>
      <c r="J92" s="611"/>
      <c r="K92" s="611"/>
      <c r="L92" s="883"/>
      <c r="M92" s="886"/>
    </row>
    <row r="93" spans="1:13" ht="18" customHeight="1">
      <c r="A93" s="650">
        <v>84</v>
      </c>
      <c r="B93" s="607"/>
      <c r="C93" s="607"/>
      <c r="D93" s="608" t="s">
        <v>23</v>
      </c>
      <c r="E93" s="609" t="s">
        <v>284</v>
      </c>
      <c r="F93" s="610" t="s">
        <v>1860</v>
      </c>
      <c r="G93" s="627" t="s">
        <v>1848</v>
      </c>
      <c r="H93" s="627" t="s">
        <v>1848</v>
      </c>
      <c r="I93" s="612" t="s">
        <v>11</v>
      </c>
      <c r="J93" s="613"/>
      <c r="K93" s="611"/>
      <c r="L93" s="883"/>
      <c r="M93" s="886"/>
    </row>
    <row r="94" spans="1:13" ht="18" customHeight="1">
      <c r="A94" s="650">
        <v>85</v>
      </c>
      <c r="B94" s="607"/>
      <c r="C94" s="607"/>
      <c r="D94" s="608" t="s">
        <v>23</v>
      </c>
      <c r="E94" s="609" t="s">
        <v>284</v>
      </c>
      <c r="F94" s="610" t="s">
        <v>913</v>
      </c>
      <c r="G94" s="625" t="s">
        <v>1842</v>
      </c>
      <c r="H94" s="608" t="s">
        <v>914</v>
      </c>
      <c r="I94" s="612" t="s">
        <v>11</v>
      </c>
      <c r="J94" s="613"/>
      <c r="K94" s="611"/>
      <c r="L94" s="883"/>
      <c r="M94" s="886"/>
    </row>
    <row r="95" spans="1:13" ht="18" customHeight="1">
      <c r="A95" s="650">
        <v>86</v>
      </c>
      <c r="B95" s="607"/>
      <c r="C95" s="607"/>
      <c r="D95" s="608" t="s">
        <v>23</v>
      </c>
      <c r="E95" s="609" t="s">
        <v>284</v>
      </c>
      <c r="F95" s="610" t="s">
        <v>915</v>
      </c>
      <c r="G95" s="625" t="s">
        <v>89</v>
      </c>
      <c r="H95" s="608" t="s">
        <v>89</v>
      </c>
      <c r="I95" s="612" t="s">
        <v>11</v>
      </c>
      <c r="J95" s="613"/>
      <c r="K95" s="611"/>
      <c r="L95" s="883"/>
      <c r="M95" s="886"/>
    </row>
    <row r="96" spans="1:13" ht="18" customHeight="1">
      <c r="A96" s="650">
        <v>87</v>
      </c>
      <c r="B96" s="607"/>
      <c r="C96" s="607"/>
      <c r="D96" s="608" t="s">
        <v>23</v>
      </c>
      <c r="E96" s="609" t="s">
        <v>284</v>
      </c>
      <c r="F96" s="610" t="s">
        <v>916</v>
      </c>
      <c r="G96" s="625" t="s">
        <v>89</v>
      </c>
      <c r="H96" s="608" t="s">
        <v>89</v>
      </c>
      <c r="I96" s="612" t="s">
        <v>11</v>
      </c>
      <c r="J96" s="613"/>
      <c r="K96" s="611"/>
      <c r="L96" s="883"/>
      <c r="M96" s="886"/>
    </row>
    <row r="97" spans="1:13" ht="18" customHeight="1">
      <c r="A97" s="650">
        <v>88</v>
      </c>
      <c r="B97" s="607"/>
      <c r="C97" s="607"/>
      <c r="D97" s="608" t="s">
        <v>23</v>
      </c>
      <c r="E97" s="609" t="s">
        <v>284</v>
      </c>
      <c r="F97" s="610" t="s">
        <v>917</v>
      </c>
      <c r="G97" s="625" t="s">
        <v>71</v>
      </c>
      <c r="H97" s="608" t="s">
        <v>71</v>
      </c>
      <c r="I97" s="612" t="s">
        <v>11</v>
      </c>
      <c r="J97" s="613"/>
      <c r="K97" s="611"/>
      <c r="L97" s="883"/>
      <c r="M97" s="886"/>
    </row>
    <row r="98" spans="1:13" ht="18" customHeight="1">
      <c r="A98" s="650">
        <v>89</v>
      </c>
      <c r="B98" s="607"/>
      <c r="C98" s="607"/>
      <c r="D98" s="608" t="s">
        <v>23</v>
      </c>
      <c r="E98" s="609" t="s">
        <v>284</v>
      </c>
      <c r="F98" s="610" t="s">
        <v>918</v>
      </c>
      <c r="G98" s="625" t="s">
        <v>89</v>
      </c>
      <c r="H98" s="608" t="s">
        <v>89</v>
      </c>
      <c r="I98" s="612" t="s">
        <v>11</v>
      </c>
      <c r="J98" s="613"/>
      <c r="K98" s="611"/>
      <c r="L98" s="883"/>
      <c r="M98" s="886"/>
    </row>
    <row r="99" spans="1:13" ht="18" customHeight="1">
      <c r="A99" s="650">
        <v>90</v>
      </c>
      <c r="B99" s="607"/>
      <c r="C99" s="607"/>
      <c r="D99" s="608" t="s">
        <v>23</v>
      </c>
      <c r="E99" s="609" t="s">
        <v>284</v>
      </c>
      <c r="F99" s="610" t="s">
        <v>919</v>
      </c>
      <c r="G99" s="625" t="s">
        <v>2429</v>
      </c>
      <c r="H99" s="608" t="s">
        <v>89</v>
      </c>
      <c r="I99" s="612" t="s">
        <v>11</v>
      </c>
      <c r="J99" s="613"/>
      <c r="K99" s="611"/>
      <c r="L99" s="883"/>
      <c r="M99" s="886"/>
    </row>
    <row r="100" spans="1:13" ht="18" customHeight="1">
      <c r="A100" s="650">
        <v>91</v>
      </c>
      <c r="B100" s="607"/>
      <c r="C100" s="607"/>
      <c r="D100" s="608" t="s">
        <v>23</v>
      </c>
      <c r="E100" s="609" t="s">
        <v>284</v>
      </c>
      <c r="F100" s="610" t="s">
        <v>920</v>
      </c>
      <c r="G100" s="625" t="s">
        <v>1843</v>
      </c>
      <c r="H100" s="608" t="s">
        <v>71</v>
      </c>
      <c r="I100" s="612" t="s">
        <v>11</v>
      </c>
      <c r="J100" s="613"/>
      <c r="K100" s="611"/>
      <c r="L100" s="883"/>
      <c r="M100" s="886"/>
    </row>
    <row r="101" spans="1:13" ht="18" customHeight="1">
      <c r="A101" s="650">
        <v>92</v>
      </c>
      <c r="B101" s="607"/>
      <c r="C101" s="607"/>
      <c r="D101" s="608" t="s">
        <v>23</v>
      </c>
      <c r="E101" s="609" t="s">
        <v>284</v>
      </c>
      <c r="F101" s="610" t="s">
        <v>921</v>
      </c>
      <c r="G101" s="625" t="s">
        <v>89</v>
      </c>
      <c r="H101" s="608" t="s">
        <v>89</v>
      </c>
      <c r="I101" s="612" t="s">
        <v>11</v>
      </c>
      <c r="J101" s="613"/>
      <c r="K101" s="611"/>
      <c r="L101" s="883"/>
      <c r="M101" s="886"/>
    </row>
    <row r="102" spans="1:13" ht="18" customHeight="1">
      <c r="A102" s="650">
        <v>93</v>
      </c>
      <c r="B102" s="607"/>
      <c r="C102" s="607"/>
      <c r="D102" s="608" t="s">
        <v>23</v>
      </c>
      <c r="E102" s="609" t="s">
        <v>284</v>
      </c>
      <c r="F102" s="610" t="s">
        <v>922</v>
      </c>
      <c r="G102" s="625" t="s">
        <v>2429</v>
      </c>
      <c r="H102" s="608" t="s">
        <v>89</v>
      </c>
      <c r="I102" s="612" t="s">
        <v>11</v>
      </c>
      <c r="J102" s="613"/>
      <c r="K102" s="611"/>
      <c r="L102" s="883"/>
      <c r="M102" s="886"/>
    </row>
    <row r="103" spans="1:13" ht="18" customHeight="1">
      <c r="A103" s="650">
        <v>94</v>
      </c>
      <c r="B103" s="607"/>
      <c r="C103" s="607"/>
      <c r="D103" s="608" t="s">
        <v>23</v>
      </c>
      <c r="E103" s="609" t="s">
        <v>284</v>
      </c>
      <c r="F103" s="610" t="s">
        <v>923</v>
      </c>
      <c r="G103" s="625" t="s">
        <v>1843</v>
      </c>
      <c r="H103" s="608" t="s">
        <v>71</v>
      </c>
      <c r="I103" s="612" t="s">
        <v>11</v>
      </c>
      <c r="J103" s="613"/>
      <c r="K103" s="611"/>
      <c r="L103" s="883"/>
      <c r="M103" s="886"/>
    </row>
    <row r="104" spans="1:13" ht="18" customHeight="1">
      <c r="A104" s="650">
        <v>95</v>
      </c>
      <c r="B104" s="607"/>
      <c r="C104" s="607"/>
      <c r="D104" s="608" t="s">
        <v>23</v>
      </c>
      <c r="E104" s="609" t="s">
        <v>284</v>
      </c>
      <c r="F104" s="610" t="s">
        <v>924</v>
      </c>
      <c r="G104" s="625" t="s">
        <v>1844</v>
      </c>
      <c r="H104" s="608" t="s">
        <v>98</v>
      </c>
      <c r="I104" s="612" t="s">
        <v>11</v>
      </c>
      <c r="J104" s="613"/>
      <c r="K104" s="611"/>
      <c r="L104" s="883"/>
      <c r="M104" s="886"/>
    </row>
    <row r="105" spans="1:13" ht="18" customHeight="1">
      <c r="A105" s="650">
        <v>96</v>
      </c>
      <c r="B105" s="607"/>
      <c r="C105" s="607"/>
      <c r="D105" s="608" t="s">
        <v>23</v>
      </c>
      <c r="E105" s="609" t="s">
        <v>284</v>
      </c>
      <c r="F105" s="610" t="s">
        <v>925</v>
      </c>
      <c r="G105" s="625" t="s">
        <v>2429</v>
      </c>
      <c r="H105" s="608" t="s">
        <v>89</v>
      </c>
      <c r="I105" s="612" t="s">
        <v>11</v>
      </c>
      <c r="J105" s="613"/>
      <c r="K105" s="611"/>
      <c r="L105" s="883"/>
      <c r="M105" s="886"/>
    </row>
    <row r="106" spans="1:13" ht="18" customHeight="1">
      <c r="A106" s="650">
        <v>97</v>
      </c>
      <c r="B106" s="607"/>
      <c r="C106" s="607"/>
      <c r="D106" s="608" t="s">
        <v>23</v>
      </c>
      <c r="E106" s="609" t="s">
        <v>284</v>
      </c>
      <c r="F106" s="610" t="s">
        <v>926</v>
      </c>
      <c r="G106" s="628" t="s">
        <v>1845</v>
      </c>
      <c r="H106" s="608" t="s">
        <v>927</v>
      </c>
      <c r="I106" s="612" t="s">
        <v>11</v>
      </c>
      <c r="J106" s="613"/>
      <c r="K106" s="611"/>
      <c r="L106" s="883"/>
      <c r="M106" s="886"/>
    </row>
    <row r="107" spans="1:13" ht="18" customHeight="1">
      <c r="A107" s="650">
        <v>98</v>
      </c>
      <c r="B107" s="607"/>
      <c r="C107" s="607"/>
      <c r="D107" s="608" t="s">
        <v>23</v>
      </c>
      <c r="E107" s="609" t="s">
        <v>284</v>
      </c>
      <c r="F107" s="610" t="s">
        <v>928</v>
      </c>
      <c r="G107" s="628" t="s">
        <v>2429</v>
      </c>
      <c r="H107" s="608" t="s">
        <v>89</v>
      </c>
      <c r="I107" s="612" t="s">
        <v>11</v>
      </c>
      <c r="J107" s="613"/>
      <c r="K107" s="611"/>
      <c r="L107" s="883"/>
      <c r="M107" s="886"/>
    </row>
    <row r="108" spans="1:13" ht="18" customHeight="1">
      <c r="A108" s="650">
        <v>99</v>
      </c>
      <c r="B108" s="607"/>
      <c r="C108" s="607"/>
      <c r="D108" s="608" t="s">
        <v>23</v>
      </c>
      <c r="E108" s="609" t="s">
        <v>284</v>
      </c>
      <c r="F108" s="610" t="s">
        <v>929</v>
      </c>
      <c r="G108" s="628" t="s">
        <v>2429</v>
      </c>
      <c r="H108" s="608" t="s">
        <v>89</v>
      </c>
      <c r="I108" s="612" t="s">
        <v>11</v>
      </c>
      <c r="J108" s="613"/>
      <c r="K108" s="611"/>
      <c r="L108" s="883"/>
      <c r="M108" s="886"/>
    </row>
    <row r="109" spans="1:13" ht="18" customHeight="1">
      <c r="A109" s="650">
        <v>100</v>
      </c>
      <c r="B109" s="607"/>
      <c r="C109" s="607"/>
      <c r="D109" s="608" t="s">
        <v>23</v>
      </c>
      <c r="E109" s="609" t="s">
        <v>284</v>
      </c>
      <c r="F109" s="610" t="s">
        <v>930</v>
      </c>
      <c r="G109" s="628" t="s">
        <v>71</v>
      </c>
      <c r="H109" s="608" t="s">
        <v>71</v>
      </c>
      <c r="I109" s="612" t="s">
        <v>11</v>
      </c>
      <c r="J109" s="613"/>
      <c r="K109" s="611"/>
      <c r="L109" s="883"/>
      <c r="M109" s="886"/>
    </row>
    <row r="110" spans="1:13" ht="18" customHeight="1">
      <c r="A110" s="650">
        <v>101</v>
      </c>
      <c r="B110" s="607"/>
      <c r="C110" s="607"/>
      <c r="D110" s="608" t="s">
        <v>23</v>
      </c>
      <c r="E110" s="609" t="s">
        <v>284</v>
      </c>
      <c r="F110" s="610" t="s">
        <v>931</v>
      </c>
      <c r="G110" s="628" t="s">
        <v>1844</v>
      </c>
      <c r="H110" s="608" t="s">
        <v>98</v>
      </c>
      <c r="I110" s="612" t="s">
        <v>11</v>
      </c>
      <c r="J110" s="613"/>
      <c r="K110" s="611"/>
      <c r="L110" s="883"/>
      <c r="M110" s="886"/>
    </row>
    <row r="111" spans="1:13" ht="18" customHeight="1">
      <c r="A111" s="650">
        <v>102</v>
      </c>
      <c r="B111" s="607"/>
      <c r="C111" s="607"/>
      <c r="D111" s="608" t="s">
        <v>23</v>
      </c>
      <c r="E111" s="609" t="s">
        <v>284</v>
      </c>
      <c r="F111" s="610" t="s">
        <v>932</v>
      </c>
      <c r="G111" s="628" t="s">
        <v>2429</v>
      </c>
      <c r="H111" s="608" t="s">
        <v>89</v>
      </c>
      <c r="I111" s="612" t="s">
        <v>11</v>
      </c>
      <c r="J111" s="613"/>
      <c r="K111" s="611"/>
      <c r="L111" s="883"/>
      <c r="M111" s="886"/>
    </row>
    <row r="112" spans="1:13" ht="18" customHeight="1">
      <c r="A112" s="650">
        <v>103</v>
      </c>
      <c r="B112" s="607"/>
      <c r="C112" s="607"/>
      <c r="D112" s="608" t="s">
        <v>23</v>
      </c>
      <c r="E112" s="609" t="s">
        <v>284</v>
      </c>
      <c r="F112" s="610" t="s">
        <v>933</v>
      </c>
      <c r="G112" s="628" t="s">
        <v>1843</v>
      </c>
      <c r="H112" s="608" t="s">
        <v>71</v>
      </c>
      <c r="I112" s="612" t="s">
        <v>11</v>
      </c>
      <c r="J112" s="613"/>
      <c r="K112" s="611"/>
      <c r="L112" s="883"/>
      <c r="M112" s="886"/>
    </row>
    <row r="113" spans="1:13" ht="18" customHeight="1">
      <c r="A113" s="650">
        <v>104</v>
      </c>
      <c r="B113" s="607"/>
      <c r="C113" s="607"/>
      <c r="D113" s="608" t="s">
        <v>23</v>
      </c>
      <c r="E113" s="609" t="s">
        <v>284</v>
      </c>
      <c r="F113" s="610" t="s">
        <v>934</v>
      </c>
      <c r="G113" s="628" t="s">
        <v>71</v>
      </c>
      <c r="H113" s="608" t="s">
        <v>71</v>
      </c>
      <c r="I113" s="612" t="s">
        <v>11</v>
      </c>
      <c r="J113" s="613"/>
      <c r="K113" s="611"/>
      <c r="L113" s="883"/>
      <c r="M113" s="886"/>
    </row>
    <row r="114" spans="1:13" ht="18" customHeight="1">
      <c r="A114" s="650">
        <v>105</v>
      </c>
      <c r="B114" s="607"/>
      <c r="C114" s="607"/>
      <c r="D114" s="608" t="s">
        <v>23</v>
      </c>
      <c r="E114" s="609" t="s">
        <v>284</v>
      </c>
      <c r="F114" s="610" t="s">
        <v>935</v>
      </c>
      <c r="G114" s="628" t="s">
        <v>71</v>
      </c>
      <c r="H114" s="608" t="s">
        <v>71</v>
      </c>
      <c r="I114" s="612" t="s">
        <v>11</v>
      </c>
      <c r="J114" s="613"/>
      <c r="K114" s="611"/>
      <c r="L114" s="883"/>
      <c r="M114" s="886"/>
    </row>
    <row r="115" spans="1:13" ht="18" customHeight="1">
      <c r="A115" s="650">
        <v>106</v>
      </c>
      <c r="B115" s="607"/>
      <c r="C115" s="607"/>
      <c r="D115" s="608" t="s">
        <v>23</v>
      </c>
      <c r="E115" s="609" t="s">
        <v>284</v>
      </c>
      <c r="F115" s="610" t="s">
        <v>936</v>
      </c>
      <c r="G115" s="628" t="s">
        <v>2432</v>
      </c>
      <c r="H115" s="608" t="s">
        <v>937</v>
      </c>
      <c r="I115" s="612" t="s">
        <v>11</v>
      </c>
      <c r="J115" s="613"/>
      <c r="K115" s="611"/>
      <c r="L115" s="883"/>
      <c r="M115" s="886"/>
    </row>
    <row r="116" spans="1:13" ht="18" customHeight="1">
      <c r="A116" s="650">
        <v>107</v>
      </c>
      <c r="B116" s="607"/>
      <c r="C116" s="607"/>
      <c r="D116" s="608" t="s">
        <v>23</v>
      </c>
      <c r="E116" s="609" t="s">
        <v>284</v>
      </c>
      <c r="F116" s="610" t="s">
        <v>1861</v>
      </c>
      <c r="G116" s="627" t="s">
        <v>1847</v>
      </c>
      <c r="H116" s="627" t="s">
        <v>1847</v>
      </c>
      <c r="I116" s="612" t="s">
        <v>11</v>
      </c>
      <c r="J116" s="613"/>
      <c r="K116" s="611"/>
      <c r="L116" s="883"/>
      <c r="M116" s="886"/>
    </row>
    <row r="117" spans="1:13" ht="18" customHeight="1">
      <c r="A117" s="650">
        <v>108</v>
      </c>
      <c r="B117" s="607"/>
      <c r="C117" s="607"/>
      <c r="D117" s="608" t="s">
        <v>23</v>
      </c>
      <c r="E117" s="609" t="s">
        <v>284</v>
      </c>
      <c r="F117" s="610" t="s">
        <v>938</v>
      </c>
      <c r="G117" s="628" t="s">
        <v>1846</v>
      </c>
      <c r="H117" s="608" t="s">
        <v>83</v>
      </c>
      <c r="I117" s="612" t="s">
        <v>11</v>
      </c>
      <c r="J117" s="613"/>
      <c r="K117" s="611"/>
      <c r="L117" s="883"/>
      <c r="M117" s="886"/>
    </row>
    <row r="118" spans="1:13" ht="18" customHeight="1">
      <c r="A118" s="650">
        <v>109</v>
      </c>
      <c r="B118" s="607"/>
      <c r="C118" s="607"/>
      <c r="D118" s="608" t="s">
        <v>23</v>
      </c>
      <c r="E118" s="609" t="s">
        <v>284</v>
      </c>
      <c r="F118" s="610" t="s">
        <v>939</v>
      </c>
      <c r="G118" s="628" t="s">
        <v>2429</v>
      </c>
      <c r="H118" s="608" t="s">
        <v>89</v>
      </c>
      <c r="I118" s="612" t="s">
        <v>11</v>
      </c>
      <c r="J118" s="613"/>
      <c r="K118" s="611"/>
      <c r="L118" s="883"/>
      <c r="M118" s="886"/>
    </row>
    <row r="119" spans="1:13" ht="18" customHeight="1">
      <c r="A119" s="650">
        <v>110</v>
      </c>
      <c r="B119" s="607"/>
      <c r="C119" s="607"/>
      <c r="D119" s="608" t="s">
        <v>23</v>
      </c>
      <c r="E119" s="609" t="s">
        <v>284</v>
      </c>
      <c r="F119" s="610" t="s">
        <v>940</v>
      </c>
      <c r="G119" s="628" t="s">
        <v>71</v>
      </c>
      <c r="H119" s="608" t="s">
        <v>71</v>
      </c>
      <c r="I119" s="612" t="s">
        <v>11</v>
      </c>
      <c r="J119" s="613"/>
      <c r="K119" s="611"/>
      <c r="L119" s="883"/>
      <c r="M119" s="886"/>
    </row>
    <row r="120" spans="1:13" ht="18" customHeight="1">
      <c r="A120" s="650">
        <v>111</v>
      </c>
      <c r="B120" s="607"/>
      <c r="C120" s="607"/>
      <c r="D120" s="608" t="s">
        <v>23</v>
      </c>
      <c r="E120" s="609" t="s">
        <v>284</v>
      </c>
      <c r="F120" s="610" t="s">
        <v>941</v>
      </c>
      <c r="G120" s="611"/>
      <c r="H120" s="611"/>
      <c r="I120" s="612" t="s">
        <v>11</v>
      </c>
      <c r="J120" s="613"/>
      <c r="K120" s="611"/>
      <c r="L120" s="883"/>
      <c r="M120" s="886"/>
    </row>
    <row r="121" spans="1:13" ht="18" customHeight="1">
      <c r="A121" s="650">
        <v>112</v>
      </c>
      <c r="B121" s="607"/>
      <c r="C121" s="607"/>
      <c r="D121" s="608" t="s">
        <v>23</v>
      </c>
      <c r="E121" s="609" t="s">
        <v>284</v>
      </c>
      <c r="F121" s="610" t="s">
        <v>942</v>
      </c>
      <c r="G121" s="611"/>
      <c r="H121" s="611"/>
      <c r="I121" s="612" t="s">
        <v>11</v>
      </c>
      <c r="J121" s="613"/>
      <c r="K121" s="611"/>
      <c r="L121" s="883"/>
      <c r="M121" s="886"/>
    </row>
    <row r="122" spans="1:13" ht="18" customHeight="1">
      <c r="A122" s="650">
        <v>113</v>
      </c>
      <c r="B122" s="607"/>
      <c r="C122" s="607"/>
      <c r="D122" s="608" t="s">
        <v>23</v>
      </c>
      <c r="E122" s="609" t="s">
        <v>284</v>
      </c>
      <c r="F122" s="610" t="s">
        <v>943</v>
      </c>
      <c r="G122" s="611"/>
      <c r="H122" s="611"/>
      <c r="I122" s="612" t="s">
        <v>11</v>
      </c>
      <c r="J122" s="613"/>
      <c r="K122" s="611"/>
      <c r="L122" s="883"/>
      <c r="M122" s="886"/>
    </row>
    <row r="123" spans="1:13" ht="18" customHeight="1">
      <c r="A123" s="650">
        <v>114</v>
      </c>
      <c r="B123" s="607"/>
      <c r="C123" s="607"/>
      <c r="D123" s="608" t="s">
        <v>23</v>
      </c>
      <c r="E123" s="609" t="s">
        <v>284</v>
      </c>
      <c r="F123" s="610" t="s">
        <v>944</v>
      </c>
      <c r="G123" s="611"/>
      <c r="H123" s="611"/>
      <c r="I123" s="612" t="s">
        <v>11</v>
      </c>
      <c r="J123" s="613"/>
      <c r="K123" s="611"/>
      <c r="L123" s="883"/>
      <c r="M123" s="886"/>
    </row>
    <row r="124" spans="1:13" ht="18" customHeight="1">
      <c r="A124" s="650">
        <v>115</v>
      </c>
      <c r="B124" s="607"/>
      <c r="C124" s="607"/>
      <c r="D124" s="608" t="s">
        <v>23</v>
      </c>
      <c r="E124" s="609" t="s">
        <v>284</v>
      </c>
      <c r="F124" s="610" t="s">
        <v>945</v>
      </c>
      <c r="G124" s="611"/>
      <c r="H124" s="611"/>
      <c r="I124" s="612" t="s">
        <v>11</v>
      </c>
      <c r="J124" s="613"/>
      <c r="K124" s="611"/>
      <c r="L124" s="883"/>
      <c r="M124" s="886"/>
    </row>
    <row r="125" spans="1:13" ht="18" customHeight="1">
      <c r="A125" s="650">
        <v>116</v>
      </c>
      <c r="B125" s="607"/>
      <c r="C125" s="607"/>
      <c r="D125" s="608" t="s">
        <v>23</v>
      </c>
      <c r="E125" s="609" t="s">
        <v>284</v>
      </c>
      <c r="F125" s="610" t="s">
        <v>946</v>
      </c>
      <c r="G125" s="611"/>
      <c r="H125" s="611"/>
      <c r="I125" s="612" t="s">
        <v>11</v>
      </c>
      <c r="J125" s="613"/>
      <c r="K125" s="611"/>
      <c r="L125" s="883"/>
      <c r="M125" s="886"/>
    </row>
    <row r="126" spans="1:13" ht="18" customHeight="1">
      <c r="A126" s="650">
        <v>117</v>
      </c>
      <c r="B126" s="607"/>
      <c r="C126" s="607"/>
      <c r="D126" s="608" t="s">
        <v>23</v>
      </c>
      <c r="E126" s="609" t="s">
        <v>284</v>
      </c>
      <c r="F126" s="610" t="s">
        <v>947</v>
      </c>
      <c r="G126" s="611"/>
      <c r="H126" s="611"/>
      <c r="I126" s="612" t="s">
        <v>11</v>
      </c>
      <c r="J126" s="613"/>
      <c r="K126" s="608" t="s">
        <v>2433</v>
      </c>
      <c r="L126" s="883"/>
      <c r="M126" s="886"/>
    </row>
    <row r="127" spans="1:13" ht="18" customHeight="1">
      <c r="A127" s="650">
        <v>118</v>
      </c>
      <c r="B127" s="607"/>
      <c r="C127" s="607"/>
      <c r="D127" s="608" t="s">
        <v>23</v>
      </c>
      <c r="E127" s="609" t="s">
        <v>284</v>
      </c>
      <c r="F127" s="610" t="s">
        <v>948</v>
      </c>
      <c r="G127" s="611"/>
      <c r="H127" s="611"/>
      <c r="I127" s="612" t="s">
        <v>11</v>
      </c>
      <c r="J127" s="613"/>
      <c r="K127" s="611"/>
      <c r="L127" s="616" t="s">
        <v>1225</v>
      </c>
      <c r="M127" s="655"/>
    </row>
    <row r="128" spans="1:13" ht="18" customHeight="1">
      <c r="A128" s="650">
        <v>119</v>
      </c>
      <c r="B128" s="607"/>
      <c r="C128" s="607"/>
      <c r="D128" s="608" t="s">
        <v>23</v>
      </c>
      <c r="E128" s="609" t="s">
        <v>284</v>
      </c>
      <c r="F128" s="610" t="s">
        <v>1226</v>
      </c>
      <c r="G128" s="611"/>
      <c r="H128" s="611"/>
      <c r="I128" s="629" t="s">
        <v>11</v>
      </c>
      <c r="J128" s="613"/>
      <c r="K128" s="611"/>
      <c r="L128" s="616" t="s">
        <v>2434</v>
      </c>
      <c r="M128" s="655"/>
    </row>
    <row r="129" spans="1:13" ht="16.5" customHeight="1">
      <c r="A129" s="650">
        <v>120</v>
      </c>
      <c r="B129" s="607"/>
      <c r="C129" s="607"/>
      <c r="D129" s="608" t="s">
        <v>23</v>
      </c>
      <c r="E129" s="609" t="s">
        <v>284</v>
      </c>
      <c r="F129" s="610" t="s">
        <v>279</v>
      </c>
      <c r="G129" s="611"/>
      <c r="H129" s="611"/>
      <c r="I129" s="629" t="s">
        <v>11</v>
      </c>
      <c r="J129" s="613"/>
      <c r="K129" s="611"/>
      <c r="L129" s="616" t="s">
        <v>1227</v>
      </c>
      <c r="M129" s="655"/>
    </row>
    <row r="130" spans="1:13" ht="16.5" customHeight="1">
      <c r="A130" s="650">
        <v>121</v>
      </c>
      <c r="B130" s="607"/>
      <c r="C130" s="607"/>
      <c r="D130" s="608" t="s">
        <v>23</v>
      </c>
      <c r="E130" s="609" t="s">
        <v>284</v>
      </c>
      <c r="F130" s="610" t="s">
        <v>949</v>
      </c>
      <c r="G130" s="611"/>
      <c r="H130" s="611"/>
      <c r="I130" s="629" t="s">
        <v>11</v>
      </c>
      <c r="J130" s="613"/>
      <c r="K130" s="608" t="s">
        <v>279</v>
      </c>
      <c r="L130" s="616"/>
      <c r="M130" s="655"/>
    </row>
    <row r="131" spans="1:13" ht="16.5" customHeight="1">
      <c r="A131" s="650">
        <v>122</v>
      </c>
      <c r="B131" s="607"/>
      <c r="C131" s="607"/>
      <c r="D131" s="608" t="s">
        <v>23</v>
      </c>
      <c r="E131" s="609" t="s">
        <v>284</v>
      </c>
      <c r="F131" s="610" t="s">
        <v>950</v>
      </c>
      <c r="G131" s="611"/>
      <c r="H131" s="611"/>
      <c r="I131" s="629" t="s">
        <v>11</v>
      </c>
      <c r="J131" s="613"/>
      <c r="K131" s="608" t="s">
        <v>950</v>
      </c>
      <c r="L131" s="616" t="s">
        <v>1689</v>
      </c>
      <c r="M131" s="655"/>
    </row>
    <row r="132" spans="1:13" ht="16.5" customHeight="1">
      <c r="A132" s="650">
        <v>123</v>
      </c>
      <c r="B132" s="607"/>
      <c r="C132" s="607"/>
      <c r="D132" s="608" t="s">
        <v>23</v>
      </c>
      <c r="E132" s="609" t="s">
        <v>284</v>
      </c>
      <c r="F132" s="610" t="s">
        <v>2435</v>
      </c>
      <c r="G132" s="630" t="s">
        <v>2436</v>
      </c>
      <c r="H132" s="630" t="s">
        <v>2436</v>
      </c>
      <c r="I132" s="629" t="s">
        <v>11</v>
      </c>
      <c r="J132" s="613"/>
      <c r="K132" s="611"/>
      <c r="L132" s="883" t="s">
        <v>1690</v>
      </c>
      <c r="M132" s="655"/>
    </row>
    <row r="133" spans="1:13" ht="16.5" customHeight="1">
      <c r="A133" s="650">
        <v>124</v>
      </c>
      <c r="B133" s="607"/>
      <c r="C133" s="607"/>
      <c r="D133" s="608" t="s">
        <v>23</v>
      </c>
      <c r="E133" s="609" t="s">
        <v>284</v>
      </c>
      <c r="F133" s="610" t="s">
        <v>2437</v>
      </c>
      <c r="G133" s="630" t="s">
        <v>2438</v>
      </c>
      <c r="H133" s="630" t="s">
        <v>2438</v>
      </c>
      <c r="I133" s="629" t="s">
        <v>11</v>
      </c>
      <c r="J133" s="613"/>
      <c r="K133" s="611"/>
      <c r="L133" s="883"/>
      <c r="M133" s="655"/>
    </row>
    <row r="134" spans="1:13" ht="16.5" customHeight="1">
      <c r="A134" s="650">
        <v>125</v>
      </c>
      <c r="B134" s="607"/>
      <c r="C134" s="607"/>
      <c r="D134" s="608" t="s">
        <v>23</v>
      </c>
      <c r="E134" s="609" t="s">
        <v>284</v>
      </c>
      <c r="F134" s="610" t="s">
        <v>2439</v>
      </c>
      <c r="G134" s="630" t="s">
        <v>2440</v>
      </c>
      <c r="H134" s="630" t="s">
        <v>2440</v>
      </c>
      <c r="I134" s="629" t="s">
        <v>11</v>
      </c>
      <c r="J134" s="613"/>
      <c r="K134" s="611"/>
      <c r="L134" s="883"/>
      <c r="M134" s="655"/>
    </row>
    <row r="135" spans="1:13" ht="16.5" customHeight="1">
      <c r="A135" s="650">
        <v>126</v>
      </c>
      <c r="B135" s="607"/>
      <c r="C135" s="607"/>
      <c r="D135" s="608" t="s">
        <v>23</v>
      </c>
      <c r="E135" s="609" t="s">
        <v>284</v>
      </c>
      <c r="F135" s="610" t="s">
        <v>2441</v>
      </c>
      <c r="G135" s="630" t="s">
        <v>2442</v>
      </c>
      <c r="H135" s="630" t="s">
        <v>2442</v>
      </c>
      <c r="I135" s="629" t="s">
        <v>11</v>
      </c>
      <c r="J135" s="613"/>
      <c r="K135" s="611"/>
      <c r="L135" s="883"/>
      <c r="M135" s="655"/>
    </row>
    <row r="136" spans="1:13" ht="16.5" customHeight="1">
      <c r="A136" s="650">
        <v>127</v>
      </c>
      <c r="B136" s="607"/>
      <c r="C136" s="607"/>
      <c r="D136" s="608" t="s">
        <v>23</v>
      </c>
      <c r="E136" s="609" t="s">
        <v>284</v>
      </c>
      <c r="F136" s="610" t="s">
        <v>2443</v>
      </c>
      <c r="G136" s="630" t="s">
        <v>2444</v>
      </c>
      <c r="H136" s="630" t="s">
        <v>2444</v>
      </c>
      <c r="I136" s="629" t="s">
        <v>11</v>
      </c>
      <c r="J136" s="613"/>
      <c r="K136" s="611"/>
      <c r="L136" s="883"/>
      <c r="M136" s="655"/>
    </row>
    <row r="137" spans="1:13" ht="16.5" customHeight="1">
      <c r="A137" s="650">
        <v>128</v>
      </c>
      <c r="B137" s="607"/>
      <c r="C137" s="607"/>
      <c r="D137" s="608" t="s">
        <v>23</v>
      </c>
      <c r="E137" s="609" t="s">
        <v>284</v>
      </c>
      <c r="F137" s="610" t="s">
        <v>2445</v>
      </c>
      <c r="G137" s="630" t="s">
        <v>2446</v>
      </c>
      <c r="H137" s="630" t="s">
        <v>2446</v>
      </c>
      <c r="I137" s="629" t="s">
        <v>11</v>
      </c>
      <c r="J137" s="613"/>
      <c r="K137" s="611"/>
      <c r="L137" s="883"/>
      <c r="M137" s="655"/>
    </row>
    <row r="138" spans="1:13" ht="16.5" customHeight="1">
      <c r="A138" s="650">
        <v>129</v>
      </c>
      <c r="B138" s="607"/>
      <c r="C138" s="607"/>
      <c r="D138" s="608" t="s">
        <v>23</v>
      </c>
      <c r="E138" s="609" t="s">
        <v>284</v>
      </c>
      <c r="F138" s="610" t="s">
        <v>2447</v>
      </c>
      <c r="G138" s="630" t="s">
        <v>1633</v>
      </c>
      <c r="H138" s="630" t="s">
        <v>1633</v>
      </c>
      <c r="I138" s="629" t="s">
        <v>11</v>
      </c>
      <c r="J138" s="613"/>
      <c r="K138" s="611"/>
      <c r="L138" s="883"/>
      <c r="M138" s="655"/>
    </row>
    <row r="139" spans="1:13" ht="16.5" customHeight="1">
      <c r="A139" s="650">
        <v>130</v>
      </c>
      <c r="B139" s="607"/>
      <c r="C139" s="607"/>
      <c r="D139" s="608" t="s">
        <v>23</v>
      </c>
      <c r="E139" s="609" t="s">
        <v>284</v>
      </c>
      <c r="F139" s="610" t="s">
        <v>2448</v>
      </c>
      <c r="G139" s="630" t="s">
        <v>1915</v>
      </c>
      <c r="H139" s="630" t="s">
        <v>1915</v>
      </c>
      <c r="I139" s="629" t="s">
        <v>11</v>
      </c>
      <c r="J139" s="613"/>
      <c r="K139" s="611"/>
      <c r="L139" s="883"/>
      <c r="M139" s="655"/>
    </row>
    <row r="140" spans="1:13" ht="16.5" customHeight="1">
      <c r="A140" s="650">
        <v>131</v>
      </c>
      <c r="B140" s="607"/>
      <c r="C140" s="607"/>
      <c r="D140" s="608" t="s">
        <v>23</v>
      </c>
      <c r="E140" s="609" t="s">
        <v>284</v>
      </c>
      <c r="F140" s="610" t="s">
        <v>2449</v>
      </c>
      <c r="G140" s="630" t="s">
        <v>2450</v>
      </c>
      <c r="H140" s="630" t="s">
        <v>2450</v>
      </c>
      <c r="I140" s="629" t="s">
        <v>11</v>
      </c>
      <c r="J140" s="613"/>
      <c r="K140" s="611"/>
      <c r="L140" s="883"/>
      <c r="M140" s="655"/>
    </row>
    <row r="141" spans="1:13" ht="16.5" customHeight="1">
      <c r="A141" s="650">
        <v>132</v>
      </c>
      <c r="B141" s="607"/>
      <c r="C141" s="607"/>
      <c r="D141" s="608" t="s">
        <v>23</v>
      </c>
      <c r="E141" s="609" t="s">
        <v>284</v>
      </c>
      <c r="F141" s="610" t="s">
        <v>2451</v>
      </c>
      <c r="G141" s="630" t="s">
        <v>1633</v>
      </c>
      <c r="H141" s="630" t="s">
        <v>1633</v>
      </c>
      <c r="I141" s="629" t="s">
        <v>11</v>
      </c>
      <c r="J141" s="613"/>
      <c r="K141" s="611"/>
      <c r="L141" s="883"/>
      <c r="M141" s="655"/>
    </row>
    <row r="142" spans="1:13" ht="16.5" customHeight="1">
      <c r="A142" s="650">
        <v>133</v>
      </c>
      <c r="B142" s="607"/>
      <c r="C142" s="607"/>
      <c r="D142" s="608" t="s">
        <v>23</v>
      </c>
      <c r="E142" s="609" t="s">
        <v>284</v>
      </c>
      <c r="F142" s="610" t="s">
        <v>2452</v>
      </c>
      <c r="G142" s="630" t="s">
        <v>2453</v>
      </c>
      <c r="H142" s="630" t="s">
        <v>2453</v>
      </c>
      <c r="I142" s="629" t="s">
        <v>11</v>
      </c>
      <c r="J142" s="613"/>
      <c r="K142" s="611"/>
      <c r="L142" s="883"/>
      <c r="M142" s="655"/>
    </row>
    <row r="143" spans="1:13" ht="16.5" customHeight="1">
      <c r="A143" s="650">
        <v>134</v>
      </c>
      <c r="B143" s="607"/>
      <c r="C143" s="607"/>
      <c r="D143" s="608" t="s">
        <v>23</v>
      </c>
      <c r="E143" s="609" t="s">
        <v>284</v>
      </c>
      <c r="F143" s="610" t="s">
        <v>2454</v>
      </c>
      <c r="G143" s="630" t="s">
        <v>1634</v>
      </c>
      <c r="H143" s="630" t="s">
        <v>1634</v>
      </c>
      <c r="I143" s="629" t="s">
        <v>11</v>
      </c>
      <c r="J143" s="613"/>
      <c r="K143" s="611"/>
      <c r="L143" s="883"/>
      <c r="M143" s="655"/>
    </row>
    <row r="144" spans="1:13" ht="16.5" customHeight="1">
      <c r="A144" s="650">
        <v>135</v>
      </c>
      <c r="B144" s="607"/>
      <c r="C144" s="607"/>
      <c r="D144" s="608" t="s">
        <v>23</v>
      </c>
      <c r="E144" s="609" t="s">
        <v>284</v>
      </c>
      <c r="F144" s="610" t="s">
        <v>2455</v>
      </c>
      <c r="G144" s="630" t="s">
        <v>2456</v>
      </c>
      <c r="H144" s="630" t="s">
        <v>2456</v>
      </c>
      <c r="I144" s="629" t="s">
        <v>11</v>
      </c>
      <c r="J144" s="613"/>
      <c r="K144" s="611"/>
      <c r="L144" s="883"/>
      <c r="M144" s="655"/>
    </row>
    <row r="145" spans="1:13" ht="16.5" customHeight="1">
      <c r="A145" s="650">
        <v>136</v>
      </c>
      <c r="B145" s="607"/>
      <c r="C145" s="607"/>
      <c r="D145" s="608" t="s">
        <v>23</v>
      </c>
      <c r="E145" s="609" t="s">
        <v>284</v>
      </c>
      <c r="F145" s="610" t="s">
        <v>2457</v>
      </c>
      <c r="G145" s="630" t="s">
        <v>2458</v>
      </c>
      <c r="H145" s="630" t="s">
        <v>2458</v>
      </c>
      <c r="I145" s="629" t="s">
        <v>11</v>
      </c>
      <c r="J145" s="613"/>
      <c r="K145" s="611"/>
      <c r="L145" s="883"/>
      <c r="M145" s="655"/>
    </row>
    <row r="146" spans="1:13" ht="16.5" customHeight="1">
      <c r="A146" s="650">
        <v>137</v>
      </c>
      <c r="B146" s="607"/>
      <c r="C146" s="607"/>
      <c r="D146" s="608" t="s">
        <v>23</v>
      </c>
      <c r="E146" s="609" t="s">
        <v>284</v>
      </c>
      <c r="F146" s="610" t="s">
        <v>2459</v>
      </c>
      <c r="G146" s="630" t="s">
        <v>2460</v>
      </c>
      <c r="H146" s="630" t="s">
        <v>2460</v>
      </c>
      <c r="I146" s="629" t="s">
        <v>11</v>
      </c>
      <c r="J146" s="613"/>
      <c r="K146" s="611"/>
      <c r="L146" s="883"/>
      <c r="M146" s="655"/>
    </row>
    <row r="147" spans="1:13" ht="16.5" customHeight="1">
      <c r="A147" s="650">
        <v>138</v>
      </c>
      <c r="B147" s="607"/>
      <c r="C147" s="607"/>
      <c r="D147" s="608" t="s">
        <v>23</v>
      </c>
      <c r="E147" s="609" t="s">
        <v>284</v>
      </c>
      <c r="F147" s="610" t="s">
        <v>2461</v>
      </c>
      <c r="G147" s="630" t="s">
        <v>2462</v>
      </c>
      <c r="H147" s="630" t="s">
        <v>2462</v>
      </c>
      <c r="I147" s="629" t="s">
        <v>11</v>
      </c>
      <c r="J147" s="613"/>
      <c r="K147" s="611"/>
      <c r="L147" s="883"/>
      <c r="M147" s="655"/>
    </row>
    <row r="148" spans="1:13" ht="16.5" customHeight="1">
      <c r="A148" s="650">
        <v>139</v>
      </c>
      <c r="B148" s="607"/>
      <c r="C148" s="607"/>
      <c r="D148" s="608" t="s">
        <v>23</v>
      </c>
      <c r="E148" s="609" t="s">
        <v>284</v>
      </c>
      <c r="F148" s="610" t="s">
        <v>2463</v>
      </c>
      <c r="G148" s="630" t="s">
        <v>2464</v>
      </c>
      <c r="H148" s="630" t="s">
        <v>2464</v>
      </c>
      <c r="I148" s="629" t="s">
        <v>11</v>
      </c>
      <c r="J148" s="613"/>
      <c r="K148" s="611"/>
      <c r="L148" s="883"/>
      <c r="M148" s="655"/>
    </row>
    <row r="149" spans="1:13" ht="16.5" customHeight="1">
      <c r="A149" s="650">
        <v>140</v>
      </c>
      <c r="B149" s="607"/>
      <c r="C149" s="607"/>
      <c r="D149" s="608" t="s">
        <v>23</v>
      </c>
      <c r="E149" s="609" t="s">
        <v>284</v>
      </c>
      <c r="F149" s="610" t="s">
        <v>2465</v>
      </c>
      <c r="G149" s="630" t="s">
        <v>2446</v>
      </c>
      <c r="H149" s="630" t="s">
        <v>2446</v>
      </c>
      <c r="I149" s="629" t="s">
        <v>11</v>
      </c>
      <c r="J149" s="613"/>
      <c r="K149" s="611"/>
      <c r="L149" s="883"/>
      <c r="M149" s="655"/>
    </row>
    <row r="150" spans="1:13" ht="16.5" customHeight="1">
      <c r="A150" s="650">
        <v>141</v>
      </c>
      <c r="B150" s="607"/>
      <c r="C150" s="607"/>
      <c r="D150" s="608" t="s">
        <v>23</v>
      </c>
      <c r="E150" s="609" t="s">
        <v>284</v>
      </c>
      <c r="F150" s="610" t="s">
        <v>2466</v>
      </c>
      <c r="G150" s="630" t="s">
        <v>1915</v>
      </c>
      <c r="H150" s="630" t="s">
        <v>1915</v>
      </c>
      <c r="I150" s="629" t="s">
        <v>11</v>
      </c>
      <c r="J150" s="613"/>
      <c r="K150" s="611"/>
      <c r="L150" s="883"/>
      <c r="M150" s="655"/>
    </row>
    <row r="151" spans="1:13" ht="16.5" customHeight="1">
      <c r="A151" s="650">
        <v>142</v>
      </c>
      <c r="B151" s="607"/>
      <c r="C151" s="607"/>
      <c r="D151" s="608" t="s">
        <v>23</v>
      </c>
      <c r="E151" s="609" t="s">
        <v>284</v>
      </c>
      <c r="F151" s="610" t="s">
        <v>2467</v>
      </c>
      <c r="G151" s="630" t="s">
        <v>2468</v>
      </c>
      <c r="H151" s="630" t="s">
        <v>2468</v>
      </c>
      <c r="I151" s="629" t="s">
        <v>11</v>
      </c>
      <c r="J151" s="613"/>
      <c r="K151" s="611"/>
      <c r="L151" s="883"/>
      <c r="M151" s="655"/>
    </row>
    <row r="152" spans="1:13" ht="16.5" customHeight="1">
      <c r="A152" s="650">
        <v>143</v>
      </c>
      <c r="B152" s="607"/>
      <c r="C152" s="607"/>
      <c r="D152" s="608" t="s">
        <v>23</v>
      </c>
      <c r="E152" s="609" t="s">
        <v>284</v>
      </c>
      <c r="F152" s="610" t="s">
        <v>2469</v>
      </c>
      <c r="G152" s="630" t="s">
        <v>1637</v>
      </c>
      <c r="H152" s="630" t="s">
        <v>1637</v>
      </c>
      <c r="I152" s="629" t="s">
        <v>11</v>
      </c>
      <c r="J152" s="613"/>
      <c r="K152" s="611"/>
      <c r="L152" s="883"/>
      <c r="M152" s="655"/>
    </row>
    <row r="153" spans="1:13" ht="16.5" customHeight="1">
      <c r="A153" s="650">
        <v>144</v>
      </c>
      <c r="B153" s="607"/>
      <c r="C153" s="607"/>
      <c r="D153" s="608" t="s">
        <v>23</v>
      </c>
      <c r="E153" s="609" t="s">
        <v>284</v>
      </c>
      <c r="F153" s="610" t="s">
        <v>2470</v>
      </c>
      <c r="G153" s="630" t="s">
        <v>2471</v>
      </c>
      <c r="H153" s="630" t="s">
        <v>2471</v>
      </c>
      <c r="I153" s="629" t="s">
        <v>11</v>
      </c>
      <c r="J153" s="613"/>
      <c r="K153" s="611"/>
      <c r="L153" s="883"/>
      <c r="M153" s="655"/>
    </row>
    <row r="154" spans="1:13" ht="16.5" customHeight="1">
      <c r="A154" s="650">
        <v>145</v>
      </c>
      <c r="B154" s="607"/>
      <c r="C154" s="607"/>
      <c r="D154" s="608" t="s">
        <v>23</v>
      </c>
      <c r="E154" s="609" t="s">
        <v>284</v>
      </c>
      <c r="F154" s="610" t="s">
        <v>2472</v>
      </c>
      <c r="G154" s="630" t="s">
        <v>2446</v>
      </c>
      <c r="H154" s="630" t="s">
        <v>2446</v>
      </c>
      <c r="I154" s="629" t="s">
        <v>11</v>
      </c>
      <c r="J154" s="613"/>
      <c r="K154" s="611"/>
      <c r="L154" s="883"/>
      <c r="M154" s="655"/>
    </row>
    <row r="155" spans="1:13" ht="16.5" customHeight="1">
      <c r="A155" s="650">
        <v>146</v>
      </c>
      <c r="B155" s="607"/>
      <c r="C155" s="607"/>
      <c r="D155" s="608" t="s">
        <v>23</v>
      </c>
      <c r="E155" s="609" t="s">
        <v>284</v>
      </c>
      <c r="F155" s="610" t="s">
        <v>2473</v>
      </c>
      <c r="G155" s="630" t="s">
        <v>2474</v>
      </c>
      <c r="H155" s="630" t="s">
        <v>2474</v>
      </c>
      <c r="I155" s="629" t="s">
        <v>11</v>
      </c>
      <c r="J155" s="613"/>
      <c r="K155" s="611"/>
      <c r="L155" s="883"/>
      <c r="M155" s="655"/>
    </row>
    <row r="156" spans="1:13" ht="16.5" customHeight="1">
      <c r="A156" s="650">
        <v>147</v>
      </c>
      <c r="B156" s="607"/>
      <c r="C156" s="607"/>
      <c r="D156" s="608" t="s">
        <v>23</v>
      </c>
      <c r="E156" s="609" t="s">
        <v>284</v>
      </c>
      <c r="F156" s="610" t="s">
        <v>2475</v>
      </c>
      <c r="G156" s="630" t="s">
        <v>1976</v>
      </c>
      <c r="H156" s="630" t="s">
        <v>1976</v>
      </c>
      <c r="I156" s="629" t="s">
        <v>11</v>
      </c>
      <c r="J156" s="613"/>
      <c r="K156" s="611"/>
      <c r="L156" s="883"/>
      <c r="M156" s="655"/>
    </row>
    <row r="157" spans="1:13" ht="16.5" customHeight="1">
      <c r="A157" s="650">
        <v>148</v>
      </c>
      <c r="B157" s="607"/>
      <c r="C157" s="607"/>
      <c r="D157" s="608" t="s">
        <v>23</v>
      </c>
      <c r="E157" s="609" t="s">
        <v>284</v>
      </c>
      <c r="F157" s="610" t="s">
        <v>2476</v>
      </c>
      <c r="G157" s="630" t="s">
        <v>1976</v>
      </c>
      <c r="H157" s="630" t="s">
        <v>1976</v>
      </c>
      <c r="I157" s="629" t="s">
        <v>11</v>
      </c>
      <c r="J157" s="613"/>
      <c r="K157" s="611"/>
      <c r="L157" s="883"/>
      <c r="M157" s="655"/>
    </row>
    <row r="158" spans="1:13" ht="16.5" customHeight="1">
      <c r="A158" s="650">
        <v>149</v>
      </c>
      <c r="B158" s="607"/>
      <c r="C158" s="607"/>
      <c r="D158" s="608" t="s">
        <v>23</v>
      </c>
      <c r="E158" s="609" t="s">
        <v>284</v>
      </c>
      <c r="F158" s="610" t="s">
        <v>2477</v>
      </c>
      <c r="G158" s="630" t="s">
        <v>1976</v>
      </c>
      <c r="H158" s="630" t="s">
        <v>1976</v>
      </c>
      <c r="I158" s="629" t="s">
        <v>11</v>
      </c>
      <c r="J158" s="613"/>
      <c r="K158" s="611"/>
      <c r="L158" s="883"/>
      <c r="M158" s="655"/>
    </row>
    <row r="159" spans="1:13" ht="16.5" customHeight="1">
      <c r="A159" s="650">
        <v>150</v>
      </c>
      <c r="B159" s="607"/>
      <c r="C159" s="607"/>
      <c r="D159" s="608" t="s">
        <v>23</v>
      </c>
      <c r="E159" s="609" t="s">
        <v>284</v>
      </c>
      <c r="F159" s="610" t="s">
        <v>2478</v>
      </c>
      <c r="G159" s="630"/>
      <c r="H159" s="608"/>
      <c r="I159" s="629" t="s">
        <v>11</v>
      </c>
      <c r="J159" s="613"/>
      <c r="K159" s="611"/>
      <c r="L159" s="883"/>
      <c r="M159" s="655" t="s">
        <v>2580</v>
      </c>
    </row>
    <row r="160" spans="1:13" ht="16.5" customHeight="1">
      <c r="A160" s="650">
        <v>151</v>
      </c>
      <c r="B160" s="607"/>
      <c r="C160" s="607"/>
      <c r="D160" s="608" t="s">
        <v>23</v>
      </c>
      <c r="E160" s="609" t="s">
        <v>284</v>
      </c>
      <c r="F160" s="610" t="s">
        <v>2479</v>
      </c>
      <c r="G160" s="630"/>
      <c r="H160" s="608"/>
      <c r="I160" s="629" t="s">
        <v>11</v>
      </c>
      <c r="J160" s="613"/>
      <c r="K160" s="611"/>
      <c r="L160" s="883"/>
      <c r="M160" s="655"/>
    </row>
    <row r="161" spans="1:13" ht="16.5" customHeight="1">
      <c r="A161" s="650">
        <v>152</v>
      </c>
      <c r="B161" s="607"/>
      <c r="C161" s="607"/>
      <c r="D161" s="608" t="s">
        <v>23</v>
      </c>
      <c r="E161" s="609" t="s">
        <v>284</v>
      </c>
      <c r="F161" s="610" t="s">
        <v>2480</v>
      </c>
      <c r="G161" s="630"/>
      <c r="H161" s="608"/>
      <c r="I161" s="629" t="s">
        <v>11</v>
      </c>
      <c r="J161" s="613"/>
      <c r="K161" s="611"/>
      <c r="L161" s="883"/>
      <c r="M161" s="655"/>
    </row>
    <row r="162" spans="1:13" ht="16.5" customHeight="1">
      <c r="A162" s="650">
        <v>153</v>
      </c>
      <c r="B162" s="607"/>
      <c r="C162" s="607"/>
      <c r="D162" s="608" t="s">
        <v>23</v>
      </c>
      <c r="E162" s="609" t="s">
        <v>284</v>
      </c>
      <c r="F162" s="610" t="s">
        <v>2481</v>
      </c>
      <c r="G162" s="630"/>
      <c r="H162" s="608"/>
      <c r="I162" s="629" t="s">
        <v>11</v>
      </c>
      <c r="J162" s="613"/>
      <c r="K162" s="611"/>
      <c r="L162" s="883"/>
      <c r="M162" s="655"/>
    </row>
    <row r="163" spans="1:13" ht="16.5" customHeight="1">
      <c r="A163" s="650">
        <v>154</v>
      </c>
      <c r="B163" s="607"/>
      <c r="C163" s="607"/>
      <c r="D163" s="608" t="s">
        <v>23</v>
      </c>
      <c r="E163" s="609" t="s">
        <v>284</v>
      </c>
      <c r="F163" s="610" t="s">
        <v>2482</v>
      </c>
      <c r="G163" s="630"/>
      <c r="H163" s="608"/>
      <c r="I163" s="629" t="s">
        <v>11</v>
      </c>
      <c r="J163" s="613"/>
      <c r="K163" s="611"/>
      <c r="L163" s="883"/>
      <c r="M163" s="655" t="s">
        <v>2583</v>
      </c>
    </row>
    <row r="164" spans="1:13" ht="16.5" customHeight="1">
      <c r="A164" s="650">
        <v>155</v>
      </c>
      <c r="B164" s="607"/>
      <c r="C164" s="607"/>
      <c r="D164" s="608" t="s">
        <v>23</v>
      </c>
      <c r="E164" s="609" t="s">
        <v>284</v>
      </c>
      <c r="F164" s="610" t="s">
        <v>951</v>
      </c>
      <c r="G164" s="611"/>
      <c r="H164" s="611"/>
      <c r="I164" s="629" t="s">
        <v>11</v>
      </c>
      <c r="J164" s="613"/>
      <c r="K164" s="611"/>
      <c r="L164" s="616" t="s">
        <v>2563</v>
      </c>
      <c r="M164" s="662"/>
    </row>
    <row r="165" spans="1:13" ht="16.5" customHeight="1">
      <c r="A165" s="650">
        <v>156</v>
      </c>
      <c r="B165" s="607"/>
      <c r="C165" s="607"/>
      <c r="D165" s="608" t="s">
        <v>23</v>
      </c>
      <c r="E165" s="609" t="s">
        <v>284</v>
      </c>
      <c r="F165" s="610" t="s">
        <v>1982</v>
      </c>
      <c r="G165" s="611" t="s">
        <v>1976</v>
      </c>
      <c r="H165" s="611" t="s">
        <v>1976</v>
      </c>
      <c r="I165" s="629" t="s">
        <v>11</v>
      </c>
      <c r="J165" s="613"/>
      <c r="K165" s="611"/>
      <c r="L165" s="631" t="s">
        <v>2483</v>
      </c>
      <c r="M165" s="662"/>
    </row>
    <row r="166" spans="1:13" ht="16.5" customHeight="1">
      <c r="A166" s="650">
        <v>157</v>
      </c>
      <c r="B166" s="607"/>
      <c r="C166" s="607"/>
      <c r="D166" s="608" t="s">
        <v>23</v>
      </c>
      <c r="E166" s="609" t="s">
        <v>284</v>
      </c>
      <c r="F166" s="610" t="s">
        <v>1979</v>
      </c>
      <c r="G166" s="611" t="s">
        <v>1976</v>
      </c>
      <c r="H166" s="611" t="s">
        <v>1976</v>
      </c>
      <c r="I166" s="629" t="s">
        <v>11</v>
      </c>
      <c r="J166" s="613"/>
      <c r="K166" s="611"/>
      <c r="L166" s="631" t="s">
        <v>1977</v>
      </c>
      <c r="M166" s="662"/>
    </row>
    <row r="167" spans="1:13" ht="16.5" customHeight="1">
      <c r="A167" s="650">
        <v>158</v>
      </c>
      <c r="B167" s="607"/>
      <c r="C167" s="607"/>
      <c r="D167" s="608" t="s">
        <v>23</v>
      </c>
      <c r="E167" s="609" t="s">
        <v>284</v>
      </c>
      <c r="F167" s="610" t="s">
        <v>2484</v>
      </c>
      <c r="G167" s="608" t="s">
        <v>952</v>
      </c>
      <c r="H167" s="608" t="s">
        <v>952</v>
      </c>
      <c r="I167" s="629" t="s">
        <v>11</v>
      </c>
      <c r="J167" s="613"/>
      <c r="K167" s="611"/>
      <c r="L167" s="631" t="s">
        <v>2485</v>
      </c>
      <c r="M167" s="655"/>
    </row>
    <row r="168" spans="1:13" ht="16.5" customHeight="1">
      <c r="A168" s="650">
        <v>159</v>
      </c>
      <c r="B168" s="607"/>
      <c r="C168" s="607"/>
      <c r="D168" s="608" t="s">
        <v>23</v>
      </c>
      <c r="E168" s="609" t="s">
        <v>284</v>
      </c>
      <c r="F168" s="610" t="s">
        <v>1980</v>
      </c>
      <c r="G168" s="608" t="s">
        <v>953</v>
      </c>
      <c r="H168" s="608" t="s">
        <v>953</v>
      </c>
      <c r="I168" s="629" t="s">
        <v>11</v>
      </c>
      <c r="J168" s="613"/>
      <c r="K168" s="611"/>
      <c r="L168" s="631" t="s">
        <v>2486</v>
      </c>
      <c r="M168" s="655"/>
    </row>
    <row r="169" spans="1:13" ht="16.5" customHeight="1">
      <c r="A169" s="650">
        <v>160</v>
      </c>
      <c r="B169" s="607"/>
      <c r="C169" s="607"/>
      <c r="D169" s="608" t="s">
        <v>23</v>
      </c>
      <c r="E169" s="609" t="s">
        <v>284</v>
      </c>
      <c r="F169" s="610" t="s">
        <v>1981</v>
      </c>
      <c r="G169" s="608" t="s">
        <v>954</v>
      </c>
      <c r="H169" s="608" t="s">
        <v>954</v>
      </c>
      <c r="I169" s="629" t="s">
        <v>11</v>
      </c>
      <c r="J169" s="611"/>
      <c r="K169" s="611"/>
      <c r="L169" s="631" t="s">
        <v>1959</v>
      </c>
      <c r="M169" s="655" t="s">
        <v>2014</v>
      </c>
    </row>
    <row r="170" spans="1:13" ht="16.5" customHeight="1">
      <c r="A170" s="650">
        <v>161</v>
      </c>
      <c r="B170" s="607"/>
      <c r="C170" s="607"/>
      <c r="D170" s="608" t="s">
        <v>23</v>
      </c>
      <c r="E170" s="609" t="s">
        <v>284</v>
      </c>
      <c r="F170" s="610" t="s">
        <v>1983</v>
      </c>
      <c r="G170" s="608" t="s">
        <v>953</v>
      </c>
      <c r="H170" s="608" t="s">
        <v>953</v>
      </c>
      <c r="I170" s="629" t="s">
        <v>11</v>
      </c>
      <c r="J170" s="611"/>
      <c r="K170" s="611"/>
      <c r="L170" s="631" t="s">
        <v>1978</v>
      </c>
      <c r="M170" s="655" t="s">
        <v>2015</v>
      </c>
    </row>
    <row r="171" spans="1:13" ht="16.5" customHeight="1">
      <c r="A171" s="650">
        <v>162</v>
      </c>
      <c r="B171" s="607"/>
      <c r="C171" s="607"/>
      <c r="D171" s="608" t="s">
        <v>23</v>
      </c>
      <c r="E171" s="609" t="s">
        <v>284</v>
      </c>
      <c r="F171" s="610" t="s">
        <v>955</v>
      </c>
      <c r="G171" s="611"/>
      <c r="H171" s="611"/>
      <c r="I171" s="629" t="s">
        <v>11</v>
      </c>
      <c r="J171" s="613"/>
      <c r="K171" s="611"/>
      <c r="L171" s="616" t="s">
        <v>2487</v>
      </c>
      <c r="M171" s="655"/>
    </row>
    <row r="172" spans="1:13" ht="16.5" customHeight="1">
      <c r="A172" s="650">
        <v>163</v>
      </c>
      <c r="B172" s="607"/>
      <c r="C172" s="607"/>
      <c r="D172" s="608" t="s">
        <v>23</v>
      </c>
      <c r="E172" s="609" t="s">
        <v>63</v>
      </c>
      <c r="F172" s="610" t="s">
        <v>1889</v>
      </c>
      <c r="G172" s="611"/>
      <c r="H172" s="611"/>
      <c r="I172" s="629" t="s">
        <v>11</v>
      </c>
      <c r="J172" s="613"/>
      <c r="K172" s="611"/>
      <c r="L172" s="616" t="s">
        <v>2682</v>
      </c>
      <c r="M172" s="655" t="s">
        <v>2488</v>
      </c>
    </row>
    <row r="173" spans="1:13" ht="18" customHeight="1">
      <c r="A173" s="650">
        <v>164</v>
      </c>
      <c r="B173" s="607"/>
      <c r="C173" s="607"/>
      <c r="D173" s="608" t="s">
        <v>23</v>
      </c>
      <c r="E173" s="609" t="s">
        <v>63</v>
      </c>
      <c r="F173" s="610" t="s">
        <v>956</v>
      </c>
      <c r="G173" s="608" t="s">
        <v>2489</v>
      </c>
      <c r="H173" s="608" t="s">
        <v>2489</v>
      </c>
      <c r="I173" s="629" t="s">
        <v>11</v>
      </c>
      <c r="J173" s="613"/>
      <c r="K173" s="611"/>
      <c r="L173" s="887" t="s">
        <v>2490</v>
      </c>
      <c r="M173" s="657"/>
    </row>
    <row r="174" spans="1:13" ht="18" customHeight="1">
      <c r="A174" s="650">
        <v>165</v>
      </c>
      <c r="B174" s="607"/>
      <c r="C174" s="607"/>
      <c r="D174" s="608" t="s">
        <v>23</v>
      </c>
      <c r="E174" s="609" t="s">
        <v>63</v>
      </c>
      <c r="F174" s="610" t="s">
        <v>957</v>
      </c>
      <c r="G174" s="608" t="s">
        <v>2491</v>
      </c>
      <c r="H174" s="608" t="s">
        <v>2491</v>
      </c>
      <c r="I174" s="629" t="s">
        <v>11</v>
      </c>
      <c r="J174" s="613"/>
      <c r="K174" s="611"/>
      <c r="L174" s="887"/>
      <c r="M174" s="657"/>
    </row>
    <row r="175" spans="1:13" ht="18" customHeight="1">
      <c r="A175" s="650">
        <v>166</v>
      </c>
      <c r="B175" s="607"/>
      <c r="C175" s="607"/>
      <c r="D175" s="608" t="s">
        <v>23</v>
      </c>
      <c r="E175" s="609" t="s">
        <v>63</v>
      </c>
      <c r="F175" s="610" t="s">
        <v>958</v>
      </c>
      <c r="G175" s="608" t="s">
        <v>2491</v>
      </c>
      <c r="H175" s="608" t="s">
        <v>2491</v>
      </c>
      <c r="I175" s="629" t="s">
        <v>11</v>
      </c>
      <c r="J175" s="613"/>
      <c r="K175" s="611"/>
      <c r="L175" s="887"/>
      <c r="M175" s="657"/>
    </row>
    <row r="176" spans="1:13" ht="18" customHeight="1">
      <c r="A176" s="650">
        <v>167</v>
      </c>
      <c r="B176" s="607"/>
      <c r="C176" s="607"/>
      <c r="D176" s="608" t="s">
        <v>23</v>
      </c>
      <c r="E176" s="609" t="s">
        <v>63</v>
      </c>
      <c r="F176" s="610" t="s">
        <v>959</v>
      </c>
      <c r="G176" s="608" t="s">
        <v>2492</v>
      </c>
      <c r="H176" s="608" t="s">
        <v>2492</v>
      </c>
      <c r="I176" s="629" t="s">
        <v>11</v>
      </c>
      <c r="J176" s="613"/>
      <c r="K176" s="611"/>
      <c r="L176" s="887"/>
      <c r="M176" s="657"/>
    </row>
    <row r="177" spans="1:13" ht="18" customHeight="1">
      <c r="A177" s="650">
        <v>168</v>
      </c>
      <c r="B177" s="607"/>
      <c r="C177" s="607"/>
      <c r="D177" s="608" t="s">
        <v>23</v>
      </c>
      <c r="E177" s="609" t="s">
        <v>63</v>
      </c>
      <c r="F177" s="610" t="s">
        <v>960</v>
      </c>
      <c r="G177" s="608" t="s">
        <v>2442</v>
      </c>
      <c r="H177" s="608" t="s">
        <v>2442</v>
      </c>
      <c r="I177" s="629" t="s">
        <v>11</v>
      </c>
      <c r="J177" s="613"/>
      <c r="K177" s="611"/>
      <c r="L177" s="887"/>
      <c r="M177" s="657"/>
    </row>
    <row r="178" spans="1:13" ht="18" customHeight="1">
      <c r="A178" s="650">
        <v>169</v>
      </c>
      <c r="B178" s="607"/>
      <c r="C178" s="607"/>
      <c r="D178" s="608" t="s">
        <v>23</v>
      </c>
      <c r="E178" s="609" t="s">
        <v>63</v>
      </c>
      <c r="F178" s="610" t="s">
        <v>961</v>
      </c>
      <c r="G178" s="608" t="s">
        <v>2442</v>
      </c>
      <c r="H178" s="608" t="s">
        <v>2442</v>
      </c>
      <c r="I178" s="629" t="s">
        <v>11</v>
      </c>
      <c r="J178" s="613"/>
      <c r="K178" s="611"/>
      <c r="L178" s="887"/>
      <c r="M178" s="657"/>
    </row>
    <row r="179" spans="1:13" ht="18" customHeight="1">
      <c r="A179" s="650">
        <v>170</v>
      </c>
      <c r="B179" s="607"/>
      <c r="C179" s="607"/>
      <c r="D179" s="608" t="s">
        <v>23</v>
      </c>
      <c r="E179" s="609" t="s">
        <v>63</v>
      </c>
      <c r="F179" s="610" t="s">
        <v>962</v>
      </c>
      <c r="G179" s="608" t="s">
        <v>1693</v>
      </c>
      <c r="H179" s="608" t="s">
        <v>1693</v>
      </c>
      <c r="I179" s="629" t="s">
        <v>11</v>
      </c>
      <c r="J179" s="613"/>
      <c r="K179" s="611"/>
      <c r="L179" s="887"/>
      <c r="M179" s="657"/>
    </row>
    <row r="180" spans="1:13" ht="18" customHeight="1">
      <c r="A180" s="650">
        <v>171</v>
      </c>
      <c r="B180" s="607"/>
      <c r="C180" s="607"/>
      <c r="D180" s="608" t="s">
        <v>23</v>
      </c>
      <c r="E180" s="609" t="s">
        <v>63</v>
      </c>
      <c r="F180" s="610" t="s">
        <v>963</v>
      </c>
      <c r="G180" s="608" t="s">
        <v>2400</v>
      </c>
      <c r="H180" s="608" t="s">
        <v>2400</v>
      </c>
      <c r="I180" s="629" t="s">
        <v>11</v>
      </c>
      <c r="J180" s="613"/>
      <c r="K180" s="611"/>
      <c r="L180" s="887"/>
      <c r="M180" s="657"/>
    </row>
    <row r="181" spans="1:13" ht="18" customHeight="1">
      <c r="A181" s="650">
        <v>172</v>
      </c>
      <c r="B181" s="607"/>
      <c r="C181" s="607"/>
      <c r="D181" s="608" t="s">
        <v>23</v>
      </c>
      <c r="E181" s="609" t="s">
        <v>63</v>
      </c>
      <c r="F181" s="610" t="s">
        <v>965</v>
      </c>
      <c r="G181" s="608" t="s">
        <v>2491</v>
      </c>
      <c r="H181" s="608" t="s">
        <v>2491</v>
      </c>
      <c r="I181" s="629" t="s">
        <v>11</v>
      </c>
      <c r="J181" s="613"/>
      <c r="K181" s="611"/>
      <c r="L181" s="887"/>
      <c r="M181" s="657"/>
    </row>
    <row r="182" spans="1:13" ht="18" customHeight="1">
      <c r="A182" s="650">
        <v>173</v>
      </c>
      <c r="B182" s="607"/>
      <c r="C182" s="607"/>
      <c r="D182" s="608" t="s">
        <v>23</v>
      </c>
      <c r="E182" s="609" t="s">
        <v>63</v>
      </c>
      <c r="F182" s="610" t="s">
        <v>966</v>
      </c>
      <c r="G182" s="608" t="s">
        <v>2493</v>
      </c>
      <c r="H182" s="608" t="s">
        <v>2493</v>
      </c>
      <c r="I182" s="629" t="s">
        <v>11</v>
      </c>
      <c r="J182" s="613"/>
      <c r="K182" s="611"/>
      <c r="L182" s="887"/>
      <c r="M182" s="657"/>
    </row>
    <row r="183" spans="1:13" ht="18" customHeight="1">
      <c r="A183" s="650">
        <v>174</v>
      </c>
      <c r="B183" s="607"/>
      <c r="C183" s="607"/>
      <c r="D183" s="608" t="s">
        <v>23</v>
      </c>
      <c r="E183" s="609" t="s">
        <v>63</v>
      </c>
      <c r="F183" s="610" t="s">
        <v>967</v>
      </c>
      <c r="G183" s="608" t="s">
        <v>2442</v>
      </c>
      <c r="H183" s="608" t="s">
        <v>2442</v>
      </c>
      <c r="I183" s="629" t="s">
        <v>11</v>
      </c>
      <c r="J183" s="613"/>
      <c r="K183" s="611"/>
      <c r="L183" s="887"/>
      <c r="M183" s="657"/>
    </row>
    <row r="184" spans="1:13" ht="18" customHeight="1">
      <c r="A184" s="650">
        <v>175</v>
      </c>
      <c r="B184" s="607"/>
      <c r="C184" s="607"/>
      <c r="D184" s="608" t="s">
        <v>23</v>
      </c>
      <c r="E184" s="609" t="s">
        <v>63</v>
      </c>
      <c r="F184" s="610" t="s">
        <v>968</v>
      </c>
      <c r="G184" s="608" t="s">
        <v>2442</v>
      </c>
      <c r="H184" s="608" t="s">
        <v>2442</v>
      </c>
      <c r="I184" s="629" t="s">
        <v>11</v>
      </c>
      <c r="J184" s="613"/>
      <c r="K184" s="611"/>
      <c r="L184" s="887"/>
      <c r="M184" s="657"/>
    </row>
    <row r="185" spans="1:13" ht="18" customHeight="1">
      <c r="A185" s="650">
        <v>176</v>
      </c>
      <c r="B185" s="607"/>
      <c r="C185" s="607"/>
      <c r="D185" s="608" t="s">
        <v>23</v>
      </c>
      <c r="E185" s="609" t="s">
        <v>63</v>
      </c>
      <c r="F185" s="610" t="s">
        <v>969</v>
      </c>
      <c r="G185" s="608" t="s">
        <v>1693</v>
      </c>
      <c r="H185" s="608" t="s">
        <v>1693</v>
      </c>
      <c r="I185" s="629" t="s">
        <v>11</v>
      </c>
      <c r="J185" s="613"/>
      <c r="K185" s="611"/>
      <c r="L185" s="887"/>
      <c r="M185" s="657"/>
    </row>
    <row r="186" spans="1:13" ht="18" customHeight="1">
      <c r="A186" s="650">
        <v>177</v>
      </c>
      <c r="B186" s="607"/>
      <c r="C186" s="607"/>
      <c r="D186" s="608" t="s">
        <v>23</v>
      </c>
      <c r="E186" s="609" t="s">
        <v>63</v>
      </c>
      <c r="F186" s="610" t="s">
        <v>970</v>
      </c>
      <c r="G186" s="608" t="s">
        <v>2400</v>
      </c>
      <c r="H186" s="608" t="s">
        <v>2400</v>
      </c>
      <c r="I186" s="629" t="s">
        <v>11</v>
      </c>
      <c r="J186" s="613"/>
      <c r="K186" s="611"/>
      <c r="L186" s="887"/>
      <c r="M186" s="657"/>
    </row>
    <row r="187" spans="1:13" ht="18" customHeight="1">
      <c r="A187" s="650">
        <v>178</v>
      </c>
      <c r="B187" s="607"/>
      <c r="C187" s="607"/>
      <c r="D187" s="608" t="s">
        <v>23</v>
      </c>
      <c r="E187" s="609" t="s">
        <v>63</v>
      </c>
      <c r="F187" s="610" t="s">
        <v>971</v>
      </c>
      <c r="G187" s="608" t="s">
        <v>2400</v>
      </c>
      <c r="H187" s="608" t="s">
        <v>2400</v>
      </c>
      <c r="I187" s="629" t="s">
        <v>11</v>
      </c>
      <c r="J187" s="613"/>
      <c r="K187" s="611"/>
      <c r="L187" s="887"/>
      <c r="M187" s="657"/>
    </row>
    <row r="188" spans="1:13" ht="18" customHeight="1">
      <c r="A188" s="650">
        <v>179</v>
      </c>
      <c r="B188" s="607"/>
      <c r="C188" s="607"/>
      <c r="D188" s="608" t="s">
        <v>23</v>
      </c>
      <c r="E188" s="609" t="s">
        <v>63</v>
      </c>
      <c r="F188" s="610" t="s">
        <v>972</v>
      </c>
      <c r="G188" s="608" t="s">
        <v>2400</v>
      </c>
      <c r="H188" s="608" t="s">
        <v>2400</v>
      </c>
      <c r="I188" s="629" t="s">
        <v>11</v>
      </c>
      <c r="J188" s="613"/>
      <c r="K188" s="611"/>
      <c r="L188" s="887"/>
      <c r="M188" s="657"/>
    </row>
    <row r="189" spans="1:13" ht="18" customHeight="1">
      <c r="A189" s="650">
        <v>180</v>
      </c>
      <c r="B189" s="607"/>
      <c r="C189" s="607"/>
      <c r="D189" s="608" t="s">
        <v>23</v>
      </c>
      <c r="E189" s="609" t="s">
        <v>63</v>
      </c>
      <c r="F189" s="610" t="s">
        <v>973</v>
      </c>
      <c r="G189" s="608" t="s">
        <v>2400</v>
      </c>
      <c r="H189" s="608" t="s">
        <v>2400</v>
      </c>
      <c r="I189" s="629" t="s">
        <v>11</v>
      </c>
      <c r="J189" s="613"/>
      <c r="K189" s="611"/>
      <c r="L189" s="887"/>
      <c r="M189" s="657"/>
    </row>
    <row r="190" spans="1:13" ht="18" customHeight="1">
      <c r="A190" s="650">
        <v>181</v>
      </c>
      <c r="B190" s="607"/>
      <c r="C190" s="607"/>
      <c r="D190" s="608" t="s">
        <v>23</v>
      </c>
      <c r="E190" s="609" t="s">
        <v>63</v>
      </c>
      <c r="F190" s="610" t="s">
        <v>974</v>
      </c>
      <c r="G190" s="608" t="s">
        <v>2442</v>
      </c>
      <c r="H190" s="608" t="s">
        <v>2442</v>
      </c>
      <c r="I190" s="629" t="s">
        <v>11</v>
      </c>
      <c r="J190" s="613"/>
      <c r="K190" s="611"/>
      <c r="L190" s="887"/>
      <c r="M190" s="657"/>
    </row>
    <row r="191" spans="1:13" ht="18" customHeight="1">
      <c r="A191" s="650">
        <v>182</v>
      </c>
      <c r="B191" s="607"/>
      <c r="C191" s="607"/>
      <c r="D191" s="608" t="s">
        <v>23</v>
      </c>
      <c r="E191" s="609" t="s">
        <v>63</v>
      </c>
      <c r="F191" s="610" t="s">
        <v>975</v>
      </c>
      <c r="G191" s="608" t="s">
        <v>1693</v>
      </c>
      <c r="H191" s="608" t="s">
        <v>1693</v>
      </c>
      <c r="I191" s="629" t="s">
        <v>11</v>
      </c>
      <c r="J191" s="613"/>
      <c r="K191" s="611"/>
      <c r="L191" s="887"/>
      <c r="M191" s="657"/>
    </row>
    <row r="192" spans="1:13" ht="18" customHeight="1">
      <c r="A192" s="650">
        <v>183</v>
      </c>
      <c r="B192" s="607"/>
      <c r="C192" s="607"/>
      <c r="D192" s="608" t="s">
        <v>23</v>
      </c>
      <c r="E192" s="609" t="s">
        <v>63</v>
      </c>
      <c r="F192" s="610" t="s">
        <v>976</v>
      </c>
      <c r="G192" s="608" t="s">
        <v>2494</v>
      </c>
      <c r="H192" s="608" t="s">
        <v>2494</v>
      </c>
      <c r="I192" s="629" t="s">
        <v>11</v>
      </c>
      <c r="J192" s="613"/>
      <c r="K192" s="611"/>
      <c r="L192" s="887"/>
      <c r="M192" s="657"/>
    </row>
    <row r="193" spans="1:13" ht="18" customHeight="1">
      <c r="A193" s="650">
        <v>184</v>
      </c>
      <c r="B193" s="607"/>
      <c r="C193" s="607"/>
      <c r="D193" s="608" t="s">
        <v>23</v>
      </c>
      <c r="E193" s="609" t="s">
        <v>63</v>
      </c>
      <c r="F193" s="610" t="s">
        <v>977</v>
      </c>
      <c r="G193" s="608" t="s">
        <v>2442</v>
      </c>
      <c r="H193" s="608" t="s">
        <v>2442</v>
      </c>
      <c r="I193" s="629" t="s">
        <v>11</v>
      </c>
      <c r="J193" s="613"/>
      <c r="K193" s="611"/>
      <c r="L193" s="887"/>
      <c r="M193" s="657"/>
    </row>
    <row r="194" spans="1:13" ht="18" customHeight="1">
      <c r="A194" s="650">
        <v>185</v>
      </c>
      <c r="B194" s="607"/>
      <c r="C194" s="607"/>
      <c r="D194" s="608" t="s">
        <v>23</v>
      </c>
      <c r="E194" s="609" t="s">
        <v>63</v>
      </c>
      <c r="F194" s="610" t="s">
        <v>978</v>
      </c>
      <c r="G194" s="608" t="s">
        <v>1693</v>
      </c>
      <c r="H194" s="608" t="s">
        <v>1693</v>
      </c>
      <c r="I194" s="629" t="s">
        <v>11</v>
      </c>
      <c r="J194" s="613"/>
      <c r="K194" s="611"/>
      <c r="L194" s="887"/>
      <c r="M194" s="657"/>
    </row>
    <row r="195" spans="1:13" ht="18" customHeight="1">
      <c r="A195" s="650">
        <v>186</v>
      </c>
      <c r="B195" s="607"/>
      <c r="C195" s="607"/>
      <c r="D195" s="608" t="s">
        <v>23</v>
      </c>
      <c r="E195" s="609" t="s">
        <v>63</v>
      </c>
      <c r="F195" s="610" t="s">
        <v>979</v>
      </c>
      <c r="G195" s="608" t="s">
        <v>2442</v>
      </c>
      <c r="H195" s="608" t="s">
        <v>2442</v>
      </c>
      <c r="I195" s="629" t="s">
        <v>11</v>
      </c>
      <c r="J195" s="613"/>
      <c r="K195" s="611"/>
      <c r="L195" s="887"/>
      <c r="M195" s="657"/>
    </row>
    <row r="196" spans="1:13" ht="18" customHeight="1">
      <c r="A196" s="650">
        <v>187</v>
      </c>
      <c r="B196" s="607"/>
      <c r="C196" s="607"/>
      <c r="D196" s="608" t="s">
        <v>23</v>
      </c>
      <c r="E196" s="609" t="s">
        <v>63</v>
      </c>
      <c r="F196" s="610" t="s">
        <v>980</v>
      </c>
      <c r="G196" s="608" t="s">
        <v>2442</v>
      </c>
      <c r="H196" s="608" t="s">
        <v>2442</v>
      </c>
      <c r="I196" s="629" t="s">
        <v>11</v>
      </c>
      <c r="J196" s="613"/>
      <c r="K196" s="611"/>
      <c r="L196" s="887"/>
      <c r="M196" s="657"/>
    </row>
    <row r="197" spans="1:13" ht="18" customHeight="1">
      <c r="A197" s="650">
        <v>188</v>
      </c>
      <c r="B197" s="607"/>
      <c r="C197" s="607"/>
      <c r="D197" s="608" t="s">
        <v>23</v>
      </c>
      <c r="E197" s="609" t="s">
        <v>63</v>
      </c>
      <c r="F197" s="610" t="s">
        <v>981</v>
      </c>
      <c r="G197" s="608" t="s">
        <v>1693</v>
      </c>
      <c r="H197" s="608" t="s">
        <v>1693</v>
      </c>
      <c r="I197" s="629" t="s">
        <v>11</v>
      </c>
      <c r="J197" s="613"/>
      <c r="K197" s="611"/>
      <c r="L197" s="887"/>
      <c r="M197" s="657"/>
    </row>
    <row r="198" spans="1:13" ht="18" customHeight="1">
      <c r="A198" s="650">
        <v>189</v>
      </c>
      <c r="B198" s="607"/>
      <c r="C198" s="607"/>
      <c r="D198" s="608" t="s">
        <v>23</v>
      </c>
      <c r="E198" s="609" t="s">
        <v>63</v>
      </c>
      <c r="F198" s="610" t="s">
        <v>2495</v>
      </c>
      <c r="G198" s="632" t="s">
        <v>2442</v>
      </c>
      <c r="H198" s="632" t="s">
        <v>2442</v>
      </c>
      <c r="I198" s="629" t="s">
        <v>11</v>
      </c>
      <c r="J198" s="613"/>
      <c r="K198" s="611"/>
      <c r="L198" s="887"/>
      <c r="M198" s="657"/>
    </row>
    <row r="199" spans="1:13" ht="18" customHeight="1">
      <c r="A199" s="650">
        <v>190</v>
      </c>
      <c r="B199" s="607"/>
      <c r="C199" s="607"/>
      <c r="D199" s="608" t="s">
        <v>23</v>
      </c>
      <c r="E199" s="609" t="s">
        <v>63</v>
      </c>
      <c r="F199" s="610" t="s">
        <v>982</v>
      </c>
      <c r="G199" s="608" t="s">
        <v>2496</v>
      </c>
      <c r="H199" s="608" t="s">
        <v>2496</v>
      </c>
      <c r="I199" s="629" t="s">
        <v>11</v>
      </c>
      <c r="J199" s="613"/>
      <c r="K199" s="611"/>
      <c r="L199" s="887"/>
      <c r="M199" s="657"/>
    </row>
    <row r="200" spans="1:13" ht="18" customHeight="1">
      <c r="A200" s="650">
        <v>191</v>
      </c>
      <c r="B200" s="607"/>
      <c r="C200" s="607"/>
      <c r="D200" s="608" t="s">
        <v>23</v>
      </c>
      <c r="E200" s="609" t="s">
        <v>63</v>
      </c>
      <c r="F200" s="610" t="s">
        <v>2497</v>
      </c>
      <c r="G200" s="632" t="s">
        <v>2400</v>
      </c>
      <c r="H200" s="632" t="s">
        <v>2400</v>
      </c>
      <c r="I200" s="629" t="s">
        <v>11</v>
      </c>
      <c r="J200" s="613"/>
      <c r="K200" s="611"/>
      <c r="L200" s="887"/>
      <c r="M200" s="657"/>
    </row>
    <row r="201" spans="1:13" ht="18" customHeight="1">
      <c r="A201" s="650">
        <v>192</v>
      </c>
      <c r="B201" s="607"/>
      <c r="C201" s="607"/>
      <c r="D201" s="608" t="s">
        <v>23</v>
      </c>
      <c r="E201" s="609" t="s">
        <v>63</v>
      </c>
      <c r="F201" s="610" t="s">
        <v>983</v>
      </c>
      <c r="G201" s="632" t="s">
        <v>2498</v>
      </c>
      <c r="H201" s="632" t="s">
        <v>2498</v>
      </c>
      <c r="I201" s="629" t="s">
        <v>11</v>
      </c>
      <c r="J201" s="613"/>
      <c r="K201" s="611"/>
      <c r="L201" s="887"/>
      <c r="M201" s="657"/>
    </row>
    <row r="202" spans="1:13" ht="18" customHeight="1">
      <c r="A202" s="650">
        <v>193</v>
      </c>
      <c r="B202" s="607"/>
      <c r="C202" s="607"/>
      <c r="D202" s="608" t="s">
        <v>23</v>
      </c>
      <c r="E202" s="609" t="s">
        <v>63</v>
      </c>
      <c r="F202" s="610" t="s">
        <v>2499</v>
      </c>
      <c r="G202" s="633"/>
      <c r="H202" s="633"/>
      <c r="I202" s="629" t="s">
        <v>11</v>
      </c>
      <c r="J202" s="613"/>
      <c r="K202" s="611"/>
      <c r="L202" s="887"/>
      <c r="M202" s="657" t="s">
        <v>2568</v>
      </c>
    </row>
    <row r="203" spans="1:13" ht="18" customHeight="1">
      <c r="A203" s="650">
        <v>194</v>
      </c>
      <c r="B203" s="607"/>
      <c r="C203" s="607"/>
      <c r="D203" s="608" t="s">
        <v>23</v>
      </c>
      <c r="E203" s="609" t="s">
        <v>63</v>
      </c>
      <c r="F203" s="610" t="s">
        <v>2500</v>
      </c>
      <c r="G203" s="633"/>
      <c r="H203" s="633"/>
      <c r="I203" s="629" t="s">
        <v>11</v>
      </c>
      <c r="J203" s="613"/>
      <c r="K203" s="611"/>
      <c r="L203" s="887"/>
      <c r="M203" s="657" t="s">
        <v>2571</v>
      </c>
    </row>
    <row r="204" spans="1:13" ht="18" customHeight="1">
      <c r="A204" s="650">
        <v>195</v>
      </c>
      <c r="B204" s="607"/>
      <c r="C204" s="607"/>
      <c r="D204" s="608" t="s">
        <v>23</v>
      </c>
      <c r="E204" s="609" t="s">
        <v>63</v>
      </c>
      <c r="F204" s="610" t="s">
        <v>2501</v>
      </c>
      <c r="G204" s="633"/>
      <c r="H204" s="633"/>
      <c r="I204" s="629" t="s">
        <v>11</v>
      </c>
      <c r="J204" s="613"/>
      <c r="K204" s="611"/>
      <c r="L204" s="887"/>
      <c r="M204" s="657" t="s">
        <v>2569</v>
      </c>
    </row>
    <row r="205" spans="1:13" ht="18" customHeight="1">
      <c r="A205" s="650">
        <v>196</v>
      </c>
      <c r="B205" s="607"/>
      <c r="C205" s="607"/>
      <c r="D205" s="608" t="s">
        <v>23</v>
      </c>
      <c r="E205" s="609" t="s">
        <v>63</v>
      </c>
      <c r="F205" s="610" t="s">
        <v>2502</v>
      </c>
      <c r="G205" s="633"/>
      <c r="H205" s="633"/>
      <c r="I205" s="629" t="s">
        <v>11</v>
      </c>
      <c r="J205" s="613"/>
      <c r="K205" s="611"/>
      <c r="L205" s="887"/>
      <c r="M205" s="657" t="s">
        <v>2570</v>
      </c>
    </row>
    <row r="206" spans="1:13" ht="18" customHeight="1">
      <c r="A206" s="650">
        <v>197</v>
      </c>
      <c r="B206" s="607"/>
      <c r="C206" s="607"/>
      <c r="D206" s="608" t="s">
        <v>23</v>
      </c>
      <c r="E206" s="609" t="s">
        <v>63</v>
      </c>
      <c r="F206" s="610" t="s">
        <v>2503</v>
      </c>
      <c r="G206" s="633"/>
      <c r="H206" s="633"/>
      <c r="I206" s="629" t="s">
        <v>11</v>
      </c>
      <c r="J206" s="613"/>
      <c r="K206" s="611"/>
      <c r="L206" s="887"/>
      <c r="M206" s="657" t="s">
        <v>2572</v>
      </c>
    </row>
    <row r="207" spans="1:13" ht="16.5" customHeight="1">
      <c r="A207" s="650">
        <v>198</v>
      </c>
      <c r="B207" s="607"/>
      <c r="C207" s="607"/>
      <c r="D207" s="608" t="s">
        <v>23</v>
      </c>
      <c r="E207" s="609" t="s">
        <v>63</v>
      </c>
      <c r="F207" s="610" t="s">
        <v>2109</v>
      </c>
      <c r="G207" s="611"/>
      <c r="H207" s="611"/>
      <c r="I207" s="629" t="s">
        <v>11</v>
      </c>
      <c r="J207" s="613"/>
      <c r="K207" s="634" t="s">
        <v>2504</v>
      </c>
      <c r="L207" s="616" t="s">
        <v>2505</v>
      </c>
      <c r="M207" s="663"/>
    </row>
    <row r="208" spans="1:13" ht="16.5" customHeight="1">
      <c r="A208" s="650">
        <v>199</v>
      </c>
      <c r="B208" s="607"/>
      <c r="C208" s="607"/>
      <c r="D208" s="608" t="s">
        <v>23</v>
      </c>
      <c r="E208" s="609" t="s">
        <v>284</v>
      </c>
      <c r="F208" s="610" t="s">
        <v>984</v>
      </c>
      <c r="G208" s="611"/>
      <c r="H208" s="611"/>
      <c r="I208" s="629" t="s">
        <v>11</v>
      </c>
      <c r="J208" s="613"/>
      <c r="K208" s="611"/>
      <c r="L208" s="635" t="s">
        <v>2506</v>
      </c>
      <c r="M208" s="664"/>
    </row>
    <row r="209" spans="1:13" ht="16.5" customHeight="1">
      <c r="A209" s="650">
        <v>200</v>
      </c>
      <c r="B209" s="607"/>
      <c r="C209" s="607"/>
      <c r="D209" s="608" t="s">
        <v>23</v>
      </c>
      <c r="E209" s="609" t="s">
        <v>284</v>
      </c>
      <c r="F209" s="610" t="s">
        <v>985</v>
      </c>
      <c r="G209" s="636" t="s">
        <v>1849</v>
      </c>
      <c r="H209" s="636" t="s">
        <v>1849</v>
      </c>
      <c r="I209" s="629" t="s">
        <v>11</v>
      </c>
      <c r="J209" s="613"/>
      <c r="K209" s="611"/>
      <c r="L209" s="883" t="s">
        <v>1687</v>
      </c>
      <c r="M209" s="664"/>
    </row>
    <row r="210" spans="1:13" ht="16.5" customHeight="1">
      <c r="A210" s="650">
        <v>201</v>
      </c>
      <c r="B210" s="607"/>
      <c r="C210" s="607"/>
      <c r="D210" s="608" t="s">
        <v>23</v>
      </c>
      <c r="E210" s="609" t="s">
        <v>284</v>
      </c>
      <c r="F210" s="610" t="s">
        <v>1166</v>
      </c>
      <c r="G210" s="625" t="s">
        <v>1844</v>
      </c>
      <c r="H210" s="625" t="s">
        <v>1844</v>
      </c>
      <c r="I210" s="629" t="s">
        <v>11</v>
      </c>
      <c r="J210" s="613"/>
      <c r="K210" s="611"/>
      <c r="L210" s="883"/>
      <c r="M210" s="664"/>
    </row>
    <row r="211" spans="1:13" ht="16.5" customHeight="1">
      <c r="A211" s="650">
        <v>202</v>
      </c>
      <c r="B211" s="607"/>
      <c r="C211" s="607"/>
      <c r="D211" s="608" t="s">
        <v>23</v>
      </c>
      <c r="E211" s="609" t="s">
        <v>284</v>
      </c>
      <c r="F211" s="610" t="s">
        <v>1167</v>
      </c>
      <c r="G211" s="625" t="s">
        <v>2507</v>
      </c>
      <c r="H211" s="625" t="s">
        <v>2507</v>
      </c>
      <c r="I211" s="629" t="s">
        <v>11</v>
      </c>
      <c r="J211" s="613"/>
      <c r="K211" s="611"/>
      <c r="L211" s="883"/>
      <c r="M211" s="664"/>
    </row>
    <row r="212" spans="1:13" ht="16.5" customHeight="1">
      <c r="A212" s="650">
        <v>203</v>
      </c>
      <c r="B212" s="607"/>
      <c r="C212" s="607"/>
      <c r="D212" s="608" t="s">
        <v>23</v>
      </c>
      <c r="E212" s="609" t="s">
        <v>284</v>
      </c>
      <c r="F212" s="610" t="s">
        <v>1168</v>
      </c>
      <c r="G212" s="625" t="s">
        <v>1850</v>
      </c>
      <c r="H212" s="625" t="s">
        <v>1850</v>
      </c>
      <c r="I212" s="629" t="s">
        <v>11</v>
      </c>
      <c r="J212" s="613"/>
      <c r="K212" s="611"/>
      <c r="L212" s="883"/>
      <c r="M212" s="664"/>
    </row>
    <row r="213" spans="1:13" ht="16.5" customHeight="1">
      <c r="A213" s="650">
        <v>204</v>
      </c>
      <c r="B213" s="607"/>
      <c r="C213" s="607"/>
      <c r="D213" s="608" t="s">
        <v>23</v>
      </c>
      <c r="E213" s="609" t="s">
        <v>284</v>
      </c>
      <c r="F213" s="610" t="s">
        <v>1169</v>
      </c>
      <c r="G213" s="625" t="s">
        <v>1851</v>
      </c>
      <c r="H213" s="625" t="s">
        <v>1851</v>
      </c>
      <c r="I213" s="629" t="s">
        <v>11</v>
      </c>
      <c r="J213" s="613"/>
      <c r="K213" s="611"/>
      <c r="L213" s="883"/>
      <c r="M213" s="664"/>
    </row>
    <row r="214" spans="1:13" ht="16.5" customHeight="1">
      <c r="A214" s="650">
        <v>205</v>
      </c>
      <c r="B214" s="607"/>
      <c r="C214" s="607"/>
      <c r="D214" s="608" t="s">
        <v>23</v>
      </c>
      <c r="E214" s="609" t="s">
        <v>284</v>
      </c>
      <c r="F214" s="610" t="s">
        <v>1170</v>
      </c>
      <c r="G214" s="636" t="s">
        <v>1852</v>
      </c>
      <c r="H214" s="636" t="s">
        <v>1852</v>
      </c>
      <c r="I214" s="629" t="s">
        <v>11</v>
      </c>
      <c r="J214" s="613"/>
      <c r="K214" s="611"/>
      <c r="L214" s="883"/>
      <c r="M214" s="664"/>
    </row>
    <row r="215" spans="1:13" ht="16.5" customHeight="1">
      <c r="A215" s="650">
        <v>206</v>
      </c>
      <c r="B215" s="607"/>
      <c r="C215" s="607"/>
      <c r="D215" s="608" t="s">
        <v>23</v>
      </c>
      <c r="E215" s="609" t="s">
        <v>284</v>
      </c>
      <c r="F215" s="610" t="s">
        <v>1171</v>
      </c>
      <c r="G215" s="636" t="s">
        <v>1849</v>
      </c>
      <c r="H215" s="636" t="s">
        <v>1849</v>
      </c>
      <c r="I215" s="629" t="s">
        <v>11</v>
      </c>
      <c r="J215" s="613"/>
      <c r="K215" s="611"/>
      <c r="L215" s="883"/>
      <c r="M215" s="664"/>
    </row>
    <row r="216" spans="1:13" ht="16.5" customHeight="1">
      <c r="A216" s="650">
        <v>207</v>
      </c>
      <c r="B216" s="607"/>
      <c r="C216" s="607"/>
      <c r="D216" s="608" t="s">
        <v>23</v>
      </c>
      <c r="E216" s="609" t="s">
        <v>284</v>
      </c>
      <c r="F216" s="610" t="s">
        <v>1862</v>
      </c>
      <c r="G216" s="627" t="s">
        <v>3486</v>
      </c>
      <c r="H216" s="627" t="s">
        <v>3486</v>
      </c>
      <c r="I216" s="629" t="s">
        <v>11</v>
      </c>
      <c r="J216" s="613"/>
      <c r="K216" s="611"/>
      <c r="L216" s="883"/>
      <c r="M216" s="664"/>
    </row>
    <row r="217" spans="1:13" ht="16.5" customHeight="1">
      <c r="A217" s="650">
        <v>208</v>
      </c>
      <c r="B217" s="607"/>
      <c r="C217" s="607"/>
      <c r="D217" s="608" t="s">
        <v>23</v>
      </c>
      <c r="E217" s="609" t="s">
        <v>284</v>
      </c>
      <c r="F217" s="610" t="s">
        <v>1172</v>
      </c>
      <c r="G217" s="625" t="s">
        <v>1842</v>
      </c>
      <c r="H217" s="625" t="s">
        <v>1842</v>
      </c>
      <c r="I217" s="629" t="s">
        <v>11</v>
      </c>
      <c r="J217" s="613"/>
      <c r="K217" s="611"/>
      <c r="L217" s="883"/>
      <c r="M217" s="664"/>
    </row>
    <row r="218" spans="1:13" ht="16.5" customHeight="1">
      <c r="A218" s="650">
        <v>209</v>
      </c>
      <c r="B218" s="607"/>
      <c r="C218" s="607"/>
      <c r="D218" s="608" t="s">
        <v>23</v>
      </c>
      <c r="E218" s="609" t="s">
        <v>284</v>
      </c>
      <c r="F218" s="610" t="s">
        <v>1173</v>
      </c>
      <c r="G218" s="625" t="s">
        <v>2429</v>
      </c>
      <c r="H218" s="625" t="s">
        <v>2429</v>
      </c>
      <c r="I218" s="629" t="s">
        <v>11</v>
      </c>
      <c r="J218" s="613"/>
      <c r="K218" s="611"/>
      <c r="L218" s="883"/>
      <c r="M218" s="664"/>
    </row>
    <row r="219" spans="1:13" ht="16.5" customHeight="1">
      <c r="A219" s="650">
        <v>210</v>
      </c>
      <c r="B219" s="607"/>
      <c r="C219" s="607"/>
      <c r="D219" s="608" t="s">
        <v>23</v>
      </c>
      <c r="E219" s="609" t="s">
        <v>284</v>
      </c>
      <c r="F219" s="610" t="s">
        <v>1174</v>
      </c>
      <c r="G219" s="628" t="s">
        <v>1843</v>
      </c>
      <c r="H219" s="628" t="s">
        <v>1843</v>
      </c>
      <c r="I219" s="629" t="s">
        <v>11</v>
      </c>
      <c r="J219" s="613"/>
      <c r="K219" s="611"/>
      <c r="L219" s="883"/>
      <c r="M219" s="664"/>
    </row>
    <row r="220" spans="1:13" ht="16.5" customHeight="1">
      <c r="A220" s="650">
        <v>211</v>
      </c>
      <c r="B220" s="607"/>
      <c r="C220" s="607"/>
      <c r="D220" s="608" t="s">
        <v>23</v>
      </c>
      <c r="E220" s="609" t="s">
        <v>284</v>
      </c>
      <c r="F220" s="610" t="s">
        <v>1175</v>
      </c>
      <c r="G220" s="628" t="s">
        <v>1841</v>
      </c>
      <c r="H220" s="628" t="s">
        <v>1841</v>
      </c>
      <c r="I220" s="629" t="s">
        <v>11</v>
      </c>
      <c r="J220" s="613"/>
      <c r="K220" s="611"/>
      <c r="L220" s="883"/>
      <c r="M220" s="664"/>
    </row>
    <row r="221" spans="1:13" ht="16.5" customHeight="1">
      <c r="A221" s="650">
        <v>212</v>
      </c>
      <c r="B221" s="607"/>
      <c r="C221" s="607"/>
      <c r="D221" s="608" t="s">
        <v>23</v>
      </c>
      <c r="E221" s="609" t="s">
        <v>284</v>
      </c>
      <c r="F221" s="610" t="s">
        <v>1176</v>
      </c>
      <c r="G221" s="628" t="s">
        <v>2429</v>
      </c>
      <c r="H221" s="628" t="s">
        <v>2429</v>
      </c>
      <c r="I221" s="629" t="s">
        <v>11</v>
      </c>
      <c r="J221" s="613"/>
      <c r="K221" s="611"/>
      <c r="L221" s="883"/>
      <c r="M221" s="664"/>
    </row>
    <row r="222" spans="1:13" ht="16.5" customHeight="1">
      <c r="A222" s="650">
        <v>213</v>
      </c>
      <c r="B222" s="607"/>
      <c r="C222" s="607"/>
      <c r="D222" s="608" t="s">
        <v>23</v>
      </c>
      <c r="E222" s="609" t="s">
        <v>284</v>
      </c>
      <c r="F222" s="610" t="s">
        <v>1177</v>
      </c>
      <c r="G222" s="628" t="s">
        <v>1843</v>
      </c>
      <c r="H222" s="628" t="s">
        <v>1843</v>
      </c>
      <c r="I222" s="629" t="s">
        <v>11</v>
      </c>
      <c r="J222" s="613"/>
      <c r="K222" s="611"/>
      <c r="L222" s="883"/>
      <c r="M222" s="664"/>
    </row>
    <row r="223" spans="1:13" ht="16.5" customHeight="1">
      <c r="A223" s="650">
        <v>214</v>
      </c>
      <c r="B223" s="607"/>
      <c r="C223" s="607"/>
      <c r="D223" s="608" t="s">
        <v>23</v>
      </c>
      <c r="E223" s="609" t="s">
        <v>284</v>
      </c>
      <c r="F223" s="610" t="s">
        <v>1178</v>
      </c>
      <c r="G223" s="628" t="s">
        <v>1841</v>
      </c>
      <c r="H223" s="628" t="s">
        <v>1841</v>
      </c>
      <c r="I223" s="629" t="s">
        <v>11</v>
      </c>
      <c r="J223" s="613"/>
      <c r="K223" s="611"/>
      <c r="L223" s="883"/>
      <c r="M223" s="664"/>
    </row>
    <row r="224" spans="1:13" ht="16.5" customHeight="1">
      <c r="A224" s="650">
        <v>215</v>
      </c>
      <c r="B224" s="607"/>
      <c r="C224" s="607"/>
      <c r="D224" s="608" t="s">
        <v>23</v>
      </c>
      <c r="E224" s="609" t="s">
        <v>284</v>
      </c>
      <c r="F224" s="610" t="s">
        <v>1179</v>
      </c>
      <c r="G224" s="628" t="s">
        <v>2429</v>
      </c>
      <c r="H224" s="628" t="s">
        <v>2429</v>
      </c>
      <c r="I224" s="629" t="s">
        <v>11</v>
      </c>
      <c r="J224" s="613"/>
      <c r="K224" s="611"/>
      <c r="L224" s="883"/>
      <c r="M224" s="664"/>
    </row>
    <row r="225" spans="1:13" ht="16.5" customHeight="1">
      <c r="A225" s="650">
        <v>216</v>
      </c>
      <c r="B225" s="607"/>
      <c r="C225" s="607"/>
      <c r="D225" s="608" t="s">
        <v>23</v>
      </c>
      <c r="E225" s="609" t="s">
        <v>284</v>
      </c>
      <c r="F225" s="610" t="s">
        <v>1180</v>
      </c>
      <c r="G225" s="628" t="s">
        <v>1853</v>
      </c>
      <c r="H225" s="628" t="s">
        <v>1853</v>
      </c>
      <c r="I225" s="629" t="s">
        <v>11</v>
      </c>
      <c r="J225" s="613"/>
      <c r="K225" s="611"/>
      <c r="L225" s="883"/>
      <c r="M225" s="664"/>
    </row>
    <row r="226" spans="1:13" ht="16.5" customHeight="1">
      <c r="A226" s="650">
        <v>217</v>
      </c>
      <c r="B226" s="607"/>
      <c r="C226" s="607"/>
      <c r="D226" s="608" t="s">
        <v>23</v>
      </c>
      <c r="E226" s="609" t="s">
        <v>284</v>
      </c>
      <c r="F226" s="610" t="s">
        <v>1181</v>
      </c>
      <c r="G226" s="628" t="s">
        <v>1843</v>
      </c>
      <c r="H226" s="628" t="s">
        <v>1843</v>
      </c>
      <c r="I226" s="629" t="s">
        <v>11</v>
      </c>
      <c r="J226" s="613"/>
      <c r="K226" s="611"/>
      <c r="L226" s="883"/>
      <c r="M226" s="664"/>
    </row>
    <row r="227" spans="1:13" ht="16.5" customHeight="1">
      <c r="A227" s="650">
        <v>218</v>
      </c>
      <c r="B227" s="607"/>
      <c r="C227" s="607"/>
      <c r="D227" s="608" t="s">
        <v>23</v>
      </c>
      <c r="E227" s="609" t="s">
        <v>284</v>
      </c>
      <c r="F227" s="610" t="s">
        <v>1182</v>
      </c>
      <c r="G227" s="627" t="s">
        <v>2886</v>
      </c>
      <c r="H227" s="627" t="s">
        <v>2886</v>
      </c>
      <c r="I227" s="629" t="s">
        <v>11</v>
      </c>
      <c r="J227" s="613"/>
      <c r="K227" s="611"/>
      <c r="L227" s="883"/>
      <c r="M227" s="664"/>
    </row>
    <row r="228" spans="1:13" ht="16.5" customHeight="1">
      <c r="A228" s="650">
        <v>219</v>
      </c>
      <c r="B228" s="607"/>
      <c r="C228" s="607"/>
      <c r="D228" s="608" t="s">
        <v>23</v>
      </c>
      <c r="E228" s="609" t="s">
        <v>284</v>
      </c>
      <c r="F228" s="610" t="s">
        <v>1183</v>
      </c>
      <c r="G228" s="628" t="s">
        <v>1854</v>
      </c>
      <c r="H228" s="628" t="s">
        <v>1854</v>
      </c>
      <c r="I228" s="629" t="s">
        <v>11</v>
      </c>
      <c r="J228" s="613"/>
      <c r="K228" s="611"/>
      <c r="L228" s="883"/>
      <c r="M228" s="664"/>
    </row>
    <row r="229" spans="1:13" ht="16.5" customHeight="1">
      <c r="A229" s="650">
        <v>220</v>
      </c>
      <c r="B229" s="607"/>
      <c r="C229" s="607"/>
      <c r="D229" s="608" t="s">
        <v>23</v>
      </c>
      <c r="E229" s="609" t="s">
        <v>284</v>
      </c>
      <c r="F229" s="610" t="s">
        <v>1184</v>
      </c>
      <c r="G229" s="628" t="s">
        <v>1855</v>
      </c>
      <c r="H229" s="628" t="s">
        <v>1855</v>
      </c>
      <c r="I229" s="629" t="s">
        <v>11</v>
      </c>
      <c r="J229" s="613"/>
      <c r="K229" s="611"/>
      <c r="L229" s="883"/>
      <c r="M229" s="664"/>
    </row>
    <row r="230" spans="1:13" ht="16.5" customHeight="1">
      <c r="A230" s="650">
        <v>221</v>
      </c>
      <c r="B230" s="607"/>
      <c r="C230" s="607"/>
      <c r="D230" s="608" t="s">
        <v>23</v>
      </c>
      <c r="E230" s="609" t="s">
        <v>284</v>
      </c>
      <c r="F230" s="610" t="s">
        <v>1185</v>
      </c>
      <c r="G230" s="628" t="s">
        <v>2508</v>
      </c>
      <c r="H230" s="628" t="s">
        <v>2508</v>
      </c>
      <c r="I230" s="629" t="s">
        <v>11</v>
      </c>
      <c r="J230" s="613"/>
      <c r="K230" s="611"/>
      <c r="L230" s="883"/>
      <c r="M230" s="664"/>
    </row>
    <row r="231" spans="1:13" ht="16.5" customHeight="1">
      <c r="A231" s="650">
        <v>222</v>
      </c>
      <c r="B231" s="607"/>
      <c r="C231" s="607"/>
      <c r="D231" s="608" t="s">
        <v>23</v>
      </c>
      <c r="E231" s="609" t="s">
        <v>284</v>
      </c>
      <c r="F231" s="610" t="s">
        <v>1186</v>
      </c>
      <c r="G231" s="628" t="s">
        <v>2509</v>
      </c>
      <c r="H231" s="628" t="s">
        <v>2509</v>
      </c>
      <c r="I231" s="629" t="s">
        <v>11</v>
      </c>
      <c r="J231" s="613"/>
      <c r="K231" s="611"/>
      <c r="L231" s="883"/>
      <c r="M231" s="664"/>
    </row>
    <row r="232" spans="1:13" ht="16.5" customHeight="1">
      <c r="A232" s="650">
        <v>223</v>
      </c>
      <c r="B232" s="607"/>
      <c r="C232" s="607"/>
      <c r="D232" s="608" t="s">
        <v>23</v>
      </c>
      <c r="E232" s="609" t="s">
        <v>284</v>
      </c>
      <c r="F232" s="610" t="s">
        <v>1187</v>
      </c>
      <c r="G232" s="628" t="s">
        <v>1855</v>
      </c>
      <c r="H232" s="628" t="s">
        <v>1855</v>
      </c>
      <c r="I232" s="629" t="s">
        <v>11</v>
      </c>
      <c r="J232" s="613"/>
      <c r="K232" s="611"/>
      <c r="L232" s="883"/>
      <c r="M232" s="664"/>
    </row>
    <row r="233" spans="1:13" ht="16.5" customHeight="1">
      <c r="A233" s="650">
        <v>224</v>
      </c>
      <c r="B233" s="607"/>
      <c r="C233" s="607"/>
      <c r="D233" s="608" t="s">
        <v>23</v>
      </c>
      <c r="E233" s="609" t="s">
        <v>284</v>
      </c>
      <c r="F233" s="610" t="s">
        <v>1188</v>
      </c>
      <c r="G233" s="628" t="s">
        <v>1846</v>
      </c>
      <c r="H233" s="628" t="s">
        <v>1846</v>
      </c>
      <c r="I233" s="629" t="s">
        <v>11</v>
      </c>
      <c r="J233" s="613"/>
      <c r="K233" s="611"/>
      <c r="L233" s="883"/>
      <c r="M233" s="664"/>
    </row>
    <row r="234" spans="1:13" ht="16.5" customHeight="1">
      <c r="A234" s="650">
        <v>225</v>
      </c>
      <c r="B234" s="607"/>
      <c r="C234" s="607"/>
      <c r="D234" s="608" t="s">
        <v>23</v>
      </c>
      <c r="E234" s="609" t="s">
        <v>284</v>
      </c>
      <c r="F234" s="610" t="s">
        <v>1189</v>
      </c>
      <c r="G234" s="628" t="s">
        <v>2429</v>
      </c>
      <c r="H234" s="628" t="s">
        <v>2429</v>
      </c>
      <c r="I234" s="629" t="s">
        <v>11</v>
      </c>
      <c r="J234" s="613"/>
      <c r="K234" s="611"/>
      <c r="L234" s="883"/>
      <c r="M234" s="664"/>
    </row>
    <row r="235" spans="1:13" ht="16.5" customHeight="1">
      <c r="A235" s="650">
        <v>226</v>
      </c>
      <c r="B235" s="607"/>
      <c r="C235" s="607"/>
      <c r="D235" s="608" t="s">
        <v>23</v>
      </c>
      <c r="E235" s="609" t="s">
        <v>284</v>
      </c>
      <c r="F235" s="610" t="s">
        <v>2510</v>
      </c>
      <c r="G235" s="626" t="s">
        <v>3487</v>
      </c>
      <c r="H235" s="626" t="s">
        <v>3487</v>
      </c>
      <c r="I235" s="629" t="s">
        <v>11</v>
      </c>
      <c r="J235" s="613"/>
      <c r="K235" s="611"/>
      <c r="L235" s="883"/>
      <c r="M235" s="664"/>
    </row>
    <row r="236" spans="1:13" ht="16.5" customHeight="1">
      <c r="A236" s="650">
        <v>227</v>
      </c>
      <c r="B236" s="607"/>
      <c r="C236" s="607"/>
      <c r="D236" s="608" t="s">
        <v>23</v>
      </c>
      <c r="E236" s="609" t="s">
        <v>285</v>
      </c>
      <c r="F236" s="610" t="s">
        <v>1823</v>
      </c>
      <c r="G236" s="611"/>
      <c r="H236" s="611"/>
      <c r="I236" s="629" t="s">
        <v>11</v>
      </c>
      <c r="J236" s="613"/>
      <c r="K236" s="611"/>
      <c r="L236" s="637" t="s">
        <v>2602</v>
      </c>
      <c r="M236" s="665" t="s">
        <v>2603</v>
      </c>
    </row>
    <row r="237" spans="1:13" s="564" customFormat="1" ht="16.5" customHeight="1">
      <c r="A237" s="650">
        <v>228</v>
      </c>
      <c r="B237" s="607"/>
      <c r="C237" s="607"/>
      <c r="D237" s="608" t="s">
        <v>23</v>
      </c>
      <c r="E237" s="609" t="s">
        <v>285</v>
      </c>
      <c r="F237" s="638" t="s">
        <v>1765</v>
      </c>
      <c r="G237" s="628" t="s">
        <v>1908</v>
      </c>
      <c r="H237" s="628" t="s">
        <v>1908</v>
      </c>
      <c r="I237" s="629" t="s">
        <v>11</v>
      </c>
      <c r="J237" s="639"/>
      <c r="K237" s="640"/>
      <c r="L237" s="888" t="s">
        <v>1793</v>
      </c>
      <c r="M237" s="666"/>
    </row>
    <row r="238" spans="1:13" s="564" customFormat="1" ht="16.5" customHeight="1">
      <c r="A238" s="650">
        <v>229</v>
      </c>
      <c r="B238" s="607"/>
      <c r="C238" s="607"/>
      <c r="D238" s="608" t="s">
        <v>23</v>
      </c>
      <c r="E238" s="609" t="s">
        <v>285</v>
      </c>
      <c r="F238" s="638" t="s">
        <v>2511</v>
      </c>
      <c r="G238" s="628" t="s">
        <v>1909</v>
      </c>
      <c r="H238" s="628" t="s">
        <v>1909</v>
      </c>
      <c r="I238" s="629" t="s">
        <v>11</v>
      </c>
      <c r="J238" s="639"/>
      <c r="K238" s="640"/>
      <c r="L238" s="888"/>
      <c r="M238" s="666"/>
    </row>
    <row r="239" spans="1:13" s="564" customFormat="1" ht="16.5" customHeight="1">
      <c r="A239" s="650">
        <v>230</v>
      </c>
      <c r="B239" s="607"/>
      <c r="C239" s="607"/>
      <c r="D239" s="608" t="s">
        <v>23</v>
      </c>
      <c r="E239" s="609" t="s">
        <v>285</v>
      </c>
      <c r="F239" s="638" t="s">
        <v>2512</v>
      </c>
      <c r="G239" s="628" t="s">
        <v>1910</v>
      </c>
      <c r="H239" s="628" t="s">
        <v>1910</v>
      </c>
      <c r="I239" s="629" t="s">
        <v>11</v>
      </c>
      <c r="J239" s="639"/>
      <c r="K239" s="640"/>
      <c r="L239" s="641" t="s">
        <v>2513</v>
      </c>
      <c r="M239" s="666"/>
    </row>
    <row r="240" spans="1:13" s="564" customFormat="1" ht="16.5" customHeight="1">
      <c r="A240" s="650">
        <v>231</v>
      </c>
      <c r="B240" s="607"/>
      <c r="C240" s="607"/>
      <c r="D240" s="608" t="s">
        <v>23</v>
      </c>
      <c r="E240" s="609" t="s">
        <v>285</v>
      </c>
      <c r="F240" s="638" t="s">
        <v>2258</v>
      </c>
      <c r="G240" s="626" t="s">
        <v>2257</v>
      </c>
      <c r="H240" s="626" t="s">
        <v>2257</v>
      </c>
      <c r="I240" s="629" t="s">
        <v>11</v>
      </c>
      <c r="J240" s="639"/>
      <c r="K240" s="640"/>
      <c r="L240" s="641" t="s">
        <v>2514</v>
      </c>
      <c r="M240" s="666"/>
    </row>
    <row r="241" spans="1:13" s="564" customFormat="1" ht="16.5" customHeight="1">
      <c r="A241" s="650">
        <v>232</v>
      </c>
      <c r="B241" s="607"/>
      <c r="C241" s="607"/>
      <c r="D241" s="608" t="s">
        <v>23</v>
      </c>
      <c r="E241" s="609" t="s">
        <v>285</v>
      </c>
      <c r="F241" s="638" t="s">
        <v>1766</v>
      </c>
      <c r="G241" s="626" t="s">
        <v>2515</v>
      </c>
      <c r="H241" s="626" t="s">
        <v>2515</v>
      </c>
      <c r="I241" s="629" t="s">
        <v>11</v>
      </c>
      <c r="J241" s="639"/>
      <c r="K241" s="640"/>
      <c r="L241" s="641" t="s">
        <v>2516</v>
      </c>
      <c r="M241" s="666"/>
    </row>
    <row r="242" spans="1:13" s="564" customFormat="1" ht="16.5" customHeight="1">
      <c r="A242" s="650">
        <v>233</v>
      </c>
      <c r="B242" s="607"/>
      <c r="C242" s="607"/>
      <c r="D242" s="608" t="s">
        <v>23</v>
      </c>
      <c r="E242" s="609" t="s">
        <v>285</v>
      </c>
      <c r="F242" s="638" t="s">
        <v>2640</v>
      </c>
      <c r="G242" s="627" t="s">
        <v>2709</v>
      </c>
      <c r="H242" s="627" t="s">
        <v>2709</v>
      </c>
      <c r="I242" s="629" t="s">
        <v>11</v>
      </c>
      <c r="J242" s="639"/>
      <c r="K242" s="640"/>
      <c r="L242" s="641" t="s">
        <v>1778</v>
      </c>
      <c r="M242" s="666"/>
    </row>
    <row r="243" spans="1:13" s="564" customFormat="1" ht="16.5" customHeight="1">
      <c r="A243" s="650">
        <v>234</v>
      </c>
      <c r="B243" s="607"/>
      <c r="C243" s="607"/>
      <c r="D243" s="608" t="s">
        <v>23</v>
      </c>
      <c r="E243" s="609" t="s">
        <v>285</v>
      </c>
      <c r="F243" s="638" t="s">
        <v>2517</v>
      </c>
      <c r="G243" s="626" t="s">
        <v>2518</v>
      </c>
      <c r="H243" s="626" t="s">
        <v>2518</v>
      </c>
      <c r="I243" s="629" t="s">
        <v>11</v>
      </c>
      <c r="J243" s="639"/>
      <c r="K243" s="640"/>
      <c r="L243" s="641" t="s">
        <v>1779</v>
      </c>
      <c r="M243" s="666"/>
    </row>
    <row r="244" spans="1:13" s="564" customFormat="1" ht="16.5" customHeight="1">
      <c r="A244" s="650">
        <v>235</v>
      </c>
      <c r="B244" s="607"/>
      <c r="C244" s="607"/>
      <c r="D244" s="608" t="s">
        <v>23</v>
      </c>
      <c r="E244" s="609" t="s">
        <v>285</v>
      </c>
      <c r="F244" s="638" t="s">
        <v>1767</v>
      </c>
      <c r="G244" s="627" t="s">
        <v>2610</v>
      </c>
      <c r="H244" s="627" t="s">
        <v>2610</v>
      </c>
      <c r="I244" s="629" t="s">
        <v>11</v>
      </c>
      <c r="J244" s="625"/>
      <c r="K244" s="640"/>
      <c r="L244" s="641" t="s">
        <v>2519</v>
      </c>
      <c r="M244" s="666"/>
    </row>
    <row r="245" spans="1:13" s="564" customFormat="1" ht="16.5" customHeight="1">
      <c r="A245" s="650">
        <v>236</v>
      </c>
      <c r="B245" s="607"/>
      <c r="C245" s="607"/>
      <c r="D245" s="608" t="s">
        <v>23</v>
      </c>
      <c r="E245" s="609" t="s">
        <v>285</v>
      </c>
      <c r="F245" s="638" t="s">
        <v>1768</v>
      </c>
      <c r="G245" s="627" t="s">
        <v>2611</v>
      </c>
      <c r="H245" s="627" t="s">
        <v>2611</v>
      </c>
      <c r="I245" s="629" t="s">
        <v>11</v>
      </c>
      <c r="J245" s="639"/>
      <c r="K245" s="640"/>
      <c r="L245" s="641" t="s">
        <v>1780</v>
      </c>
      <c r="M245" s="666"/>
    </row>
    <row r="246" spans="1:13" s="564" customFormat="1" ht="16.5" customHeight="1">
      <c r="A246" s="650">
        <v>237</v>
      </c>
      <c r="B246" s="607"/>
      <c r="C246" s="607"/>
      <c r="D246" s="608" t="s">
        <v>23</v>
      </c>
      <c r="E246" s="609" t="s">
        <v>285</v>
      </c>
      <c r="F246" s="638" t="s">
        <v>1769</v>
      </c>
      <c r="G246" s="626" t="s">
        <v>1905</v>
      </c>
      <c r="H246" s="626" t="s">
        <v>1905</v>
      </c>
      <c r="I246" s="629" t="s">
        <v>11</v>
      </c>
      <c r="J246" s="639"/>
      <c r="K246" s="640"/>
      <c r="L246" s="641" t="s">
        <v>1781</v>
      </c>
      <c r="M246" s="666"/>
    </row>
    <row r="247" spans="1:13" s="564" customFormat="1" ht="16.5" customHeight="1">
      <c r="A247" s="650">
        <v>238</v>
      </c>
      <c r="B247" s="607"/>
      <c r="C247" s="607"/>
      <c r="D247" s="608" t="s">
        <v>23</v>
      </c>
      <c r="E247" s="609" t="s">
        <v>285</v>
      </c>
      <c r="F247" s="638" t="s">
        <v>2520</v>
      </c>
      <c r="G247" s="627" t="s">
        <v>2612</v>
      </c>
      <c r="H247" s="627" t="s">
        <v>2612</v>
      </c>
      <c r="I247" s="629" t="s">
        <v>11</v>
      </c>
      <c r="J247" s="639"/>
      <c r="K247" s="640"/>
      <c r="L247" s="641" t="s">
        <v>1782</v>
      </c>
      <c r="M247" s="666"/>
    </row>
    <row r="248" spans="1:13" s="564" customFormat="1" ht="16.5" customHeight="1">
      <c r="A248" s="650">
        <v>239</v>
      </c>
      <c r="B248" s="607"/>
      <c r="C248" s="607"/>
      <c r="D248" s="608" t="s">
        <v>23</v>
      </c>
      <c r="E248" s="609" t="s">
        <v>285</v>
      </c>
      <c r="F248" s="638" t="s">
        <v>1770</v>
      </c>
      <c r="G248" s="627" t="s">
        <v>2613</v>
      </c>
      <c r="H248" s="627" t="s">
        <v>2613</v>
      </c>
      <c r="I248" s="629" t="s">
        <v>11</v>
      </c>
      <c r="J248" s="639"/>
      <c r="K248" s="640"/>
      <c r="L248" s="641" t="s">
        <v>2521</v>
      </c>
      <c r="M248" s="666"/>
    </row>
    <row r="249" spans="1:13" s="564" customFormat="1" ht="16.5" customHeight="1">
      <c r="A249" s="650">
        <v>240</v>
      </c>
      <c r="B249" s="607"/>
      <c r="C249" s="607"/>
      <c r="D249" s="608" t="s">
        <v>23</v>
      </c>
      <c r="E249" s="609" t="s">
        <v>285</v>
      </c>
      <c r="F249" s="638" t="s">
        <v>2522</v>
      </c>
      <c r="G249" s="626" t="s">
        <v>2614</v>
      </c>
      <c r="H249" s="626" t="s">
        <v>2614</v>
      </c>
      <c r="I249" s="629" t="s">
        <v>11</v>
      </c>
      <c r="J249" s="639"/>
      <c r="K249" s="640"/>
      <c r="L249" s="641" t="s">
        <v>2523</v>
      </c>
      <c r="M249" s="666"/>
    </row>
    <row r="250" spans="1:13" s="564" customFormat="1" ht="16.5" customHeight="1">
      <c r="A250" s="650">
        <v>241</v>
      </c>
      <c r="B250" s="607"/>
      <c r="C250" s="607"/>
      <c r="D250" s="608" t="s">
        <v>23</v>
      </c>
      <c r="E250" s="609" t="s">
        <v>285</v>
      </c>
      <c r="F250" s="638" t="s">
        <v>1771</v>
      </c>
      <c r="G250" s="626" t="s">
        <v>2615</v>
      </c>
      <c r="H250" s="626" t="s">
        <v>2615</v>
      </c>
      <c r="I250" s="629" t="s">
        <v>11</v>
      </c>
      <c r="J250" s="639"/>
      <c r="K250" s="640"/>
      <c r="L250" s="641" t="s">
        <v>1783</v>
      </c>
      <c r="M250" s="666"/>
    </row>
    <row r="251" spans="1:13" s="564" customFormat="1" ht="16.5" customHeight="1">
      <c r="A251" s="650">
        <v>242</v>
      </c>
      <c r="B251" s="607"/>
      <c r="C251" s="607"/>
      <c r="D251" s="608" t="s">
        <v>23</v>
      </c>
      <c r="E251" s="609" t="s">
        <v>285</v>
      </c>
      <c r="F251" s="638" t="s">
        <v>1772</v>
      </c>
      <c r="G251" s="626" t="s">
        <v>1906</v>
      </c>
      <c r="H251" s="626" t="s">
        <v>1906</v>
      </c>
      <c r="I251" s="629" t="s">
        <v>11</v>
      </c>
      <c r="J251" s="639"/>
      <c r="K251" s="640"/>
      <c r="L251" s="641" t="s">
        <v>1784</v>
      </c>
      <c r="M251" s="666"/>
    </row>
    <row r="252" spans="1:13" s="564" customFormat="1" ht="16.5" customHeight="1">
      <c r="A252" s="650">
        <v>243</v>
      </c>
      <c r="B252" s="607"/>
      <c r="C252" s="607"/>
      <c r="D252" s="608" t="s">
        <v>23</v>
      </c>
      <c r="E252" s="609" t="s">
        <v>285</v>
      </c>
      <c r="F252" s="638" t="s">
        <v>1773</v>
      </c>
      <c r="G252" s="626" t="s">
        <v>2241</v>
      </c>
      <c r="H252" s="626" t="s">
        <v>2241</v>
      </c>
      <c r="I252" s="629" t="s">
        <v>11</v>
      </c>
      <c r="J252" s="639"/>
      <c r="K252" s="640"/>
      <c r="L252" s="641" t="s">
        <v>1785</v>
      </c>
      <c r="M252" s="666"/>
    </row>
    <row r="253" spans="1:13" s="564" customFormat="1" ht="16.5" customHeight="1">
      <c r="A253" s="650">
        <v>244</v>
      </c>
      <c r="B253" s="607"/>
      <c r="C253" s="607"/>
      <c r="D253" s="608" t="s">
        <v>23</v>
      </c>
      <c r="E253" s="609" t="s">
        <v>285</v>
      </c>
      <c r="F253" s="638" t="s">
        <v>1774</v>
      </c>
      <c r="G253" s="626" t="s">
        <v>1907</v>
      </c>
      <c r="H253" s="626" t="s">
        <v>1907</v>
      </c>
      <c r="I253" s="629" t="s">
        <v>11</v>
      </c>
      <c r="J253" s="639"/>
      <c r="K253" s="640"/>
      <c r="L253" s="641" t="s">
        <v>1786</v>
      </c>
      <c r="M253" s="666"/>
    </row>
    <row r="254" spans="1:13" s="564" customFormat="1" ht="16.5" customHeight="1">
      <c r="A254" s="650">
        <v>245</v>
      </c>
      <c r="B254" s="607"/>
      <c r="C254" s="607"/>
      <c r="D254" s="608" t="s">
        <v>23</v>
      </c>
      <c r="E254" s="609" t="s">
        <v>285</v>
      </c>
      <c r="F254" s="638" t="s">
        <v>1775</v>
      </c>
      <c r="G254" s="626" t="s">
        <v>2616</v>
      </c>
      <c r="H254" s="626" t="s">
        <v>2616</v>
      </c>
      <c r="I254" s="629" t="s">
        <v>11</v>
      </c>
      <c r="J254" s="639"/>
      <c r="K254" s="640"/>
      <c r="L254" s="641" t="s">
        <v>1787</v>
      </c>
      <c r="M254" s="666"/>
    </row>
    <row r="255" spans="1:13" s="564" customFormat="1" ht="16.5" customHeight="1">
      <c r="A255" s="650">
        <v>246</v>
      </c>
      <c r="B255" s="607"/>
      <c r="C255" s="607"/>
      <c r="D255" s="608" t="s">
        <v>23</v>
      </c>
      <c r="E255" s="609" t="s">
        <v>285</v>
      </c>
      <c r="F255" s="638" t="s">
        <v>1776</v>
      </c>
      <c r="G255" s="626" t="s">
        <v>1907</v>
      </c>
      <c r="H255" s="626" t="s">
        <v>1907</v>
      </c>
      <c r="I255" s="629" t="s">
        <v>11</v>
      </c>
      <c r="J255" s="639"/>
      <c r="K255" s="640"/>
      <c r="L255" s="641" t="s">
        <v>1788</v>
      </c>
      <c r="M255" s="666"/>
    </row>
    <row r="256" spans="1:13" s="564" customFormat="1" ht="16.5" customHeight="1">
      <c r="A256" s="650">
        <v>247</v>
      </c>
      <c r="B256" s="607"/>
      <c r="C256" s="607"/>
      <c r="D256" s="608" t="s">
        <v>23</v>
      </c>
      <c r="E256" s="609" t="s">
        <v>285</v>
      </c>
      <c r="F256" s="638" t="s">
        <v>2524</v>
      </c>
      <c r="G256" s="626" t="s">
        <v>2525</v>
      </c>
      <c r="H256" s="626" t="s">
        <v>2525</v>
      </c>
      <c r="I256" s="629" t="s">
        <v>11</v>
      </c>
      <c r="J256" s="639"/>
      <c r="K256" s="640"/>
      <c r="L256" s="641" t="s">
        <v>2526</v>
      </c>
      <c r="M256" s="666"/>
    </row>
    <row r="257" spans="1:13" s="564" customFormat="1" ht="16.5" customHeight="1">
      <c r="A257" s="650">
        <v>248</v>
      </c>
      <c r="B257" s="607"/>
      <c r="C257" s="607"/>
      <c r="D257" s="608" t="s">
        <v>23</v>
      </c>
      <c r="E257" s="609" t="s">
        <v>285</v>
      </c>
      <c r="F257" s="638" t="s">
        <v>1777</v>
      </c>
      <c r="G257" s="625" t="s">
        <v>2527</v>
      </c>
      <c r="H257" s="625" t="s">
        <v>2527</v>
      </c>
      <c r="I257" s="629" t="s">
        <v>11</v>
      </c>
      <c r="J257" s="639"/>
      <c r="K257" s="640"/>
      <c r="L257" s="641" t="s">
        <v>1789</v>
      </c>
      <c r="M257" s="666"/>
    </row>
    <row r="258" spans="1:13" ht="16.5" customHeight="1">
      <c r="A258" s="650">
        <v>249</v>
      </c>
      <c r="B258" s="607"/>
      <c r="C258" s="607"/>
      <c r="D258" s="608" t="s">
        <v>23</v>
      </c>
      <c r="E258" s="609" t="s">
        <v>63</v>
      </c>
      <c r="F258" s="610" t="s">
        <v>64</v>
      </c>
      <c r="G258" s="608" t="s">
        <v>65</v>
      </c>
      <c r="H258" s="608" t="s">
        <v>65</v>
      </c>
      <c r="I258" s="629" t="s">
        <v>11</v>
      </c>
      <c r="J258" s="613"/>
      <c r="K258" s="611"/>
      <c r="L258" s="616" t="s">
        <v>2528</v>
      </c>
      <c r="M258" s="655"/>
    </row>
    <row r="259" spans="1:13" ht="16.5" customHeight="1">
      <c r="A259" s="650">
        <v>250</v>
      </c>
      <c r="B259" s="607"/>
      <c r="C259" s="607"/>
      <c r="D259" s="608" t="s">
        <v>23</v>
      </c>
      <c r="E259" s="609" t="s">
        <v>63</v>
      </c>
      <c r="F259" s="610" t="s">
        <v>987</v>
      </c>
      <c r="G259" s="608" t="s">
        <v>804</v>
      </c>
      <c r="H259" s="608" t="s">
        <v>804</v>
      </c>
      <c r="I259" s="629" t="s">
        <v>11</v>
      </c>
      <c r="J259" s="613"/>
      <c r="K259" s="611"/>
      <c r="L259" s="614" t="s">
        <v>1683</v>
      </c>
      <c r="M259" s="655"/>
    </row>
    <row r="260" spans="1:13" ht="16.5" customHeight="1">
      <c r="A260" s="650">
        <v>251</v>
      </c>
      <c r="B260" s="607"/>
      <c r="C260" s="607"/>
      <c r="D260" s="608" t="s">
        <v>23</v>
      </c>
      <c r="E260" s="609" t="s">
        <v>63</v>
      </c>
      <c r="F260" s="610" t="s">
        <v>988</v>
      </c>
      <c r="G260" s="608" t="s">
        <v>806</v>
      </c>
      <c r="H260" s="608" t="s">
        <v>806</v>
      </c>
      <c r="I260" s="629" t="s">
        <v>11</v>
      </c>
      <c r="J260" s="613"/>
      <c r="K260" s="611"/>
      <c r="L260" s="616" t="s">
        <v>1763</v>
      </c>
      <c r="M260" s="655"/>
    </row>
    <row r="261" spans="1:13" ht="16.5" customHeight="1">
      <c r="A261" s="650">
        <v>252</v>
      </c>
      <c r="B261" s="607"/>
      <c r="C261" s="607"/>
      <c r="D261" s="608" t="s">
        <v>23</v>
      </c>
      <c r="E261" s="609" t="s">
        <v>63</v>
      </c>
      <c r="F261" s="610" t="s">
        <v>2066</v>
      </c>
      <c r="G261" s="608" t="s">
        <v>66</v>
      </c>
      <c r="H261" s="608" t="s">
        <v>66</v>
      </c>
      <c r="I261" s="629" t="s">
        <v>11</v>
      </c>
      <c r="J261" s="613"/>
      <c r="K261" s="611"/>
      <c r="L261" s="631" t="s">
        <v>2065</v>
      </c>
      <c r="M261" s="655"/>
    </row>
    <row r="262" spans="1:13" ht="16.5" customHeight="1">
      <c r="A262" s="650">
        <v>253</v>
      </c>
      <c r="B262" s="607"/>
      <c r="C262" s="607"/>
      <c r="D262" s="608" t="s">
        <v>23</v>
      </c>
      <c r="E262" s="609" t="s">
        <v>63</v>
      </c>
      <c r="F262" s="610" t="s">
        <v>989</v>
      </c>
      <c r="G262" s="608" t="s">
        <v>68</v>
      </c>
      <c r="H262" s="608" t="s">
        <v>68</v>
      </c>
      <c r="I262" s="629" t="s">
        <v>11</v>
      </c>
      <c r="J262" s="613"/>
      <c r="K262" s="611"/>
      <c r="L262" s="614" t="s">
        <v>1657</v>
      </c>
      <c r="M262" s="655"/>
    </row>
    <row r="263" spans="1:13" ht="16.5" customHeight="1">
      <c r="A263" s="650">
        <v>254</v>
      </c>
      <c r="B263" s="607"/>
      <c r="C263" s="607"/>
      <c r="D263" s="608" t="s">
        <v>23</v>
      </c>
      <c r="E263" s="609" t="s">
        <v>63</v>
      </c>
      <c r="F263" s="610" t="s">
        <v>990</v>
      </c>
      <c r="G263" s="608" t="s">
        <v>69</v>
      </c>
      <c r="H263" s="608" t="s">
        <v>69</v>
      </c>
      <c r="I263" s="629" t="s">
        <v>11</v>
      </c>
      <c r="J263" s="613"/>
      <c r="K263" s="611"/>
      <c r="L263" s="642" t="s">
        <v>1682</v>
      </c>
      <c r="M263" s="655"/>
    </row>
    <row r="264" spans="1:13" ht="16.5" customHeight="1">
      <c r="A264" s="650">
        <v>255</v>
      </c>
      <c r="B264" s="607"/>
      <c r="C264" s="607"/>
      <c r="D264" s="608" t="s">
        <v>23</v>
      </c>
      <c r="E264" s="609" t="s">
        <v>63</v>
      </c>
      <c r="F264" s="610" t="s">
        <v>991</v>
      </c>
      <c r="G264" s="608" t="s">
        <v>71</v>
      </c>
      <c r="H264" s="608" t="s">
        <v>71</v>
      </c>
      <c r="I264" s="629" t="s">
        <v>11</v>
      </c>
      <c r="J264" s="613"/>
      <c r="K264" s="611"/>
      <c r="L264" s="614" t="s">
        <v>1684</v>
      </c>
      <c r="M264" s="655"/>
    </row>
    <row r="265" spans="1:13" ht="16.5" customHeight="1">
      <c r="A265" s="650">
        <v>256</v>
      </c>
      <c r="B265" s="607"/>
      <c r="C265" s="607"/>
      <c r="D265" s="608" t="s">
        <v>23</v>
      </c>
      <c r="E265" s="609" t="s">
        <v>63</v>
      </c>
      <c r="F265" s="610" t="s">
        <v>992</v>
      </c>
      <c r="G265" s="611"/>
      <c r="H265" s="611"/>
      <c r="I265" s="629" t="s">
        <v>11</v>
      </c>
      <c r="J265" s="613"/>
      <c r="K265" s="611"/>
      <c r="L265" s="614" t="s">
        <v>1659</v>
      </c>
      <c r="M265" s="655"/>
    </row>
    <row r="266" spans="1:13" ht="16.5" customHeight="1">
      <c r="A266" s="650">
        <v>257</v>
      </c>
      <c r="B266" s="607"/>
      <c r="C266" s="607"/>
      <c r="D266" s="608" t="s">
        <v>23</v>
      </c>
      <c r="E266" s="609" t="s">
        <v>63</v>
      </c>
      <c r="F266" s="610" t="s">
        <v>993</v>
      </c>
      <c r="G266" s="611"/>
      <c r="H266" s="611"/>
      <c r="I266" s="629" t="s">
        <v>11</v>
      </c>
      <c r="J266" s="613"/>
      <c r="K266" s="611"/>
      <c r="L266" s="614" t="s">
        <v>1660</v>
      </c>
      <c r="M266" s="655"/>
    </row>
    <row r="267" spans="1:13" ht="16.5" customHeight="1">
      <c r="A267" s="650">
        <v>258</v>
      </c>
      <c r="B267" s="607"/>
      <c r="C267" s="607"/>
      <c r="D267" s="608" t="s">
        <v>23</v>
      </c>
      <c r="E267" s="609" t="s">
        <v>63</v>
      </c>
      <c r="F267" s="610" t="s">
        <v>994</v>
      </c>
      <c r="G267" s="608" t="s">
        <v>75</v>
      </c>
      <c r="H267" s="608" t="s">
        <v>75</v>
      </c>
      <c r="I267" s="629" t="s">
        <v>11</v>
      </c>
      <c r="J267" s="613"/>
      <c r="K267" s="611"/>
      <c r="L267" s="614" t="s">
        <v>1661</v>
      </c>
      <c r="M267" s="655"/>
    </row>
    <row r="268" spans="1:13" ht="16.5" customHeight="1">
      <c r="A268" s="650">
        <v>259</v>
      </c>
      <c r="B268" s="607"/>
      <c r="C268" s="607"/>
      <c r="D268" s="608" t="s">
        <v>23</v>
      </c>
      <c r="E268" s="609" t="s">
        <v>63</v>
      </c>
      <c r="F268" s="610" t="s">
        <v>995</v>
      </c>
      <c r="G268" s="608" t="s">
        <v>77</v>
      </c>
      <c r="H268" s="608" t="s">
        <v>77</v>
      </c>
      <c r="I268" s="629" t="s">
        <v>11</v>
      </c>
      <c r="J268" s="613"/>
      <c r="K268" s="611"/>
      <c r="L268" s="616" t="s">
        <v>1662</v>
      </c>
      <c r="M268" s="655"/>
    </row>
    <row r="269" spans="1:13" ht="16.5" customHeight="1">
      <c r="A269" s="650">
        <v>260</v>
      </c>
      <c r="B269" s="607"/>
      <c r="C269" s="607"/>
      <c r="D269" s="608" t="s">
        <v>23</v>
      </c>
      <c r="E269" s="609" t="s">
        <v>63</v>
      </c>
      <c r="F269" s="610" t="s">
        <v>78</v>
      </c>
      <c r="G269" s="608" t="s">
        <v>79</v>
      </c>
      <c r="H269" s="608" t="s">
        <v>79</v>
      </c>
      <c r="I269" s="629" t="s">
        <v>11</v>
      </c>
      <c r="J269" s="613"/>
      <c r="K269" s="611"/>
      <c r="L269" s="616" t="s">
        <v>1663</v>
      </c>
      <c r="M269" s="655"/>
    </row>
    <row r="270" spans="1:13" ht="16.5" customHeight="1">
      <c r="A270" s="650">
        <v>261</v>
      </c>
      <c r="B270" s="607"/>
      <c r="C270" s="607"/>
      <c r="D270" s="608" t="s">
        <v>23</v>
      </c>
      <c r="E270" s="609" t="s">
        <v>63</v>
      </c>
      <c r="F270" s="610" t="s">
        <v>80</v>
      </c>
      <c r="G270" s="608" t="s">
        <v>81</v>
      </c>
      <c r="H270" s="608" t="s">
        <v>81</v>
      </c>
      <c r="I270" s="629" t="s">
        <v>11</v>
      </c>
      <c r="J270" s="613"/>
      <c r="K270" s="611"/>
      <c r="L270" s="616" t="s">
        <v>1664</v>
      </c>
      <c r="M270" s="655"/>
    </row>
    <row r="271" spans="1:13" ht="16.5" customHeight="1">
      <c r="A271" s="650">
        <v>262</v>
      </c>
      <c r="B271" s="607"/>
      <c r="C271" s="607"/>
      <c r="D271" s="608" t="s">
        <v>23</v>
      </c>
      <c r="E271" s="609" t="s">
        <v>63</v>
      </c>
      <c r="F271" s="610" t="s">
        <v>996</v>
      </c>
      <c r="G271" s="608" t="s">
        <v>83</v>
      </c>
      <c r="H271" s="608" t="s">
        <v>83</v>
      </c>
      <c r="I271" s="629" t="s">
        <v>11</v>
      </c>
      <c r="J271" s="613"/>
      <c r="K271" s="611"/>
      <c r="L271" s="616" t="s">
        <v>1664</v>
      </c>
      <c r="M271" s="655"/>
    </row>
    <row r="272" spans="1:13" ht="16.5" customHeight="1">
      <c r="A272" s="650">
        <v>263</v>
      </c>
      <c r="B272" s="607"/>
      <c r="C272" s="607"/>
      <c r="D272" s="608" t="s">
        <v>23</v>
      </c>
      <c r="E272" s="609" t="s">
        <v>63</v>
      </c>
      <c r="F272" s="610" t="s">
        <v>997</v>
      </c>
      <c r="G272" s="608" t="s">
        <v>85</v>
      </c>
      <c r="H272" s="608" t="s">
        <v>85</v>
      </c>
      <c r="I272" s="629" t="s">
        <v>11</v>
      </c>
      <c r="J272" s="613"/>
      <c r="K272" s="611"/>
      <c r="L272" s="616" t="s">
        <v>1665</v>
      </c>
      <c r="M272" s="655"/>
    </row>
    <row r="273" spans="1:13" ht="16.5" customHeight="1">
      <c r="A273" s="650">
        <v>264</v>
      </c>
      <c r="B273" s="607"/>
      <c r="C273" s="607"/>
      <c r="D273" s="608" t="s">
        <v>23</v>
      </c>
      <c r="E273" s="609" t="s">
        <v>63</v>
      </c>
      <c r="F273" s="610" t="s">
        <v>998</v>
      </c>
      <c r="G273" s="608" t="s">
        <v>87</v>
      </c>
      <c r="H273" s="608" t="s">
        <v>87</v>
      </c>
      <c r="I273" s="629" t="s">
        <v>11</v>
      </c>
      <c r="J273" s="613"/>
      <c r="K273" s="611"/>
      <c r="L273" s="616" t="s">
        <v>2529</v>
      </c>
      <c r="M273" s="655"/>
    </row>
    <row r="274" spans="1:13" ht="16.5" customHeight="1">
      <c r="A274" s="650">
        <v>265</v>
      </c>
      <c r="B274" s="607"/>
      <c r="C274" s="607"/>
      <c r="D274" s="608" t="s">
        <v>23</v>
      </c>
      <c r="E274" s="609" t="s">
        <v>63</v>
      </c>
      <c r="F274" s="610" t="s">
        <v>88</v>
      </c>
      <c r="G274" s="608" t="s">
        <v>89</v>
      </c>
      <c r="H274" s="608" t="s">
        <v>89</v>
      </c>
      <c r="I274" s="629" t="s">
        <v>11</v>
      </c>
      <c r="J274" s="613"/>
      <c r="K274" s="611"/>
      <c r="L274" s="616" t="s">
        <v>1666</v>
      </c>
      <c r="M274" s="655"/>
    </row>
    <row r="275" spans="1:13" ht="16.5" customHeight="1">
      <c r="A275" s="650">
        <v>266</v>
      </c>
      <c r="B275" s="607"/>
      <c r="C275" s="607"/>
      <c r="D275" s="608" t="s">
        <v>23</v>
      </c>
      <c r="E275" s="609" t="s">
        <v>63</v>
      </c>
      <c r="F275" s="610" t="s">
        <v>90</v>
      </c>
      <c r="G275" s="608" t="s">
        <v>89</v>
      </c>
      <c r="H275" s="608" t="s">
        <v>89</v>
      </c>
      <c r="I275" s="629" t="s">
        <v>11</v>
      </c>
      <c r="J275" s="613"/>
      <c r="K275" s="611"/>
      <c r="L275" s="614" t="s">
        <v>1667</v>
      </c>
      <c r="M275" s="655"/>
    </row>
    <row r="276" spans="1:13" ht="16.5" customHeight="1">
      <c r="A276" s="650">
        <v>267</v>
      </c>
      <c r="B276" s="607"/>
      <c r="C276" s="607"/>
      <c r="D276" s="608" t="s">
        <v>23</v>
      </c>
      <c r="E276" s="609" t="s">
        <v>63</v>
      </c>
      <c r="F276" s="610" t="s">
        <v>999</v>
      </c>
      <c r="G276" s="608" t="s">
        <v>87</v>
      </c>
      <c r="H276" s="608" t="s">
        <v>87</v>
      </c>
      <c r="I276" s="629" t="s">
        <v>11</v>
      </c>
      <c r="J276" s="613"/>
      <c r="K276" s="611"/>
      <c r="L276" s="614" t="s">
        <v>1668</v>
      </c>
      <c r="M276" s="655"/>
    </row>
    <row r="277" spans="1:13" ht="16.5" customHeight="1">
      <c r="A277" s="650">
        <v>268</v>
      </c>
      <c r="B277" s="607"/>
      <c r="C277" s="607"/>
      <c r="D277" s="608" t="s">
        <v>23</v>
      </c>
      <c r="E277" s="609" t="s">
        <v>63</v>
      </c>
      <c r="F277" s="610" t="s">
        <v>92</v>
      </c>
      <c r="G277" s="608" t="s">
        <v>87</v>
      </c>
      <c r="H277" s="608" t="s">
        <v>87</v>
      </c>
      <c r="I277" s="629" t="s">
        <v>11</v>
      </c>
      <c r="J277" s="613"/>
      <c r="K277" s="611"/>
      <c r="L277" s="614" t="s">
        <v>1668</v>
      </c>
      <c r="M277" s="655"/>
    </row>
    <row r="278" spans="1:13" ht="16.5" customHeight="1">
      <c r="A278" s="650">
        <v>269</v>
      </c>
      <c r="B278" s="607"/>
      <c r="C278" s="607"/>
      <c r="D278" s="608" t="s">
        <v>23</v>
      </c>
      <c r="E278" s="609" t="s">
        <v>63</v>
      </c>
      <c r="F278" s="610" t="s">
        <v>1000</v>
      </c>
      <c r="G278" s="608" t="s">
        <v>87</v>
      </c>
      <c r="H278" s="608" t="s">
        <v>87</v>
      </c>
      <c r="I278" s="629" t="s">
        <v>11</v>
      </c>
      <c r="J278" s="613"/>
      <c r="K278" s="611"/>
      <c r="L278" s="614" t="s">
        <v>1667</v>
      </c>
      <c r="M278" s="655"/>
    </row>
    <row r="279" spans="1:13" ht="16.5" customHeight="1">
      <c r="A279" s="650">
        <v>270</v>
      </c>
      <c r="B279" s="607"/>
      <c r="C279" s="607"/>
      <c r="D279" s="608" t="s">
        <v>23</v>
      </c>
      <c r="E279" s="609" t="s">
        <v>63</v>
      </c>
      <c r="F279" s="610" t="s">
        <v>1001</v>
      </c>
      <c r="G279" s="608" t="s">
        <v>87</v>
      </c>
      <c r="H279" s="608" t="s">
        <v>87</v>
      </c>
      <c r="I279" s="629" t="s">
        <v>11</v>
      </c>
      <c r="J279" s="613"/>
      <c r="K279" s="611"/>
      <c r="L279" s="616" t="s">
        <v>1669</v>
      </c>
      <c r="M279" s="655"/>
    </row>
    <row r="280" spans="1:13" ht="16.5" customHeight="1">
      <c r="A280" s="650">
        <v>271</v>
      </c>
      <c r="B280" s="607"/>
      <c r="C280" s="607"/>
      <c r="D280" s="608" t="s">
        <v>23</v>
      </c>
      <c r="E280" s="609" t="s">
        <v>63</v>
      </c>
      <c r="F280" s="610" t="s">
        <v>1002</v>
      </c>
      <c r="G280" s="608" t="s">
        <v>96</v>
      </c>
      <c r="H280" s="608" t="s">
        <v>96</v>
      </c>
      <c r="I280" s="629" t="s">
        <v>11</v>
      </c>
      <c r="J280" s="613"/>
      <c r="K280" s="611"/>
      <c r="L280" s="614" t="s">
        <v>2530</v>
      </c>
      <c r="M280" s="655"/>
    </row>
    <row r="281" spans="1:13" ht="16.5" customHeight="1">
      <c r="A281" s="650">
        <v>272</v>
      </c>
      <c r="B281" s="607"/>
      <c r="C281" s="607"/>
      <c r="D281" s="608" t="s">
        <v>23</v>
      </c>
      <c r="E281" s="609" t="s">
        <v>63</v>
      </c>
      <c r="F281" s="610" t="s">
        <v>97</v>
      </c>
      <c r="G281" s="608" t="s">
        <v>98</v>
      </c>
      <c r="H281" s="608" t="s">
        <v>98</v>
      </c>
      <c r="I281" s="629" t="s">
        <v>11</v>
      </c>
      <c r="J281" s="613"/>
      <c r="K281" s="611"/>
      <c r="L281" s="614" t="s">
        <v>2530</v>
      </c>
      <c r="M281" s="655"/>
    </row>
    <row r="282" spans="1:13" ht="16.5" customHeight="1">
      <c r="A282" s="650">
        <v>273</v>
      </c>
      <c r="B282" s="607"/>
      <c r="C282" s="607"/>
      <c r="D282" s="608" t="s">
        <v>23</v>
      </c>
      <c r="E282" s="609" t="s">
        <v>63</v>
      </c>
      <c r="F282" s="610" t="s">
        <v>2747</v>
      </c>
      <c r="G282" s="608" t="s">
        <v>100</v>
      </c>
      <c r="H282" s="608" t="s">
        <v>100</v>
      </c>
      <c r="I282" s="629" t="s">
        <v>11</v>
      </c>
      <c r="J282" s="613"/>
      <c r="K282" s="611"/>
      <c r="L282" s="896" t="s">
        <v>1670</v>
      </c>
      <c r="M282" s="655"/>
    </row>
    <row r="283" spans="1:13" ht="16.5" customHeight="1">
      <c r="A283" s="650">
        <v>274</v>
      </c>
      <c r="B283" s="607"/>
      <c r="C283" s="607"/>
      <c r="D283" s="608" t="s">
        <v>23</v>
      </c>
      <c r="E283" s="609" t="s">
        <v>63</v>
      </c>
      <c r="F283" s="610" t="s">
        <v>1003</v>
      </c>
      <c r="G283" s="608" t="s">
        <v>62</v>
      </c>
      <c r="H283" s="608" t="s">
        <v>62</v>
      </c>
      <c r="I283" s="629" t="s">
        <v>11</v>
      </c>
      <c r="J283" s="613"/>
      <c r="K283" s="611"/>
      <c r="L283" s="896"/>
      <c r="M283" s="655"/>
    </row>
    <row r="284" spans="1:13" ht="16.5" customHeight="1">
      <c r="A284" s="650">
        <v>275</v>
      </c>
      <c r="B284" s="607"/>
      <c r="C284" s="607"/>
      <c r="D284" s="608" t="s">
        <v>23</v>
      </c>
      <c r="E284" s="609" t="s">
        <v>63</v>
      </c>
      <c r="F284" s="610" t="s">
        <v>103</v>
      </c>
      <c r="G284" s="608" t="s">
        <v>104</v>
      </c>
      <c r="H284" s="608" t="s">
        <v>104</v>
      </c>
      <c r="I284" s="629" t="s">
        <v>11</v>
      </c>
      <c r="J284" s="613"/>
      <c r="K284" s="611"/>
      <c r="L284" s="896"/>
      <c r="M284" s="655"/>
    </row>
    <row r="285" spans="1:13" ht="16.5" customHeight="1">
      <c r="A285" s="650">
        <v>276</v>
      </c>
      <c r="B285" s="607"/>
      <c r="C285" s="607"/>
      <c r="D285" s="608" t="s">
        <v>23</v>
      </c>
      <c r="E285" s="609" t="s">
        <v>63</v>
      </c>
      <c r="F285" s="610" t="s">
        <v>1004</v>
      </c>
      <c r="G285" s="608" t="s">
        <v>89</v>
      </c>
      <c r="H285" s="608" t="s">
        <v>89</v>
      </c>
      <c r="I285" s="629" t="s">
        <v>11</v>
      </c>
      <c r="J285" s="613"/>
      <c r="K285" s="611"/>
      <c r="L285" s="896"/>
      <c r="M285" s="655"/>
    </row>
    <row r="286" spans="1:13" ht="16.5" customHeight="1">
      <c r="A286" s="650">
        <v>277</v>
      </c>
      <c r="B286" s="607"/>
      <c r="C286" s="607"/>
      <c r="D286" s="608" t="s">
        <v>23</v>
      </c>
      <c r="E286" s="609" t="s">
        <v>63</v>
      </c>
      <c r="F286" s="610" t="s">
        <v>1005</v>
      </c>
      <c r="G286" s="608" t="s">
        <v>62</v>
      </c>
      <c r="H286" s="608" t="s">
        <v>62</v>
      </c>
      <c r="I286" s="629" t="s">
        <v>11</v>
      </c>
      <c r="J286" s="613"/>
      <c r="K286" s="611"/>
      <c r="L286" s="896"/>
      <c r="M286" s="655"/>
    </row>
    <row r="287" spans="1:13" ht="16.5" customHeight="1">
      <c r="A287" s="650">
        <v>278</v>
      </c>
      <c r="B287" s="607"/>
      <c r="C287" s="607"/>
      <c r="D287" s="608" t="s">
        <v>23</v>
      </c>
      <c r="E287" s="609" t="s">
        <v>63</v>
      </c>
      <c r="F287" s="610" t="s">
        <v>1006</v>
      </c>
      <c r="G287" s="608" t="s">
        <v>71</v>
      </c>
      <c r="H287" s="608" t="s">
        <v>71</v>
      </c>
      <c r="I287" s="629" t="s">
        <v>11</v>
      </c>
      <c r="J287" s="613"/>
      <c r="K287" s="611"/>
      <c r="L287" s="896"/>
      <c r="M287" s="655"/>
    </row>
    <row r="288" spans="1:13" ht="16.5" customHeight="1">
      <c r="A288" s="650">
        <v>279</v>
      </c>
      <c r="B288" s="607"/>
      <c r="C288" s="607"/>
      <c r="D288" s="608" t="s">
        <v>23</v>
      </c>
      <c r="E288" s="609" t="s">
        <v>63</v>
      </c>
      <c r="F288" s="610" t="s">
        <v>108</v>
      </c>
      <c r="G288" s="608" t="s">
        <v>89</v>
      </c>
      <c r="H288" s="608" t="s">
        <v>89</v>
      </c>
      <c r="I288" s="629" t="s">
        <v>11</v>
      </c>
      <c r="J288" s="613"/>
      <c r="K288" s="611"/>
      <c r="L288" s="896"/>
      <c r="M288" s="655"/>
    </row>
    <row r="289" spans="1:13" ht="16.5" customHeight="1">
      <c r="A289" s="650">
        <v>280</v>
      </c>
      <c r="B289" s="607"/>
      <c r="C289" s="607"/>
      <c r="D289" s="608" t="s">
        <v>23</v>
      </c>
      <c r="E289" s="609" t="s">
        <v>63</v>
      </c>
      <c r="F289" s="610" t="s">
        <v>109</v>
      </c>
      <c r="G289" s="608" t="s">
        <v>110</v>
      </c>
      <c r="H289" s="608" t="s">
        <v>110</v>
      </c>
      <c r="I289" s="629" t="s">
        <v>11</v>
      </c>
      <c r="J289" s="613"/>
      <c r="K289" s="611"/>
      <c r="L289" s="896"/>
      <c r="M289" s="655"/>
    </row>
    <row r="290" spans="1:13" ht="16.5" customHeight="1">
      <c r="A290" s="650">
        <v>281</v>
      </c>
      <c r="B290" s="607"/>
      <c r="C290" s="607"/>
      <c r="D290" s="608" t="s">
        <v>23</v>
      </c>
      <c r="E290" s="609" t="s">
        <v>63</v>
      </c>
      <c r="F290" s="610" t="s">
        <v>1007</v>
      </c>
      <c r="G290" s="611"/>
      <c r="H290" s="611"/>
      <c r="I290" s="629" t="s">
        <v>11</v>
      </c>
      <c r="J290" s="613"/>
      <c r="K290" s="611"/>
      <c r="L290" s="635" t="s">
        <v>1008</v>
      </c>
      <c r="M290" s="664"/>
    </row>
    <row r="291" spans="1:13" ht="16.5" customHeight="1">
      <c r="A291" s="650">
        <v>282</v>
      </c>
      <c r="B291" s="607"/>
      <c r="C291" s="607"/>
      <c r="D291" s="608" t="s">
        <v>23</v>
      </c>
      <c r="E291" s="609" t="s">
        <v>63</v>
      </c>
      <c r="F291" s="610" t="s">
        <v>1009</v>
      </c>
      <c r="G291" s="611"/>
      <c r="H291" s="611"/>
      <c r="I291" s="629" t="s">
        <v>11</v>
      </c>
      <c r="J291" s="613"/>
      <c r="K291" s="608" t="s">
        <v>1010</v>
      </c>
      <c r="L291" s="635" t="s">
        <v>135</v>
      </c>
      <c r="M291" s="664"/>
    </row>
    <row r="292" spans="1:13" ht="16.5" customHeight="1">
      <c r="A292" s="650">
        <v>283</v>
      </c>
      <c r="B292" s="607"/>
      <c r="C292" s="607"/>
      <c r="D292" s="608" t="s">
        <v>23</v>
      </c>
      <c r="E292" s="609" t="s">
        <v>188</v>
      </c>
      <c r="F292" s="610" t="s">
        <v>1011</v>
      </c>
      <c r="G292" s="611"/>
      <c r="H292" s="611"/>
      <c r="I292" s="629" t="s">
        <v>11</v>
      </c>
      <c r="J292" s="643" t="s">
        <v>1012</v>
      </c>
      <c r="K292" s="611"/>
      <c r="L292" s="635" t="s">
        <v>1688</v>
      </c>
      <c r="M292" s="664"/>
    </row>
    <row r="293" spans="1:13" ht="16.5" customHeight="1">
      <c r="A293" s="650">
        <v>284</v>
      </c>
      <c r="B293" s="607"/>
      <c r="C293" s="607"/>
      <c r="D293" s="608" t="s">
        <v>23</v>
      </c>
      <c r="E293" s="609" t="s">
        <v>188</v>
      </c>
      <c r="F293" s="610" t="s">
        <v>1013</v>
      </c>
      <c r="G293" s="611"/>
      <c r="H293" s="611"/>
      <c r="I293" s="629" t="s">
        <v>11</v>
      </c>
      <c r="J293" s="644" t="s">
        <v>1014</v>
      </c>
      <c r="K293" s="611"/>
      <c r="L293" s="635" t="s">
        <v>2861</v>
      </c>
      <c r="M293" s="664"/>
    </row>
    <row r="294" spans="1:13" ht="16.5" customHeight="1">
      <c r="A294" s="650">
        <v>285</v>
      </c>
      <c r="B294" s="607"/>
      <c r="C294" s="607"/>
      <c r="D294" s="608" t="s">
        <v>23</v>
      </c>
      <c r="E294" s="609" t="s">
        <v>53</v>
      </c>
      <c r="F294" s="610" t="s">
        <v>54</v>
      </c>
      <c r="G294" s="611"/>
      <c r="H294" s="611"/>
      <c r="I294" s="629" t="s">
        <v>11</v>
      </c>
      <c r="J294" s="613"/>
      <c r="K294" s="611"/>
      <c r="L294" s="616" t="s">
        <v>1442</v>
      </c>
      <c r="M294" s="655"/>
    </row>
    <row r="295" spans="1:13" ht="16.5" customHeight="1">
      <c r="A295" s="650">
        <v>286</v>
      </c>
      <c r="B295" s="607"/>
      <c r="C295" s="607"/>
      <c r="D295" s="608" t="s">
        <v>23</v>
      </c>
      <c r="E295" s="609" t="s">
        <v>53</v>
      </c>
      <c r="F295" s="610" t="s">
        <v>55</v>
      </c>
      <c r="G295" s="611"/>
      <c r="H295" s="611"/>
      <c r="I295" s="629" t="s">
        <v>11</v>
      </c>
      <c r="J295" s="613"/>
      <c r="K295" s="611"/>
      <c r="L295" s="616" t="s">
        <v>2103</v>
      </c>
      <c r="M295" s="655"/>
    </row>
    <row r="296" spans="1:13" ht="16.5" customHeight="1">
      <c r="A296" s="650">
        <v>287</v>
      </c>
      <c r="B296" s="607"/>
      <c r="C296" s="607"/>
      <c r="D296" s="608" t="s">
        <v>23</v>
      </c>
      <c r="E296" s="609" t="s">
        <v>53</v>
      </c>
      <c r="F296" s="610" t="s">
        <v>1015</v>
      </c>
      <c r="G296" s="611"/>
      <c r="H296" s="611"/>
      <c r="I296" s="612" t="s">
        <v>11</v>
      </c>
      <c r="J296" s="613"/>
      <c r="K296" s="611"/>
      <c r="L296" s="616" t="s">
        <v>1817</v>
      </c>
      <c r="M296" s="655"/>
    </row>
    <row r="297" spans="1:13" ht="16.5" customHeight="1">
      <c r="A297" s="650">
        <v>288</v>
      </c>
      <c r="B297" s="607"/>
      <c r="C297" s="607"/>
      <c r="D297" s="608" t="s">
        <v>23</v>
      </c>
      <c r="E297" s="609" t="s">
        <v>53</v>
      </c>
      <c r="F297" s="610" t="s">
        <v>60</v>
      </c>
      <c r="G297" s="611"/>
      <c r="H297" s="611"/>
      <c r="I297" s="612" t="s">
        <v>11</v>
      </c>
      <c r="J297" s="613"/>
      <c r="K297" s="608" t="s">
        <v>1016</v>
      </c>
      <c r="L297" s="614" t="s">
        <v>1315</v>
      </c>
      <c r="M297" s="651"/>
    </row>
    <row r="298" spans="1:13" ht="16.5" customHeight="1">
      <c r="A298" s="650">
        <v>289</v>
      </c>
      <c r="B298" s="607"/>
      <c r="C298" s="607"/>
      <c r="D298" s="608" t="s">
        <v>23</v>
      </c>
      <c r="E298" s="609" t="s">
        <v>53</v>
      </c>
      <c r="F298" s="610" t="s">
        <v>58</v>
      </c>
      <c r="G298" s="611"/>
      <c r="H298" s="611"/>
      <c r="I298" s="612" t="s">
        <v>11</v>
      </c>
      <c r="J298" s="613"/>
      <c r="K298" s="611"/>
      <c r="L298" s="616" t="s">
        <v>1316</v>
      </c>
      <c r="M298" s="655"/>
    </row>
    <row r="299" spans="1:13" ht="16.5" customHeight="1">
      <c r="A299" s="650">
        <v>290</v>
      </c>
      <c r="B299" s="607"/>
      <c r="C299" s="607"/>
      <c r="D299" s="608" t="s">
        <v>23</v>
      </c>
      <c r="E299" s="609" t="s">
        <v>53</v>
      </c>
      <c r="F299" s="615" t="s">
        <v>61</v>
      </c>
      <c r="G299" s="611"/>
      <c r="H299" s="611"/>
      <c r="I299" s="612" t="s">
        <v>11</v>
      </c>
      <c r="J299" s="613"/>
      <c r="K299" s="611"/>
      <c r="L299" s="635" t="s">
        <v>1228</v>
      </c>
      <c r="M299" s="664"/>
    </row>
    <row r="300" spans="1:13" ht="16.5" customHeight="1">
      <c r="A300" s="650">
        <v>291</v>
      </c>
      <c r="B300" s="607"/>
      <c r="C300" s="607"/>
      <c r="D300" s="608" t="s">
        <v>23</v>
      </c>
      <c r="E300" s="609" t="s">
        <v>168</v>
      </c>
      <c r="F300" s="615" t="s">
        <v>2244</v>
      </c>
      <c r="G300" s="611"/>
      <c r="H300" s="611"/>
      <c r="I300" s="612" t="s">
        <v>11</v>
      </c>
      <c r="J300" s="613"/>
      <c r="K300" s="611"/>
      <c r="L300" s="645" t="s">
        <v>2762</v>
      </c>
      <c r="M300" s="655"/>
    </row>
    <row r="301" spans="1:13" ht="16.5" customHeight="1">
      <c r="A301" s="650">
        <v>292</v>
      </c>
      <c r="B301" s="607"/>
      <c r="C301" s="607"/>
      <c r="D301" s="608" t="s">
        <v>23</v>
      </c>
      <c r="E301" s="609" t="s">
        <v>168</v>
      </c>
      <c r="F301" s="610" t="s">
        <v>1191</v>
      </c>
      <c r="G301" s="611"/>
      <c r="H301" s="611"/>
      <c r="I301" s="612" t="s">
        <v>11</v>
      </c>
      <c r="J301" s="613"/>
      <c r="K301" s="611"/>
      <c r="L301" s="646" t="s">
        <v>2531</v>
      </c>
      <c r="M301" s="655"/>
    </row>
    <row r="302" spans="1:13" ht="16.5" customHeight="1">
      <c r="A302" s="650">
        <v>293</v>
      </c>
      <c r="B302" s="607"/>
      <c r="C302" s="607"/>
      <c r="D302" s="608" t="s">
        <v>23</v>
      </c>
      <c r="E302" s="609" t="s">
        <v>1017</v>
      </c>
      <c r="F302" s="610" t="s">
        <v>1018</v>
      </c>
      <c r="G302" s="608" t="s">
        <v>1019</v>
      </c>
      <c r="H302" s="608" t="s">
        <v>1019</v>
      </c>
      <c r="I302" s="612" t="s">
        <v>11</v>
      </c>
      <c r="J302" s="613"/>
      <c r="K302" s="611"/>
      <c r="L302" s="614" t="s">
        <v>1448</v>
      </c>
      <c r="M302" s="651"/>
    </row>
    <row r="303" spans="1:13" ht="16.5" customHeight="1">
      <c r="A303" s="650">
        <v>294</v>
      </c>
      <c r="B303" s="607"/>
      <c r="C303" s="607"/>
      <c r="D303" s="608" t="s">
        <v>23</v>
      </c>
      <c r="E303" s="609" t="s">
        <v>1017</v>
      </c>
      <c r="F303" s="610" t="s">
        <v>1020</v>
      </c>
      <c r="G303" s="608" t="s">
        <v>1021</v>
      </c>
      <c r="H303" s="608" t="s">
        <v>1021</v>
      </c>
      <c r="I303" s="612" t="s">
        <v>11</v>
      </c>
      <c r="J303" s="613"/>
      <c r="K303" s="611"/>
      <c r="L303" s="614" t="s">
        <v>2532</v>
      </c>
      <c r="M303" s="651"/>
    </row>
    <row r="304" spans="1:13" ht="16.5" customHeight="1">
      <c r="A304" s="650">
        <v>295</v>
      </c>
      <c r="B304" s="607"/>
      <c r="C304" s="607"/>
      <c r="D304" s="608" t="s">
        <v>23</v>
      </c>
      <c r="E304" s="609" t="s">
        <v>1017</v>
      </c>
      <c r="F304" s="610" t="s">
        <v>1022</v>
      </c>
      <c r="G304" s="611"/>
      <c r="H304" s="611"/>
      <c r="I304" s="612" t="s">
        <v>11</v>
      </c>
      <c r="J304" s="613"/>
      <c r="K304" s="611"/>
      <c r="L304" s="614" t="s">
        <v>1449</v>
      </c>
      <c r="M304" s="651"/>
    </row>
    <row r="305" spans="1:13" ht="16.5" customHeight="1">
      <c r="A305" s="650">
        <v>296</v>
      </c>
      <c r="B305" s="607"/>
      <c r="C305" s="607"/>
      <c r="D305" s="608" t="s">
        <v>23</v>
      </c>
      <c r="E305" s="609" t="s">
        <v>1017</v>
      </c>
      <c r="F305" s="610" t="s">
        <v>1023</v>
      </c>
      <c r="G305" s="608" t="s">
        <v>964</v>
      </c>
      <c r="H305" s="608" t="s">
        <v>964</v>
      </c>
      <c r="I305" s="612" t="s">
        <v>11</v>
      </c>
      <c r="J305" s="613"/>
      <c r="K305" s="611"/>
      <c r="L305" s="614" t="s">
        <v>1450</v>
      </c>
      <c r="M305" s="651"/>
    </row>
    <row r="306" spans="1:13" ht="16.5" customHeight="1">
      <c r="A306" s="650">
        <v>297</v>
      </c>
      <c r="B306" s="607"/>
      <c r="C306" s="607"/>
      <c r="D306" s="608" t="s">
        <v>23</v>
      </c>
      <c r="E306" s="609" t="s">
        <v>1017</v>
      </c>
      <c r="F306" s="610" t="s">
        <v>1024</v>
      </c>
      <c r="G306" s="611"/>
      <c r="H306" s="611"/>
      <c r="I306" s="612" t="s">
        <v>11</v>
      </c>
      <c r="J306" s="613"/>
      <c r="K306" s="611"/>
      <c r="L306" s="616" t="s">
        <v>1451</v>
      </c>
      <c r="M306" s="655"/>
    </row>
    <row r="307" spans="1:13" ht="16.5" customHeight="1">
      <c r="A307" s="650">
        <v>298</v>
      </c>
      <c r="B307" s="607"/>
      <c r="C307" s="607"/>
      <c r="D307" s="608" t="s">
        <v>23</v>
      </c>
      <c r="E307" s="609" t="s">
        <v>1017</v>
      </c>
      <c r="F307" s="610" t="s">
        <v>1025</v>
      </c>
      <c r="G307" s="611"/>
      <c r="H307" s="611"/>
      <c r="I307" s="612" t="s">
        <v>11</v>
      </c>
      <c r="J307" s="613"/>
      <c r="K307" s="611"/>
      <c r="L307" s="616" t="s">
        <v>2533</v>
      </c>
      <c r="M307" s="655"/>
    </row>
    <row r="308" spans="1:13" ht="16.5" customHeight="1">
      <c r="A308" s="650">
        <v>299</v>
      </c>
      <c r="B308" s="607"/>
      <c r="C308" s="607"/>
      <c r="D308" s="608" t="s">
        <v>23</v>
      </c>
      <c r="E308" s="609" t="s">
        <v>1017</v>
      </c>
      <c r="F308" s="610" t="s">
        <v>1026</v>
      </c>
      <c r="G308" s="611"/>
      <c r="H308" s="611"/>
      <c r="I308" s="612" t="s">
        <v>11</v>
      </c>
      <c r="J308" s="613"/>
      <c r="K308" s="611"/>
      <c r="L308" s="616" t="s">
        <v>1452</v>
      </c>
      <c r="M308" s="655"/>
    </row>
    <row r="309" spans="1:13" ht="16.5" customHeight="1">
      <c r="A309" s="650">
        <v>300</v>
      </c>
      <c r="B309" s="607"/>
      <c r="C309" s="607"/>
      <c r="D309" s="608" t="s">
        <v>23</v>
      </c>
      <c r="E309" s="609" t="s">
        <v>1017</v>
      </c>
      <c r="F309" s="610" t="s">
        <v>1027</v>
      </c>
      <c r="G309" s="608" t="s">
        <v>1028</v>
      </c>
      <c r="H309" s="608" t="s">
        <v>1028</v>
      </c>
      <c r="I309" s="612" t="s">
        <v>11</v>
      </c>
      <c r="J309" s="613"/>
      <c r="K309" s="611"/>
      <c r="L309" s="895" t="s">
        <v>2035</v>
      </c>
      <c r="M309" s="655"/>
    </row>
    <row r="310" spans="1:13" ht="16.5" customHeight="1">
      <c r="A310" s="650">
        <v>301</v>
      </c>
      <c r="B310" s="607"/>
      <c r="C310" s="607"/>
      <c r="D310" s="608" t="s">
        <v>23</v>
      </c>
      <c r="E310" s="609" t="s">
        <v>1017</v>
      </c>
      <c r="F310" s="610" t="s">
        <v>2534</v>
      </c>
      <c r="G310" s="608" t="s">
        <v>1029</v>
      </c>
      <c r="H310" s="608" t="s">
        <v>1029</v>
      </c>
      <c r="I310" s="612" t="s">
        <v>11</v>
      </c>
      <c r="J310" s="613"/>
      <c r="K310" s="611"/>
      <c r="L310" s="895"/>
      <c r="M310" s="655"/>
    </row>
    <row r="311" spans="1:13" ht="16.5" customHeight="1">
      <c r="A311" s="650">
        <v>302</v>
      </c>
      <c r="B311" s="607"/>
      <c r="C311" s="607"/>
      <c r="D311" s="608" t="s">
        <v>23</v>
      </c>
      <c r="E311" s="609" t="s">
        <v>1017</v>
      </c>
      <c r="F311" s="610" t="s">
        <v>1454</v>
      </c>
      <c r="G311" s="608" t="s">
        <v>1030</v>
      </c>
      <c r="H311" s="608" t="s">
        <v>1030</v>
      </c>
      <c r="I311" s="612" t="s">
        <v>11</v>
      </c>
      <c r="J311" s="613"/>
      <c r="K311" s="611"/>
      <c r="L311" s="895"/>
      <c r="M311" s="655"/>
    </row>
    <row r="312" spans="1:13" ht="16.5" customHeight="1">
      <c r="A312" s="650">
        <v>303</v>
      </c>
      <c r="B312" s="607"/>
      <c r="C312" s="607"/>
      <c r="D312" s="608" t="s">
        <v>23</v>
      </c>
      <c r="E312" s="609" t="s">
        <v>1017</v>
      </c>
      <c r="F312" s="610" t="s">
        <v>1439</v>
      </c>
      <c r="G312" s="608" t="s">
        <v>1031</v>
      </c>
      <c r="H312" s="608" t="s">
        <v>1031</v>
      </c>
      <c r="I312" s="612" t="s">
        <v>11</v>
      </c>
      <c r="J312" s="613"/>
      <c r="K312" s="611"/>
      <c r="L312" s="895"/>
      <c r="M312" s="655"/>
    </row>
    <row r="313" spans="1:13" ht="16.5" customHeight="1">
      <c r="A313" s="650">
        <v>304</v>
      </c>
      <c r="B313" s="607"/>
      <c r="C313" s="607"/>
      <c r="D313" s="608" t="s">
        <v>23</v>
      </c>
      <c r="E313" s="609" t="s">
        <v>1017</v>
      </c>
      <c r="F313" s="610" t="s">
        <v>2535</v>
      </c>
      <c r="G313" s="608" t="s">
        <v>1032</v>
      </c>
      <c r="H313" s="608" t="s">
        <v>1032</v>
      </c>
      <c r="I313" s="612" t="s">
        <v>11</v>
      </c>
      <c r="J313" s="613"/>
      <c r="K313" s="611"/>
      <c r="L313" s="895"/>
      <c r="M313" s="655"/>
    </row>
    <row r="314" spans="1:13" ht="16.5" customHeight="1">
      <c r="A314" s="650">
        <v>305</v>
      </c>
      <c r="B314" s="607"/>
      <c r="C314" s="607"/>
      <c r="D314" s="608" t="s">
        <v>23</v>
      </c>
      <c r="E314" s="609" t="s">
        <v>1366</v>
      </c>
      <c r="F314" s="610" t="s">
        <v>1033</v>
      </c>
      <c r="G314" s="611"/>
      <c r="H314" s="611"/>
      <c r="I314" s="612" t="s">
        <v>11</v>
      </c>
      <c r="J314" s="613"/>
      <c r="K314" s="611"/>
      <c r="L314" s="631" t="s">
        <v>1395</v>
      </c>
      <c r="M314" s="667" t="s">
        <v>1606</v>
      </c>
    </row>
    <row r="315" spans="1:13" ht="16.5" customHeight="1">
      <c r="A315" s="650">
        <v>306</v>
      </c>
      <c r="B315" s="607"/>
      <c r="C315" s="607"/>
      <c r="D315" s="608" t="s">
        <v>23</v>
      </c>
      <c r="E315" s="609" t="s">
        <v>1366</v>
      </c>
      <c r="F315" s="610" t="s">
        <v>1399</v>
      </c>
      <c r="G315" s="611"/>
      <c r="H315" s="611"/>
      <c r="I315" s="612" t="s">
        <v>11</v>
      </c>
      <c r="J315" s="613"/>
      <c r="K315" s="611"/>
      <c r="L315" s="617" t="s">
        <v>1355</v>
      </c>
      <c r="M315" s="668" t="s">
        <v>1436</v>
      </c>
    </row>
    <row r="316" spans="1:13" ht="16.5" customHeight="1">
      <c r="A316" s="650">
        <v>307</v>
      </c>
      <c r="B316" s="607"/>
      <c r="C316" s="607"/>
      <c r="D316" s="608" t="s">
        <v>23</v>
      </c>
      <c r="E316" s="609" t="s">
        <v>1366</v>
      </c>
      <c r="F316" s="610" t="s">
        <v>1034</v>
      </c>
      <c r="G316" s="611"/>
      <c r="H316" s="611"/>
      <c r="I316" s="612" t="s">
        <v>11</v>
      </c>
      <c r="J316" s="613"/>
      <c r="K316" s="611"/>
      <c r="L316" s="631" t="s">
        <v>2536</v>
      </c>
      <c r="M316" s="667" t="s">
        <v>1804</v>
      </c>
    </row>
    <row r="317" spans="1:13" ht="16.5" customHeight="1">
      <c r="A317" s="650">
        <v>308</v>
      </c>
      <c r="B317" s="607"/>
      <c r="C317" s="607"/>
      <c r="D317" s="608" t="s">
        <v>23</v>
      </c>
      <c r="E317" s="609" t="s">
        <v>1366</v>
      </c>
      <c r="F317" s="610" t="s">
        <v>1035</v>
      </c>
      <c r="G317" s="611"/>
      <c r="H317" s="611"/>
      <c r="I317" s="612" t="s">
        <v>11</v>
      </c>
      <c r="J317" s="613"/>
      <c r="K317" s="611"/>
      <c r="L317" s="617" t="s">
        <v>1397</v>
      </c>
      <c r="M317" s="668" t="s">
        <v>2537</v>
      </c>
    </row>
    <row r="318" spans="1:13" ht="16.5" customHeight="1">
      <c r="A318" s="650">
        <v>309</v>
      </c>
      <c r="B318" s="607"/>
      <c r="C318" s="607"/>
      <c r="D318" s="608" t="s">
        <v>23</v>
      </c>
      <c r="E318" s="609" t="s">
        <v>1366</v>
      </c>
      <c r="F318" s="610" t="s">
        <v>2196</v>
      </c>
      <c r="G318" s="611"/>
      <c r="H318" s="611"/>
      <c r="I318" s="612" t="s">
        <v>11</v>
      </c>
      <c r="J318" s="613"/>
      <c r="K318" s="611"/>
      <c r="L318" s="620" t="s">
        <v>2219</v>
      </c>
      <c r="M318" s="669" t="s">
        <v>1953</v>
      </c>
    </row>
    <row r="319" spans="1:13" ht="16.5" customHeight="1">
      <c r="A319" s="650">
        <v>310</v>
      </c>
      <c r="B319" s="607"/>
      <c r="C319" s="607"/>
      <c r="D319" s="608" t="s">
        <v>23</v>
      </c>
      <c r="E319" s="609" t="s">
        <v>1366</v>
      </c>
      <c r="F319" s="610" t="s">
        <v>2596</v>
      </c>
      <c r="G319" s="611"/>
      <c r="H319" s="611"/>
      <c r="I319" s="612" t="s">
        <v>11</v>
      </c>
      <c r="J319" s="613"/>
      <c r="K319" s="611"/>
      <c r="L319" s="617" t="s">
        <v>1401</v>
      </c>
      <c r="M319" s="668" t="s">
        <v>2594</v>
      </c>
    </row>
    <row r="320" spans="1:13" ht="16.5" customHeight="1">
      <c r="A320" s="650">
        <v>311</v>
      </c>
      <c r="B320" s="607"/>
      <c r="C320" s="607"/>
      <c r="D320" s="608" t="s">
        <v>23</v>
      </c>
      <c r="E320" s="609" t="s">
        <v>1366</v>
      </c>
      <c r="F320" s="610" t="s">
        <v>1036</v>
      </c>
      <c r="G320" s="611"/>
      <c r="H320" s="611"/>
      <c r="I320" s="612" t="s">
        <v>11</v>
      </c>
      <c r="J320" s="613"/>
      <c r="K320" s="611"/>
      <c r="L320" s="631" t="s">
        <v>1360</v>
      </c>
      <c r="M320" s="667" t="s">
        <v>1656</v>
      </c>
    </row>
    <row r="321" spans="1:13" ht="16.5" customHeight="1">
      <c r="A321" s="650">
        <v>312</v>
      </c>
      <c r="B321" s="607"/>
      <c r="C321" s="607"/>
      <c r="D321" s="608" t="s">
        <v>23</v>
      </c>
      <c r="E321" s="609" t="s">
        <v>1366</v>
      </c>
      <c r="F321" s="610" t="s">
        <v>2538</v>
      </c>
      <c r="G321" s="611"/>
      <c r="H321" s="611"/>
      <c r="I321" s="612" t="s">
        <v>11</v>
      </c>
      <c r="J321" s="613"/>
      <c r="K321" s="611"/>
      <c r="L321" s="631" t="s">
        <v>2539</v>
      </c>
      <c r="M321" s="667" t="s">
        <v>1444</v>
      </c>
    </row>
    <row r="322" spans="1:13" ht="16.5" customHeight="1">
      <c r="A322" s="650">
        <v>313</v>
      </c>
      <c r="B322" s="607"/>
      <c r="C322" s="607"/>
      <c r="D322" s="608" t="s">
        <v>23</v>
      </c>
      <c r="E322" s="609" t="s">
        <v>1366</v>
      </c>
      <c r="F322" s="610" t="s">
        <v>1037</v>
      </c>
      <c r="G322" s="611"/>
      <c r="H322" s="611"/>
      <c r="I322" s="612" t="s">
        <v>11</v>
      </c>
      <c r="J322" s="613"/>
      <c r="K322" s="611"/>
      <c r="L322" s="631" t="s">
        <v>1359</v>
      </c>
      <c r="M322" s="667" t="s">
        <v>1610</v>
      </c>
    </row>
    <row r="323" spans="1:13" ht="16.5" customHeight="1">
      <c r="A323" s="650">
        <v>314</v>
      </c>
      <c r="B323" s="607"/>
      <c r="C323" s="607"/>
      <c r="D323" s="608" t="s">
        <v>23</v>
      </c>
      <c r="E323" s="609" t="s">
        <v>1366</v>
      </c>
      <c r="F323" s="610" t="s">
        <v>1038</v>
      </c>
      <c r="G323" s="611"/>
      <c r="H323" s="611"/>
      <c r="I323" s="612" t="s">
        <v>11</v>
      </c>
      <c r="J323" s="613"/>
      <c r="K323" s="611"/>
      <c r="L323" s="631" t="s">
        <v>2540</v>
      </c>
      <c r="M323" s="667" t="s">
        <v>1445</v>
      </c>
    </row>
    <row r="324" spans="1:13" ht="16.5" customHeight="1">
      <c r="A324" s="650">
        <v>315</v>
      </c>
      <c r="B324" s="607"/>
      <c r="C324" s="607"/>
      <c r="D324" s="608" t="s">
        <v>23</v>
      </c>
      <c r="E324" s="609" t="s">
        <v>207</v>
      </c>
      <c r="F324" s="610" t="s">
        <v>1039</v>
      </c>
      <c r="G324" s="632" t="s">
        <v>1040</v>
      </c>
      <c r="H324" s="632" t="s">
        <v>1040</v>
      </c>
      <c r="I324" s="612" t="s">
        <v>11</v>
      </c>
      <c r="J324" s="613"/>
      <c r="K324" s="611"/>
      <c r="L324" s="616" t="s">
        <v>212</v>
      </c>
      <c r="M324" s="881"/>
    </row>
    <row r="325" spans="1:13" ht="16.5" customHeight="1">
      <c r="A325" s="650">
        <v>316</v>
      </c>
      <c r="B325" s="607"/>
      <c r="C325" s="607"/>
      <c r="D325" s="608" t="s">
        <v>23</v>
      </c>
      <c r="E325" s="609" t="s">
        <v>207</v>
      </c>
      <c r="F325" s="610" t="s">
        <v>1041</v>
      </c>
      <c r="G325" s="632" t="s">
        <v>732</v>
      </c>
      <c r="H325" s="632" t="s">
        <v>732</v>
      </c>
      <c r="I325" s="612" t="s">
        <v>11</v>
      </c>
      <c r="J325" s="613"/>
      <c r="K325" s="611"/>
      <c r="L325" s="616" t="s">
        <v>733</v>
      </c>
      <c r="M325" s="881"/>
    </row>
    <row r="326" spans="1:13" ht="16.5" customHeight="1">
      <c r="A326" s="650">
        <v>317</v>
      </c>
      <c r="B326" s="607"/>
      <c r="C326" s="607"/>
      <c r="D326" s="608" t="s">
        <v>23</v>
      </c>
      <c r="E326" s="609" t="s">
        <v>207</v>
      </c>
      <c r="F326" s="610" t="s">
        <v>3402</v>
      </c>
      <c r="G326" s="632" t="s">
        <v>1619</v>
      </c>
      <c r="H326" s="624" t="s">
        <v>3472</v>
      </c>
      <c r="I326" s="612" t="s">
        <v>11</v>
      </c>
      <c r="J326" s="613"/>
      <c r="K326" s="611"/>
      <c r="L326" s="616" t="s">
        <v>1042</v>
      </c>
      <c r="M326" s="881"/>
    </row>
    <row r="327" spans="1:13" ht="16.5" customHeight="1">
      <c r="A327" s="650">
        <v>318</v>
      </c>
      <c r="B327" s="607"/>
      <c r="C327" s="607"/>
      <c r="D327" s="608" t="s">
        <v>23</v>
      </c>
      <c r="E327" s="609" t="s">
        <v>207</v>
      </c>
      <c r="F327" s="610" t="s">
        <v>3467</v>
      </c>
      <c r="G327" s="632" t="s">
        <v>1622</v>
      </c>
      <c r="H327" s="621" t="s">
        <v>3465</v>
      </c>
      <c r="I327" s="612" t="s">
        <v>11</v>
      </c>
      <c r="J327" s="613"/>
      <c r="K327" s="611"/>
      <c r="L327" s="616" t="s">
        <v>1043</v>
      </c>
      <c r="M327" s="881"/>
    </row>
    <row r="328" spans="1:13" ht="16.5" customHeight="1">
      <c r="A328" s="650">
        <v>319</v>
      </c>
      <c r="B328" s="607"/>
      <c r="C328" s="607"/>
      <c r="D328" s="608" t="s">
        <v>23</v>
      </c>
      <c r="E328" s="609" t="s">
        <v>207</v>
      </c>
      <c r="F328" s="610" t="s">
        <v>3475</v>
      </c>
      <c r="G328" s="632" t="s">
        <v>1620</v>
      </c>
      <c r="H328" s="621" t="s">
        <v>3474</v>
      </c>
      <c r="I328" s="612" t="s">
        <v>11</v>
      </c>
      <c r="J328" s="613"/>
      <c r="K328" s="611"/>
      <c r="L328" s="616" t="s">
        <v>1388</v>
      </c>
      <c r="M328" s="881"/>
    </row>
    <row r="329" spans="1:13" ht="16.5" customHeight="1">
      <c r="A329" s="650">
        <v>320</v>
      </c>
      <c r="B329" s="607"/>
      <c r="C329" s="607"/>
      <c r="D329" s="608" t="s">
        <v>23</v>
      </c>
      <c r="E329" s="609" t="s">
        <v>207</v>
      </c>
      <c r="F329" s="610" t="s">
        <v>3476</v>
      </c>
      <c r="G329" s="632" t="s">
        <v>1621</v>
      </c>
      <c r="H329" s="632" t="s">
        <v>3473</v>
      </c>
      <c r="I329" s="612" t="s">
        <v>11</v>
      </c>
      <c r="J329" s="613"/>
      <c r="K329" s="611"/>
      <c r="L329" s="616" t="s">
        <v>1388</v>
      </c>
      <c r="M329" s="881"/>
    </row>
    <row r="330" spans="1:13" ht="16.5" customHeight="1">
      <c r="A330" s="650">
        <v>321</v>
      </c>
      <c r="B330" s="607"/>
      <c r="C330" s="607"/>
      <c r="D330" s="608" t="s">
        <v>23</v>
      </c>
      <c r="E330" s="609" t="s">
        <v>207</v>
      </c>
      <c r="F330" s="610" t="s">
        <v>1044</v>
      </c>
      <c r="G330" s="632" t="s">
        <v>1623</v>
      </c>
      <c r="H330" s="621" t="s">
        <v>3412</v>
      </c>
      <c r="I330" s="612" t="s">
        <v>11</v>
      </c>
      <c r="J330" s="613"/>
      <c r="K330" s="611"/>
      <c r="L330" s="616" t="s">
        <v>1045</v>
      </c>
      <c r="M330" s="881"/>
    </row>
    <row r="331" spans="1:13" ht="16.5" customHeight="1">
      <c r="A331" s="650">
        <v>322</v>
      </c>
      <c r="B331" s="607"/>
      <c r="C331" s="607"/>
      <c r="D331" s="608" t="s">
        <v>23</v>
      </c>
      <c r="E331" s="609" t="s">
        <v>207</v>
      </c>
      <c r="F331" s="610" t="s">
        <v>3468</v>
      </c>
      <c r="G331" s="632" t="s">
        <v>1622</v>
      </c>
      <c r="H331" s="621" t="s">
        <v>3471</v>
      </c>
      <c r="I331" s="612" t="s">
        <v>11</v>
      </c>
      <c r="J331" s="613"/>
      <c r="K331" s="611"/>
      <c r="L331" s="616" t="s">
        <v>2541</v>
      </c>
      <c r="M331" s="881"/>
    </row>
    <row r="332" spans="1:13" ht="16.5" customHeight="1">
      <c r="A332" s="650">
        <v>323</v>
      </c>
      <c r="B332" s="607"/>
      <c r="C332" s="607"/>
      <c r="D332" s="608" t="s">
        <v>23</v>
      </c>
      <c r="E332" s="609" t="s">
        <v>207</v>
      </c>
      <c r="F332" s="610" t="s">
        <v>1046</v>
      </c>
      <c r="G332" s="632" t="s">
        <v>986</v>
      </c>
      <c r="H332" s="608" t="s">
        <v>986</v>
      </c>
      <c r="I332" s="612" t="s">
        <v>11</v>
      </c>
      <c r="J332" s="613"/>
      <c r="K332" s="611"/>
      <c r="L332" s="616" t="s">
        <v>1047</v>
      </c>
      <c r="M332" s="881"/>
    </row>
    <row r="333" spans="1:13" ht="16.5" customHeight="1">
      <c r="A333" s="650">
        <v>324</v>
      </c>
      <c r="B333" s="607"/>
      <c r="C333" s="607"/>
      <c r="D333" s="608" t="s">
        <v>23</v>
      </c>
      <c r="E333" s="609" t="s">
        <v>207</v>
      </c>
      <c r="F333" s="610" t="s">
        <v>1048</v>
      </c>
      <c r="G333" s="632" t="s">
        <v>1049</v>
      </c>
      <c r="H333" s="608" t="s">
        <v>1049</v>
      </c>
      <c r="I333" s="612" t="s">
        <v>11</v>
      </c>
      <c r="J333" s="613"/>
      <c r="K333" s="611"/>
      <c r="L333" s="616" t="s">
        <v>1050</v>
      </c>
      <c r="M333" s="881"/>
    </row>
    <row r="334" spans="1:13" ht="16.5" customHeight="1">
      <c r="A334" s="650">
        <v>325</v>
      </c>
      <c r="B334" s="607"/>
      <c r="C334" s="607"/>
      <c r="D334" s="608" t="s">
        <v>23</v>
      </c>
      <c r="E334" s="609" t="s">
        <v>207</v>
      </c>
      <c r="F334" s="610" t="s">
        <v>1051</v>
      </c>
      <c r="G334" s="632" t="s">
        <v>1052</v>
      </c>
      <c r="H334" s="608" t="s">
        <v>1052</v>
      </c>
      <c r="I334" s="612" t="s">
        <v>11</v>
      </c>
      <c r="J334" s="613"/>
      <c r="K334" s="611"/>
      <c r="L334" s="616" t="s">
        <v>1053</v>
      </c>
      <c r="M334" s="881"/>
    </row>
    <row r="335" spans="1:13" ht="16.5" customHeight="1">
      <c r="A335" s="650">
        <v>326</v>
      </c>
      <c r="B335" s="607"/>
      <c r="C335" s="607"/>
      <c r="D335" s="608" t="s">
        <v>23</v>
      </c>
      <c r="E335" s="609" t="s">
        <v>207</v>
      </c>
      <c r="F335" s="610" t="s">
        <v>1054</v>
      </c>
      <c r="G335" s="611"/>
      <c r="H335" s="611"/>
      <c r="I335" s="612" t="s">
        <v>11</v>
      </c>
      <c r="J335" s="613"/>
      <c r="K335" s="611"/>
      <c r="L335" s="616" t="s">
        <v>1055</v>
      </c>
      <c r="M335" s="881"/>
    </row>
    <row r="336" spans="1:13" ht="16.5" customHeight="1">
      <c r="A336" s="650">
        <v>327</v>
      </c>
      <c r="B336" s="607"/>
      <c r="C336" s="607"/>
      <c r="D336" s="608" t="s">
        <v>23</v>
      </c>
      <c r="E336" s="609" t="s">
        <v>207</v>
      </c>
      <c r="F336" s="610" t="s">
        <v>1056</v>
      </c>
      <c r="G336" s="611"/>
      <c r="H336" s="611"/>
      <c r="I336" s="612" t="s">
        <v>11</v>
      </c>
      <c r="J336" s="613"/>
      <c r="K336" s="611"/>
      <c r="L336" s="616" t="s">
        <v>1389</v>
      </c>
      <c r="M336" s="881"/>
    </row>
    <row r="337" spans="1:13" ht="16.5" customHeight="1">
      <c r="A337" s="650">
        <v>328</v>
      </c>
      <c r="B337" s="607"/>
      <c r="C337" s="607"/>
      <c r="D337" s="608" t="s">
        <v>23</v>
      </c>
      <c r="E337" s="609" t="s">
        <v>207</v>
      </c>
      <c r="F337" s="610" t="s">
        <v>1057</v>
      </c>
      <c r="G337" s="611"/>
      <c r="H337" s="611"/>
      <c r="I337" s="612" t="s">
        <v>11</v>
      </c>
      <c r="J337" s="613"/>
      <c r="K337" s="611"/>
      <c r="L337" s="616" t="s">
        <v>1058</v>
      </c>
      <c r="M337" s="881"/>
    </row>
    <row r="338" spans="1:13" ht="16.5" customHeight="1">
      <c r="A338" s="650">
        <v>329</v>
      </c>
      <c r="B338" s="607"/>
      <c r="C338" s="607"/>
      <c r="D338" s="608" t="s">
        <v>23</v>
      </c>
      <c r="E338" s="609" t="s">
        <v>52</v>
      </c>
      <c r="F338" s="610" t="s">
        <v>1834</v>
      </c>
      <c r="G338" s="611"/>
      <c r="H338" s="611"/>
      <c r="I338" s="647" t="s">
        <v>6</v>
      </c>
      <c r="J338" s="613"/>
      <c r="K338" s="611"/>
      <c r="L338" s="616" t="s">
        <v>2542</v>
      </c>
      <c r="M338" s="655"/>
    </row>
    <row r="339" spans="1:13" ht="16.5" customHeight="1">
      <c r="A339" s="650">
        <v>330</v>
      </c>
      <c r="B339" s="607"/>
      <c r="C339" s="607"/>
      <c r="D339" s="608" t="s">
        <v>23</v>
      </c>
      <c r="E339" s="609" t="s">
        <v>1060</v>
      </c>
      <c r="F339" s="610" t="s">
        <v>1061</v>
      </c>
      <c r="G339" s="611"/>
      <c r="H339" s="611"/>
      <c r="I339" s="612" t="s">
        <v>11</v>
      </c>
      <c r="J339" s="613"/>
      <c r="K339" s="611"/>
      <c r="L339" s="616" t="s">
        <v>1062</v>
      </c>
      <c r="M339" s="655"/>
    </row>
    <row r="340" spans="1:13" ht="16.5" customHeight="1">
      <c r="A340" s="650">
        <v>331</v>
      </c>
      <c r="B340" s="607"/>
      <c r="C340" s="607"/>
      <c r="D340" s="608" t="s">
        <v>23</v>
      </c>
      <c r="E340" s="609" t="s">
        <v>1060</v>
      </c>
      <c r="F340" s="610" t="s">
        <v>1063</v>
      </c>
      <c r="G340" s="611"/>
      <c r="H340" s="611"/>
      <c r="I340" s="612" t="s">
        <v>11</v>
      </c>
      <c r="J340" s="613"/>
      <c r="K340" s="611"/>
      <c r="L340" s="882" t="s">
        <v>2543</v>
      </c>
      <c r="M340" s="655"/>
    </row>
    <row r="341" spans="1:13" ht="16.5" customHeight="1">
      <c r="A341" s="650">
        <v>332</v>
      </c>
      <c r="B341" s="607"/>
      <c r="C341" s="607"/>
      <c r="D341" s="608" t="s">
        <v>23</v>
      </c>
      <c r="E341" s="609" t="s">
        <v>1060</v>
      </c>
      <c r="F341" s="610" t="s">
        <v>1912</v>
      </c>
      <c r="G341" s="611"/>
      <c r="H341" s="611"/>
      <c r="I341" s="612" t="s">
        <v>11</v>
      </c>
      <c r="J341" s="613"/>
      <c r="K341" s="611"/>
      <c r="L341" s="882"/>
      <c r="M341" s="655" t="s">
        <v>2544</v>
      </c>
    </row>
    <row r="342" spans="1:13" ht="16.5" customHeight="1">
      <c r="A342" s="650">
        <v>333</v>
      </c>
      <c r="B342" s="607"/>
      <c r="C342" s="607"/>
      <c r="D342" s="608" t="s">
        <v>23</v>
      </c>
      <c r="E342" s="609" t="s">
        <v>2545</v>
      </c>
      <c r="F342" s="610" t="s">
        <v>1417</v>
      </c>
      <c r="G342" s="608" t="s">
        <v>1067</v>
      </c>
      <c r="H342" s="608" t="s">
        <v>1067</v>
      </c>
      <c r="I342" s="612" t="s">
        <v>11</v>
      </c>
      <c r="J342" s="613"/>
      <c r="K342" s="611"/>
      <c r="L342" s="883" t="s">
        <v>1066</v>
      </c>
      <c r="M342" s="884"/>
    </row>
    <row r="343" spans="1:13" ht="16.5" customHeight="1">
      <c r="A343" s="650">
        <v>334</v>
      </c>
      <c r="B343" s="607"/>
      <c r="C343" s="607"/>
      <c r="D343" s="608" t="s">
        <v>23</v>
      </c>
      <c r="E343" s="609" t="s">
        <v>1064</v>
      </c>
      <c r="F343" s="610" t="s">
        <v>1367</v>
      </c>
      <c r="G343" s="608" t="s">
        <v>1065</v>
      </c>
      <c r="H343" s="608" t="s">
        <v>1065</v>
      </c>
      <c r="I343" s="612" t="s">
        <v>11</v>
      </c>
      <c r="J343" s="613"/>
      <c r="K343" s="611"/>
      <c r="L343" s="883"/>
      <c r="M343" s="884"/>
    </row>
    <row r="344" spans="1:13" ht="16.5" customHeight="1">
      <c r="A344" s="650">
        <v>335</v>
      </c>
      <c r="B344" s="607"/>
      <c r="C344" s="607"/>
      <c r="D344" s="608" t="s">
        <v>23</v>
      </c>
      <c r="E344" s="609" t="s">
        <v>1064</v>
      </c>
      <c r="F344" s="610" t="s">
        <v>1559</v>
      </c>
      <c r="G344" s="608" t="s">
        <v>1065</v>
      </c>
      <c r="H344" s="608" t="s">
        <v>1065</v>
      </c>
      <c r="I344" s="612" t="s">
        <v>11</v>
      </c>
      <c r="J344" s="613"/>
      <c r="K344" s="611"/>
      <c r="L344" s="883"/>
      <c r="M344" s="884"/>
    </row>
    <row r="345" spans="1:13" ht="16.5" customHeight="1">
      <c r="A345" s="650">
        <v>336</v>
      </c>
      <c r="B345" s="607"/>
      <c r="C345" s="607"/>
      <c r="D345" s="608" t="s">
        <v>23</v>
      </c>
      <c r="E345" s="609" t="s">
        <v>1064</v>
      </c>
      <c r="F345" s="610" t="s">
        <v>1402</v>
      </c>
      <c r="G345" s="608" t="s">
        <v>1065</v>
      </c>
      <c r="H345" s="608" t="s">
        <v>1065</v>
      </c>
      <c r="I345" s="612" t="s">
        <v>11</v>
      </c>
      <c r="J345" s="613"/>
      <c r="K345" s="611"/>
      <c r="L345" s="883"/>
      <c r="M345" s="884"/>
    </row>
    <row r="346" spans="1:13" ht="16.5" customHeight="1">
      <c r="A346" s="650">
        <v>337</v>
      </c>
      <c r="B346" s="607"/>
      <c r="C346" s="607"/>
      <c r="D346" s="608" t="s">
        <v>23</v>
      </c>
      <c r="E346" s="609" t="s">
        <v>1064</v>
      </c>
      <c r="F346" s="610" t="s">
        <v>1403</v>
      </c>
      <c r="G346" s="608" t="s">
        <v>1065</v>
      </c>
      <c r="H346" s="608" t="s">
        <v>1065</v>
      </c>
      <c r="I346" s="612" t="s">
        <v>11</v>
      </c>
      <c r="J346" s="613"/>
      <c r="K346" s="611"/>
      <c r="L346" s="883"/>
      <c r="M346" s="884"/>
    </row>
    <row r="347" spans="1:13" ht="16.5" customHeight="1">
      <c r="A347" s="650">
        <v>338</v>
      </c>
      <c r="B347" s="607"/>
      <c r="C347" s="607"/>
      <c r="D347" s="608" t="s">
        <v>23</v>
      </c>
      <c r="E347" s="609" t="s">
        <v>1064</v>
      </c>
      <c r="F347" s="610" t="s">
        <v>1404</v>
      </c>
      <c r="G347" s="608" t="s">
        <v>1065</v>
      </c>
      <c r="H347" s="608" t="s">
        <v>1065</v>
      </c>
      <c r="I347" s="612" t="s">
        <v>11</v>
      </c>
      <c r="J347" s="613"/>
      <c r="K347" s="611"/>
      <c r="L347" s="883"/>
      <c r="M347" s="884"/>
    </row>
    <row r="348" spans="1:13" ht="16.5" customHeight="1">
      <c r="A348" s="650">
        <v>339</v>
      </c>
      <c r="B348" s="607"/>
      <c r="C348" s="607"/>
      <c r="D348" s="608" t="s">
        <v>23</v>
      </c>
      <c r="E348" s="609" t="s">
        <v>1064</v>
      </c>
      <c r="F348" s="610" t="s">
        <v>2546</v>
      </c>
      <c r="G348" s="608" t="s">
        <v>1065</v>
      </c>
      <c r="H348" s="608" t="s">
        <v>1065</v>
      </c>
      <c r="I348" s="612" t="s">
        <v>11</v>
      </c>
      <c r="J348" s="613"/>
      <c r="K348" s="611"/>
      <c r="L348" s="883"/>
      <c r="M348" s="884"/>
    </row>
    <row r="349" spans="1:13" ht="16.5" customHeight="1">
      <c r="A349" s="650">
        <v>340</v>
      </c>
      <c r="B349" s="607"/>
      <c r="C349" s="607"/>
      <c r="D349" s="608" t="s">
        <v>23</v>
      </c>
      <c r="E349" s="609" t="s">
        <v>1064</v>
      </c>
      <c r="F349" s="610" t="s">
        <v>1405</v>
      </c>
      <c r="G349" s="608" t="s">
        <v>1065</v>
      </c>
      <c r="H349" s="608" t="s">
        <v>1065</v>
      </c>
      <c r="I349" s="612" t="s">
        <v>11</v>
      </c>
      <c r="J349" s="613"/>
      <c r="K349" s="611"/>
      <c r="L349" s="883"/>
      <c r="M349" s="884"/>
    </row>
    <row r="350" spans="1:13" ht="16.5" customHeight="1">
      <c r="A350" s="650">
        <v>341</v>
      </c>
      <c r="B350" s="607"/>
      <c r="C350" s="607"/>
      <c r="D350" s="608" t="s">
        <v>23</v>
      </c>
      <c r="E350" s="609" t="s">
        <v>1064</v>
      </c>
      <c r="F350" s="610" t="s">
        <v>1406</v>
      </c>
      <c r="G350" s="608" t="s">
        <v>1065</v>
      </c>
      <c r="H350" s="608" t="s">
        <v>1065</v>
      </c>
      <c r="I350" s="612" t="s">
        <v>11</v>
      </c>
      <c r="J350" s="613"/>
      <c r="K350" s="611"/>
      <c r="L350" s="883"/>
      <c r="M350" s="884"/>
    </row>
    <row r="351" spans="1:13" ht="16.5" customHeight="1">
      <c r="A351" s="650">
        <v>342</v>
      </c>
      <c r="B351" s="607"/>
      <c r="C351" s="607"/>
      <c r="D351" s="608" t="s">
        <v>23</v>
      </c>
      <c r="E351" s="609" t="s">
        <v>1064</v>
      </c>
      <c r="F351" s="610" t="s">
        <v>2547</v>
      </c>
      <c r="G351" s="608" t="s">
        <v>1067</v>
      </c>
      <c r="H351" s="608" t="s">
        <v>1067</v>
      </c>
      <c r="I351" s="612" t="s">
        <v>11</v>
      </c>
      <c r="J351" s="613"/>
      <c r="K351" s="611"/>
      <c r="L351" s="883"/>
      <c r="M351" s="884"/>
    </row>
    <row r="352" spans="1:13" ht="16.5" customHeight="1">
      <c r="A352" s="650">
        <v>343</v>
      </c>
      <c r="B352" s="607"/>
      <c r="C352" s="607"/>
      <c r="D352" s="608" t="s">
        <v>23</v>
      </c>
      <c r="E352" s="609" t="s">
        <v>1064</v>
      </c>
      <c r="F352" s="610" t="s">
        <v>2548</v>
      </c>
      <c r="G352" s="608" t="s">
        <v>1065</v>
      </c>
      <c r="H352" s="608" t="s">
        <v>1065</v>
      </c>
      <c r="I352" s="612" t="s">
        <v>11</v>
      </c>
      <c r="J352" s="613"/>
      <c r="K352" s="611"/>
      <c r="L352" s="883"/>
      <c r="M352" s="884"/>
    </row>
    <row r="353" spans="1:13" ht="16.5" customHeight="1">
      <c r="A353" s="650">
        <v>344</v>
      </c>
      <c r="B353" s="607"/>
      <c r="C353" s="607"/>
      <c r="D353" s="608" t="s">
        <v>23</v>
      </c>
      <c r="E353" s="609" t="s">
        <v>1064</v>
      </c>
      <c r="F353" s="610" t="s">
        <v>2549</v>
      </c>
      <c r="G353" s="608" t="s">
        <v>1065</v>
      </c>
      <c r="H353" s="608" t="s">
        <v>1065</v>
      </c>
      <c r="I353" s="612" t="s">
        <v>11</v>
      </c>
      <c r="J353" s="613"/>
      <c r="K353" s="611"/>
      <c r="L353" s="883"/>
      <c r="M353" s="884"/>
    </row>
    <row r="354" spans="1:13" ht="16.5" customHeight="1">
      <c r="A354" s="650">
        <v>345</v>
      </c>
      <c r="B354" s="607"/>
      <c r="C354" s="607"/>
      <c r="D354" s="608" t="s">
        <v>23</v>
      </c>
      <c r="E354" s="609" t="s">
        <v>1064</v>
      </c>
      <c r="F354" s="610" t="s">
        <v>1407</v>
      </c>
      <c r="G354" s="608" t="s">
        <v>1065</v>
      </c>
      <c r="H354" s="608" t="s">
        <v>1065</v>
      </c>
      <c r="I354" s="612" t="s">
        <v>11</v>
      </c>
      <c r="J354" s="613"/>
      <c r="K354" s="611"/>
      <c r="L354" s="883"/>
      <c r="M354" s="884"/>
    </row>
    <row r="355" spans="1:13" ht="16.5" customHeight="1">
      <c r="A355" s="650">
        <v>346</v>
      </c>
      <c r="B355" s="607"/>
      <c r="C355" s="607"/>
      <c r="D355" s="608" t="s">
        <v>23</v>
      </c>
      <c r="E355" s="609" t="s">
        <v>1064</v>
      </c>
      <c r="F355" s="610" t="s">
        <v>1569</v>
      </c>
      <c r="G355" s="608" t="s">
        <v>1065</v>
      </c>
      <c r="H355" s="608" t="s">
        <v>1065</v>
      </c>
      <c r="I355" s="612" t="s">
        <v>11</v>
      </c>
      <c r="J355" s="613"/>
      <c r="K355" s="611"/>
      <c r="L355" s="883"/>
      <c r="M355" s="884"/>
    </row>
    <row r="356" spans="1:13" ht="16.5" customHeight="1">
      <c r="A356" s="650">
        <v>347</v>
      </c>
      <c r="B356" s="607"/>
      <c r="C356" s="607"/>
      <c r="D356" s="608" t="s">
        <v>23</v>
      </c>
      <c r="E356" s="609" t="s">
        <v>1064</v>
      </c>
      <c r="F356" s="610" t="s">
        <v>1570</v>
      </c>
      <c r="G356" s="608" t="s">
        <v>1065</v>
      </c>
      <c r="H356" s="608" t="s">
        <v>1065</v>
      </c>
      <c r="I356" s="612" t="s">
        <v>11</v>
      </c>
      <c r="J356" s="613"/>
      <c r="K356" s="611"/>
      <c r="L356" s="883"/>
      <c r="M356" s="884"/>
    </row>
    <row r="357" spans="1:13" ht="16.5" customHeight="1">
      <c r="A357" s="650">
        <v>348</v>
      </c>
      <c r="B357" s="607"/>
      <c r="C357" s="607"/>
      <c r="D357" s="608" t="s">
        <v>23</v>
      </c>
      <c r="E357" s="609" t="s">
        <v>1064</v>
      </c>
      <c r="F357" s="610" t="s">
        <v>2550</v>
      </c>
      <c r="G357" s="608" t="s">
        <v>1065</v>
      </c>
      <c r="H357" s="608" t="s">
        <v>1065</v>
      </c>
      <c r="I357" s="612" t="s">
        <v>11</v>
      </c>
      <c r="J357" s="613"/>
      <c r="K357" s="611"/>
      <c r="L357" s="883" t="s">
        <v>2551</v>
      </c>
      <c r="M357" s="885" t="s">
        <v>1601</v>
      </c>
    </row>
    <row r="358" spans="1:13" ht="16.5" customHeight="1">
      <c r="A358" s="650">
        <v>349</v>
      </c>
      <c r="B358" s="607"/>
      <c r="C358" s="607"/>
      <c r="D358" s="608" t="s">
        <v>23</v>
      </c>
      <c r="E358" s="609" t="s">
        <v>1064</v>
      </c>
      <c r="F358" s="610" t="s">
        <v>1597</v>
      </c>
      <c r="G358" s="608" t="s">
        <v>1067</v>
      </c>
      <c r="H358" s="608" t="s">
        <v>1067</v>
      </c>
      <c r="I358" s="612" t="s">
        <v>11</v>
      </c>
      <c r="J358" s="613"/>
      <c r="K358" s="611"/>
      <c r="L358" s="883"/>
      <c r="M358" s="885"/>
    </row>
    <row r="359" spans="1:13" ht="16.5" customHeight="1">
      <c r="A359" s="650">
        <v>350</v>
      </c>
      <c r="B359" s="607"/>
      <c r="C359" s="607"/>
      <c r="D359" s="608" t="s">
        <v>23</v>
      </c>
      <c r="E359" s="609" t="s">
        <v>1064</v>
      </c>
      <c r="F359" s="610" t="s">
        <v>2552</v>
      </c>
      <c r="G359" s="608" t="s">
        <v>1065</v>
      </c>
      <c r="H359" s="608" t="s">
        <v>1065</v>
      </c>
      <c r="I359" s="612" t="s">
        <v>11</v>
      </c>
      <c r="J359" s="613"/>
      <c r="K359" s="611"/>
      <c r="L359" s="883"/>
      <c r="M359" s="885" t="s">
        <v>2553</v>
      </c>
    </row>
    <row r="360" spans="1:13" ht="16.5" customHeight="1">
      <c r="A360" s="650">
        <v>351</v>
      </c>
      <c r="B360" s="607"/>
      <c r="C360" s="607"/>
      <c r="D360" s="608" t="s">
        <v>23</v>
      </c>
      <c r="E360" s="609" t="s">
        <v>1064</v>
      </c>
      <c r="F360" s="610" t="s">
        <v>1598</v>
      </c>
      <c r="G360" s="608" t="s">
        <v>1067</v>
      </c>
      <c r="H360" s="608" t="s">
        <v>1067</v>
      </c>
      <c r="I360" s="612" t="s">
        <v>11</v>
      </c>
      <c r="J360" s="613"/>
      <c r="K360" s="611"/>
      <c r="L360" s="883"/>
      <c r="M360" s="885"/>
    </row>
    <row r="361" spans="1:13" ht="16.5" customHeight="1">
      <c r="A361" s="650">
        <v>352</v>
      </c>
      <c r="B361" s="607"/>
      <c r="C361" s="607"/>
      <c r="D361" s="608" t="s">
        <v>23</v>
      </c>
      <c r="E361" s="609" t="s">
        <v>207</v>
      </c>
      <c r="F361" s="610" t="s">
        <v>1068</v>
      </c>
      <c r="G361" s="608" t="s">
        <v>449</v>
      </c>
      <c r="H361" s="608" t="s">
        <v>449</v>
      </c>
      <c r="I361" s="612" t="s">
        <v>11</v>
      </c>
      <c r="J361" s="613"/>
      <c r="K361" s="611"/>
      <c r="L361" s="616" t="s">
        <v>1431</v>
      </c>
      <c r="M361" s="655"/>
    </row>
    <row r="362" spans="1:13" ht="16.5" customHeight="1">
      <c r="A362" s="650">
        <v>353</v>
      </c>
      <c r="B362" s="607"/>
      <c r="C362" s="607"/>
      <c r="D362" s="608" t="s">
        <v>23</v>
      </c>
      <c r="E362" s="609" t="s">
        <v>207</v>
      </c>
      <c r="F362" s="610" t="s">
        <v>1069</v>
      </c>
      <c r="G362" s="608" t="s">
        <v>450</v>
      </c>
      <c r="H362" s="608" t="s">
        <v>450</v>
      </c>
      <c r="I362" s="612" t="s">
        <v>11</v>
      </c>
      <c r="J362" s="613"/>
      <c r="K362" s="611"/>
      <c r="L362" s="616" t="s">
        <v>1197</v>
      </c>
      <c r="M362" s="655"/>
    </row>
    <row r="363" spans="1:13" ht="16.5" customHeight="1">
      <c r="A363" s="650">
        <v>354</v>
      </c>
      <c r="B363" s="607"/>
      <c r="C363" s="607"/>
      <c r="D363" s="608" t="s">
        <v>23</v>
      </c>
      <c r="E363" s="609" t="s">
        <v>1060</v>
      </c>
      <c r="F363" s="610" t="s">
        <v>2555</v>
      </c>
      <c r="G363" s="611"/>
      <c r="H363" s="611"/>
      <c r="I363" s="553" t="s">
        <v>10</v>
      </c>
      <c r="J363" s="613"/>
      <c r="K363" s="611"/>
      <c r="L363" s="922" t="s">
        <v>3505</v>
      </c>
      <c r="M363" s="655"/>
    </row>
    <row r="364" spans="1:13" ht="16.5" customHeight="1" thickBot="1">
      <c r="A364" s="650">
        <v>355</v>
      </c>
      <c r="B364" s="670"/>
      <c r="C364" s="670"/>
      <c r="D364" s="671" t="s">
        <v>23</v>
      </c>
      <c r="E364" s="672" t="s">
        <v>188</v>
      </c>
      <c r="F364" s="673" t="s">
        <v>1221</v>
      </c>
      <c r="G364" s="674"/>
      <c r="H364" s="674"/>
      <c r="I364" s="675" t="s">
        <v>11</v>
      </c>
      <c r="J364" s="676"/>
      <c r="K364" s="674"/>
      <c r="L364" s="677" t="s">
        <v>1070</v>
      </c>
      <c r="M364" s="678"/>
    </row>
  </sheetData>
  <mergeCells count="20">
    <mergeCell ref="L27:L34"/>
    <mergeCell ref="E1:F8"/>
    <mergeCell ref="H1:H8"/>
    <mergeCell ref="L309:L313"/>
    <mergeCell ref="L52:L56"/>
    <mergeCell ref="L57:L87"/>
    <mergeCell ref="L89:L126"/>
    <mergeCell ref="L282:L289"/>
    <mergeCell ref="M89:M126"/>
    <mergeCell ref="L132:L163"/>
    <mergeCell ref="L173:L206"/>
    <mergeCell ref="L209:L235"/>
    <mergeCell ref="L237:L238"/>
    <mergeCell ref="M324:M337"/>
    <mergeCell ref="L340:L341"/>
    <mergeCell ref="L342:L356"/>
    <mergeCell ref="M342:M356"/>
    <mergeCell ref="L357:L360"/>
    <mergeCell ref="M357:M358"/>
    <mergeCell ref="M359:M360"/>
  </mergeCells>
  <phoneticPr fontId="22"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2020-08-25T02:40:03Z</dcterms:modified>
</cp:coreProperties>
</file>