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75" i="1"/>
  <c r="C378"/>
  <c r="C372"/>
  <c r="C369"/>
  <c r="C362"/>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<sst xmlns="http://schemas.openxmlformats.org/spreadsheetml/2006/main" count="11021" uniqueCount="3213">
  <si>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</si>
  <si>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</si>
  <si>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</si>
  <si>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</si>
  <si>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</si>
  <si>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</si>
  <si>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</si>
  <si>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</si>
  <si>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</si>
  <si>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</si>
  <si>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</si>
  <si>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</si>
  <si>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</si>
  <si>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</si>
  <si>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</si>
  <si>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</si>
  <si>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</si>
  <si>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</si>
  <si>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</si>
  <si>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</si>
  <si>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</si>
  <si>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</si>
  <si>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</si>
  <si>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</si>
  <si>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</si>
  <si>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</si>
  <si>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</si>
  <si>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</si>
  <si>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</si>
  <si>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</si>
  <si>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</si>
  <si>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</si>
  <si>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</si>
  <si>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</si>
  <si>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</si>
  <si>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</si>
  <si>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</si>
  <si>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</si>
  <si>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</si>
  <si>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</si>
  <si>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</si>
  <si>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</si>
  <si>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</si>
  <si>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</si>
  <si>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</si>
  <si>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</si>
  <si>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</si>
  <si>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</si>
  <si>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</si>
  <si>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</si>
  <si>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</si>
  <si>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</si>
  <si>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</si>
  <si>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</si>
  <si>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</si>
  <si>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</si>
  <si>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</si>
  <si>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</si>
  <si>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</si>
  <si>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</si>
  <si>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</si>
  <si>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</si>
  <si>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</si>
  <si>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</si>
  <si>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</si>
  <si>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</si>
  <si>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</si>
  <si>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</si>
  <si>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</si>
  <si>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</si>
  <si>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</si>
  <si>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</si>
  <si>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</si>
  <si>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</si>
  <si>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</si>
  <si>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</si>
  <si>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</si>
  <si>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</si>
  <si>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</si>
  <si>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</si>
  <si>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</si>
  <si>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</si>
  <si>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</si>
  <si>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</si>
  <si>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</si>
  <si>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</si>
  <si>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</si>
  <si>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</si>
  <si>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</si>
  <si>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</si>
  <si>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</si>
  <si>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</si>
  <si>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</si>
  <si>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</si>
  <si>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</si>
  <si>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</si>
  <si>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</si>
  <si>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</si>
  <si>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</si>
  <si>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</si>
  <si>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</si>
  <si>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</si>
  <si>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</si>
  <si>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</si>
  <si>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</si>
  <si>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</si>
  <si>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</si>
  <si>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</si>
  <si>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</si>
  <si>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</si>
  <si>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</si>
  <si>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</si>
  <si>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</si>
  <si>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</si>
  <si>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</si>
  <si>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</si>
  <si>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</si>
  <si>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</si>
  <si>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</si>
  <si>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</si>
  <si>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</si>
  <si>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</si>
  <si>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</si>
  <si>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</si>
  <si>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</si>
  <si>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</si>
  <si>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</si>
  <si>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</si>
  <si>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</si>
  <si>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</si>
  <si>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</si>
  <si>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</si>
  <si>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</si>
  <si>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</si>
  <si>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</si>
  <si>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</si>
  <si>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</si>
  <si>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</si>
  <si>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</si>
  <si>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</si>
  <si>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</si>
  <si>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</si>
  <si>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</si>
  <si>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</si>
  <si>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</si>
  <si>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</si>
  <si>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</si>
  <si>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</si>
  <si>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</si>
  <si>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</si>
  <si>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</si>
  <si>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</si>
  <si>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</si>
  <si>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</si>
  <si>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</si>
  <si>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</si>
  <si>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</si>
  <si>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</si>
  <si>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</si>
  <si>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</si>
  <si>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</si>
  <si>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</si>
  <si>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</si>
  <si>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</si>
  <si>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</si>
  <si>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</si>
  <si>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</si>
  <si>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</si>
  <si>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</si>
  <si>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</si>
  <si>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</si>
  <si>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</si>
  <si>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</si>
  <si>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</si>
  <si>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</si>
  <si>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</si>
  <si>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</si>
  <si>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</si>
  <si>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</si>
  <si>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</si>
  <si>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</si>
  <si>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</si>
  <si>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</si>
  <si>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</si>
  <si>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</si>
  <si>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</si>
  <si>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</si>
  <si>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</si>
  <si>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</si>
  <si>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</si>
  <si>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</si>
  <si>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</si>
  <si>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</si>
  <si>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</si>
  <si>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</si>
  <si>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</si>
  <si>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</si>
  <si>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</si>
  <si>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</si>
  <si>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</si>
  <si>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</si>
  <si>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</si>
  <si>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</si>
  <si>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</si>
  <si>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</si>
  <si>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</si>
  <si>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</si>
  <si>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</si>
  <si>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</si>
  <si>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</si>
  <si>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</si>
  <si>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</si>
  <si>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</si>
  <si>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</si>
  <si>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</si>
  <si>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</si>
  <si>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</si>
  <si>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</si>
  <si>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</si>
  <si>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</si>
  <si>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</si>
  <si>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</si>
  <si>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</si>
  <si>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</si>
  <si>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</si>
  <si>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</si>
  <si>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</si>
  <si>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</si>
  <si>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</si>
  <si>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</si>
  <si>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</si>
  <si>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</si>
  <si>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</si>
  <si>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</si>
  <si>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</si>
  <si>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</si>
  <si>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</si>
  <si>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</si>
  <si>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</si>
  <si>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</si>
  <si>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</si>
  <si>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</si>
  <si>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</si>
  <si>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</si>
  <si>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</si>
  <si>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</si>
  <si>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</si>
  <si>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</si>
  <si>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</si>
  <si>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</si>
  <si>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</si>
  <si>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</si>
  <si>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</si>
  <si>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</si>
  <si>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</si>
  <si>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</si>
  <si>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</si>
  <si>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</si>
  <si>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</si>
  <si>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</si>
  <si>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</si>
  <si>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</si>
  <si>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</si>
  <si>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</si>
  <si>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</si>
  <si>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</si>
  <si>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</si>
  <si>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</si>
  <si>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</si>
  <si>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</si>
  <si>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</si>
  <si>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</si>
  <si>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</si>
  <si>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</si>
  <si>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</si>
  <si>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</si>
  <si>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</si>
  <si>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</si>
  <si>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</si>
  <si>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</si>
  <si>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</si>
  <si>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</si>
  <si>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</si>
  <si>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</si>
  <si>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</si>
  <si>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</si>
  <si>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</si>
  <si>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</si>
  <si>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</si>
  <si>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</si>
  <si>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</si>
  <si>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</si>
  <si>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</si>
  <si>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</si>
  <si>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</si>
  <si>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</si>
  <si>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</si>
  <si>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</si>
  <si>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</si>
  <si>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</si>
  <si>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</si>
  <si>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</si>
  <si>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</si>
  <si>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</si>
  <si>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</si>
  <si>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</si>
  <si>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</si>
  <si>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</si>
  <si>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</si>
  <si>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</si>
  <si>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</si>
  <si>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</si>
  <si>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</si>
  <si>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</si>
  <si>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</si>
  <si>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</si>
  <si>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</si>
  <si>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</si>
  <si>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</si>
  <si>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</si>
  <si>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</si>
  <si>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</si>
  <si>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</si>
  <si>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</si>
  <si>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</si>
  <si>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</si>
  <si>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</si>
  <si>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</si>
  <si>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</si>
  <si>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</si>
  <si>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</si>
  <si>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</si>
  <si>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</si>
  <si>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</si>
  <si>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</si>
  <si>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</si>
  <si>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</si>
  <si>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</si>
  <si>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</si>
  <si>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</si>
  <si>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</si>
  <si>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</si>
  <si>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</si>
  <si>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</si>
  <si>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</si>
  <si>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</si>
  <si>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</si>
  <si>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</si>
  <si>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</si>
  <si>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</si>
  <si>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</si>
  <si>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</si>
  <si>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</si>
  <si>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</si>
  <si>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</si>
  <si>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</si>
  <si>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</si>
  <si>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</si>
  <si>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</si>
  <si>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</si>
  <si>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</si>
  <si>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</si>
  <si>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</si>
  <si>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</si>
  <si>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</si>
  <si>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</si>
  <si>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</si>
  <si>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</si>
  <si>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</si>
  <si>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</si>
  <si>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</si>
  <si>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</si>
  <si>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</si>
  <si>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</si>
  <si>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</si>
  <si>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</si>
  <si>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</si>
  <si>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</si>
  <si>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</si>
  <si>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</si>
  <si>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</si>
  <si>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</si>
  <si>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</si>
  <si>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</si>
  <si>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</si>
  <si>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</si>
  <si>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</si>
  <si>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</si>
  <si>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</si>
  <si>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</si>
  <si>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</si>
  <si>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</si>
  <si>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</si>
  <si>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</si>
  <si>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</si>
  <si>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</si>
  <si>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</si>
  <si>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</si>
  <si>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</si>
  <si>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</si>
  <si>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</si>
  <si>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</si>
  <si>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</si>
  <si>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</si>
  <si>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</si>
  <si>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</si>
  <si>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</si>
  <si>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</si>
  <si>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</si>
  <si>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</si>
  <si>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</si>
  <si>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</si>
  <si>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</si>
  <si>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</si>
  <si>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</si>
  <si>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</si>
  <si>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</si>
  <si>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</si>
  <si>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</si>
  <si>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</si>
  <si>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</si>
  <si>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</si>
  <si>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</si>
  <si>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</si>
  <si>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</si>
  <si>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</si>
  <si>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</si>
  <si>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</si>
  <si>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</si>
  <si>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</si>
  <si>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</si>
  <si>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</si>
  <si>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</si>
  <si>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</si>
  <si>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</si>
  <si>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</si>
  <si>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</si>
  <si>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</si>
  <si>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</si>
  <si>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</si>
  <si>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</si>
  <si>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</si>
  <si>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</si>
  <si>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</si>
  <si>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</si>
  <si>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</si>
  <si>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</si>
  <si>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</si>
  <si>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</si>
  <si>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</si>
  <si>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</si>
  <si>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</si>
  <si>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</si>
  <si>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</si>
  <si>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</si>
  <si>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</si>
  <si>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</si>
  <si>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</si>
  <si>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</si>
  <si>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</si>
  <si>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</si>
  <si>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</si>
  <si>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</si>
  <si>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</si>
  <si>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</si>
  <si>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</si>
  <si>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</si>
  <si>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</si>
  <si>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</si>
  <si>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</si>
  <si>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</si>
  <si>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</si>
  <si>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</si>
  <si>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</si>
  <si>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</si>
  <si>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</si>
  <si>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</si>
  <si>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</si>
  <si>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</si>
  <si>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</si>
  <si>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</si>
  <si>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</si>
  <si>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</si>
  <si>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</si>
  <si>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</si>
  <si>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</si>
  <si>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</si>
  <si>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</si>
  <si>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</si>
  <si>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</si>
  <si>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</si>
  <si>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</si>
  <si>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</si>
  <si>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</si>
  <si>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</si>
  <si>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</si>
  <si>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</si>
  <si>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</si>
  <si>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</si>
  <si>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</si>
  <si>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</si>
  <si>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</si>
  <si>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</si>
  <si>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</si>
  <si>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</si>
  <si>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</si>
  <si>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</si>
  <si>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</si>
  <si>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</si>
  <si>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</si>
  <si>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</si>
  <si>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</si>
  <si>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</si>
  <si>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</si>
  <si>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</si>
  <si>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</si>
  <si>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</si>
  <si>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</si>
  <si>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</si>
  <si>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</si>
  <si>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</si>
  <si>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</si>
  <si>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</si>
  <si>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</si>
  <si>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</si>
  <si>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</si>
  <si>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</si>
  <si>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</si>
  <si>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</si>
  <si>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</si>
  <si>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</si>
  <si>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</si>
  <si>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</si>
  <si>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</si>
  <si>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</si>
  <si>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</si>
  <si>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</si>
  <si>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</si>
  <si>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</si>
  <si>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</si>
  <si>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</si>
  <si>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</si>
  <si>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</si>
  <si>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</si>
  <si>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</si>
  <si>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</si>
  <si>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</si>
  <si>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</si>
  <si>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</si>
  <si>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</si>
  <si>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</si>
  <si>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</si>
  <si>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</si>
  <si>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</si>
  <si>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</si>
  <si>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</si>
  <si>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</si>
  <si>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</si>
  <si>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</si>
  <si>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</si>
  <si>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</si>
  <si>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</si>
  <si>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</si>
  <si>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</si>
  <si>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</si>
  <si>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</si>
  <si>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</si>
  <si>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</si>
  <si>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</si>
  <si>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</si>
  <si>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</si>
  <si>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</si>
  <si>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</si>
  <si>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</si>
  <si>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</si>
  <si>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</si>
  <si>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</si>
  <si>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</si>
  <si>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</si>
  <si>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</si>
  <si>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</si>
  <si>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</si>
  <si>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</si>
  <si>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</si>
  <si>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</si>
  <si>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</si>
  <si>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</si>
  <si>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</si>
  <si>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</si>
  <si>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</si>
  <si>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</si>
  <si>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</si>
  <si>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</si>
  <si>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</si>
  <si>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</si>
  <si>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</si>
  <si>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</si>
  <si>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</si>
  <si>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</si>
  <si>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</si>
  <si>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</si>
  <si>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</si>
  <si>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</si>
  <si>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</si>
  <si>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</si>
  <si>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</si>
  <si>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</si>
  <si>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</si>
  <si>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</si>
  <si>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</si>
  <si>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</si>
  <si>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</si>
  <si>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</si>
  <si>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</si>
  <si>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</si>
  <si>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</si>
  <si>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</si>
  <si>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</si>
  <si>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</si>
  <si>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</si>
  <si>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</si>
  <si>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</si>
  <si>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</si>
  <si>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</si>
  <si>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</si>
  <si>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</si>
  <si>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</si>
  <si>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</si>
  <si>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</si>
  <si>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</si>
  <si>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</si>
  <si>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</si>
  <si>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</si>
  <si>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</si>
  <si>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</si>
  <si>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</si>
  <si>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</si>
  <si>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</si>
  <si>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</si>
  <si>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</si>
  <si>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</si>
  <si>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</si>
  <si>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</si>
  <si>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</si>
  <si>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</si>
  <si>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</si>
  <si>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</si>
  <si>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</si>
  <si>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</si>
  <si>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</si>
  <si>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</si>
  <si>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</si>
  <si>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</si>
  <si>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</si>
  <si>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</si>
  <si>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</si>
  <si>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</si>
  <si>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</si>
  <si>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</si>
  <si>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</si>
  <si>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</si>
  <si>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</si>
  <si>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</si>
  <si>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</si>
  <si>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</si>
  <si>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</si>
  <si>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</si>
  <si>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</si>
  <si>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</si>
  <si>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</si>
  <si>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</si>
  <si>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</si>
  <si>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</si>
  <si>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</si>
  <si>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</si>
  <si>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</si>
  <si>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</si>
  <si>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</si>
  <si>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</si>
  <si>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</si>
  <si>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</si>
  <si>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</si>
  <si>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</si>
  <si>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</si>
  <si>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</si>
  <si>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</si>
  <si>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</si>
  <si>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</si>
  <si>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</si>
  <si>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</si>
  <si>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</si>
  <si>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</si>
  <si>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</si>
  <si>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</si>
  <si>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</si>
  <si>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</si>
  <si>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</si>
  <si>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</si>
  <si>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</si>
  <si>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</si>
  <si>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</si>
  <si>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</si>
  <si>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</si>
  <si>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</si>
  <si>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</si>
  <si>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</si>
  <si>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</si>
  <si>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</si>
  <si>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</si>
  <si>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</si>
  <si>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</si>
  <si>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</si>
  <si>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</si>
  <si>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</si>
  <si>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</si>
  <si>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</si>
  <si>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</si>
  <si>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</si>
  <si>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</si>
  <si>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</si>
  <si>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</si>
  <si>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</si>
  <si>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</si>
  <si>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</si>
  <si>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</si>
  <si>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</si>
  <si>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</si>
  <si>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</si>
  <si>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</si>
  <si>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</si>
  <si>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</si>
  <si>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</si>
  <si>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</si>
  <si>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</si>
  <si>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</si>
  <si>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</si>
  <si>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</si>
  <si>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</si>
  <si>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</si>
  <si>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</si>
  <si>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</si>
  <si>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</si>
  <si>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</si>
  <si>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</si>
  <si>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</si>
  <si>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</si>
  <si>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</si>
  <si>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</si>
  <si>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</si>
  <si>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</si>
  <si>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</si>
  <si>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</si>
  <si>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</si>
  <si>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</si>
  <si>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</si>
  <si>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</si>
  <si>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</si>
  <si>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</si>
  <si>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</si>
  <si>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</si>
  <si>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</si>
  <si>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</si>
  <si>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</si>
  <si>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</si>
  <si>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</si>
  <si>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</si>
  <si>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</si>
  <si>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</si>
  <si>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</si>
  <si>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</si>
  <si>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</si>
  <si>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</si>
  <si>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</si>
  <si>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</si>
  <si>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</si>
  <si>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</si>
  <si>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</si>
  <si>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</si>
  <si>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</si>
  <si>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</si>
  <si>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</si>
  <si>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</si>
  <si>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</si>
  <si>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</si>
  <si>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</si>
  <si>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</si>
  <si>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</si>
  <si>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</si>
  <si>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</si>
  <si>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</si>
  <si>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</si>
  <si>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</si>
  <si>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</si>
  <si>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</si>
  <si>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</si>
  <si>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</si>
  <si>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</si>
  <si>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</si>
  <si>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</si>
  <si>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</si>
  <si>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</si>
  <si>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</si>
  <si>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</si>
  <si>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</si>
  <si>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</si>
  <si>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</si>
  <si>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</si>
  <si>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</si>
  <si>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</si>
  <si>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</si>
  <si>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</si>
  <si>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</si>
  <si>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</si>
  <si>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</si>
  <si>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</si>
  <si>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</si>
  <si>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</si>
  <si>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</si>
  <si>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</si>
  <si>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</si>
  <si>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</si>
  <si>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</si>
  <si>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</si>
  <si>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</si>
  <si>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</si>
  <si>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</si>
  <si>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</si>
  <si>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</si>
  <si>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</si>
  <si>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</si>
  <si>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</si>
  <si>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</si>
  <si>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</si>
  <si>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</si>
  <si>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</si>
  <si>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</si>
  <si>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</si>
  <si>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</si>
  <si>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</si>
  <si>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</si>
  <si>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</si>
  <si>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</si>
  <si>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</si>
  <si>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</si>
  <si>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</si>
  <si>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</si>
  <si>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</si>
  <si>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</si>
  <si>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</si>
  <si>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</si>
  <si>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</si>
  <si>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</si>
  <si>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</si>
  <si>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</si>
  <si>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</si>
  <si>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</si>
  <si>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</si>
  <si>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</si>
  <si>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</si>
  <si>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</si>
  <si>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</si>
  <si>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</si>
  <si>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</si>
  <si>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</si>
  <si>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</si>
  <si>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</si>
  <si>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</si>
  <si>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</si>
  <si>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</si>
  <si>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</si>
  <si>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</si>
  <si>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</si>
  <si>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</si>
  <si>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</si>
  <si>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</si>
  <si>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</si>
  <si>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</si>
  <si>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</si>
  <si>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</si>
  <si>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</si>
  <si>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</si>
  <si>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</si>
  <si>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</si>
  <si>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</si>
  <si>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</si>
  <si>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</si>
  <si>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</si>
  <si>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</si>
  <si>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</si>
  <si>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</si>
  <si>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</si>
  <si>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</si>
  <si>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</si>
  <si>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</si>
  <si>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</si>
  <si>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</si>
  <si>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</si>
  <si>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</si>
  <si>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</si>
  <si>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</si>
  <si>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</si>
  <si>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</si>
  <si>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</si>
  <si>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</si>
  <si>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</si>
  <si>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</si>
  <si>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</si>
  <si>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</si>
  <si>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</si>
  <si>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</si>
  <si>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</si>
  <si>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</si>
  <si>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</si>
  <si>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</si>
  <si>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</si>
  <si>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</si>
  <si>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</si>
  <si>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</si>
  <si>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</si>
  <si>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</si>
  <si>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</si>
  <si>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</si>
  <si>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</si>
  <si>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</si>
  <si>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</si>
  <si>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</si>
  <si>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</si>
  <si>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</si>
  <si>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</si>
  <si>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</si>
  <si>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</si>
  <si>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</si>
  <si>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</si>
  <si>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</si>
  <si>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</si>
  <si>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</si>
  <si>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</si>
  <si>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</si>
  <si>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</si>
  <si>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</si>
  <si>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</si>
  <si>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</si>
  <si>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</si>
  <si>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</si>
  <si>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</si>
  <si>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</si>
  <si>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</si>
  <si>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</si>
  <si>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</si>
  <si>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</si>
  <si>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</si>
  <si>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</si>
  <si>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</si>
  <si>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</si>
  <si>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</si>
  <si>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</si>
  <si>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</si>
  <si>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</si>
  <si>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</si>
  <si>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</si>
  <si>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</si>
  <si>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</si>
  <si>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</si>
  <si>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</si>
  <si>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</si>
  <si>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</si>
  <si>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</si>
  <si>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</si>
  <si>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</si>
  <si>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</si>
  <si>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</si>
  <si>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</si>
  <si>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</si>
  <si>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</si>
  <si>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</si>
  <si>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</si>
  <si>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</si>
  <si>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</si>
  <si>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</si>
  <si>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</si>
  <si>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</si>
  <si>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</si>
  <si>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</si>
  <si>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</si>
  <si>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</si>
  <si>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</si>
  <si>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</si>
  <si>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</si>
  <si>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</si>
  <si>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</si>
  <si>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</si>
  <si>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</si>
  <si>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</si>
  <si>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</si>
  <si>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</si>
  <si>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</si>
  <si>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</si>
  <si>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</si>
  <si>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</si>
  <si>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</si>
  <si>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</si>
  <si>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</si>
  <si>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</si>
  <si>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</si>
  <si>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</si>
  <si>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</si>
  <si>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</si>
  <si>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</si>
  <si>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</si>
  <si>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</si>
  <si>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</si>
  <si>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</si>
  <si>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</si>
  <si>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</si>
  <si>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</si>
  <si>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</si>
  <si>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</si>
  <si>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</si>
  <si>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</si>
  <si>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</si>
  <si>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</si>
  <si>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</si>
  <si>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</si>
  <si>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</si>
  <si>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</si>
  <si>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</si>
  <si>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</si>
  <si>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</si>
  <si>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</si>
  <si>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</si>
  <si>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</si>
  <si>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</si>
  <si>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</si>
  <si>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</si>
  <si>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</si>
  <si>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</si>
  <si>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</si>
  <si>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</si>
  <si>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</si>
  <si>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</si>
  <si>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</si>
  <si>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</si>
  <si>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</si>
  <si>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</si>
  <si>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</si>
  <si>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</si>
  <si>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</si>
  <si>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</si>
  <si>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</si>
  <si>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</si>
  <si>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</si>
  <si>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</si>
  <si>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</si>
  <si>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</si>
  <si>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</si>
  <si>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</si>
  <si>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</si>
  <si>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</si>
  <si>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</si>
  <si>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</si>
  <si>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</si>
  <si>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</si>
  <si>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</si>
  <si>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</si>
  <si>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</si>
  <si>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</si>
  <si>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</si>
  <si>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</si>
  <si>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</si>
  <si>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</si>
  <si>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</si>
  <si>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</si>
  <si>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</si>
  <si>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</si>
  <si>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</si>
  <si>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</si>
  <si>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</si>
  <si>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</si>
  <si>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</si>
  <si>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</si>
  <si>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</si>
  <si>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</si>
  <si>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</si>
  <si>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</si>
  <si>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</si>
  <si>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</si>
  <si>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</si>
  <si>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</si>
  <si>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</si>
  <si>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</si>
  <si>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</si>
  <si>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</si>
  <si>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</si>
  <si>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</si>
  <si>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</si>
  <si>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</si>
  <si>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</si>
  <si>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</si>
  <si>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</si>
  <si>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</si>
  <si>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</si>
  <si>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</si>
  <si>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</si>
  <si>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</si>
  <si>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</si>
  <si>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</si>
  <si>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</si>
  <si>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</si>
  <si>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</si>
  <si>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</si>
  <si>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</si>
  <si>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</si>
  <si>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</si>
  <si>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</si>
  <si>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</si>
  <si>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</si>
  <si>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</si>
  <si>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</si>
  <si>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</si>
  <si>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</si>
  <si>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</si>
  <si>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</si>
  <si>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</si>
  <si>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</si>
  <si>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</si>
  <si>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</si>
  <si>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</si>
  <si>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</si>
  <si>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</si>
  <si>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</si>
  <si>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</si>
  <si>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</si>
  <si>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</si>
  <si>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</si>
  <si>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</si>
  <si>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</si>
  <si>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</si>
  <si>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</si>
  <si>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</si>
  <si>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</si>
  <si>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</si>
  <si>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</si>
  <si>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</si>
  <si>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</si>
  <si>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</si>
  <si>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</si>
  <si>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</si>
  <si>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</si>
  <si>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</si>
  <si>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</si>
  <si>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</si>
  <si>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</si>
  <si>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</si>
  <si>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</si>
  <si>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</si>
  <si>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</si>
  <si>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</si>
  <si>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</si>
  <si>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</si>
  <si>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</si>
  <si>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</si>
  <si>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</si>
  <si>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</si>
  <si>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</si>
  <si>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</si>
  <si>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</si>
  <si>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</si>
  <si>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</si>
  <si>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</si>
  <si>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</si>
  <si>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</si>
  <si>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</si>
  <si>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</si>
  <si>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</si>
  <si>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</si>
  <si>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</si>
  <si>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</si>
  <si>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</si>
  <si>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</si>
  <si>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</si>
  <si>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</si>
  <si>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</si>
  <si>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</si>
  <si>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</si>
  <si>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</si>
  <si>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</si>
  <si>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</si>
  <si>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</si>
  <si>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</si>
  <si>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</si>
  <si>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</si>
  <si>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</si>
  <si>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</si>
  <si>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</si>
  <si>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</si>
  <si>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</si>
  <si>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</si>
  <si>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</si>
  <si>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</si>
  <si>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</si>
  <si>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</si>
  <si>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</si>
  <si>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</si>
  <si>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</si>
  <si>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</si>
  <si>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</si>
  <si>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</si>
  <si>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</si>
  <si>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</si>
  <si>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</si>
  <si>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</si>
  <si>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</si>
  <si>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</si>
  <si>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</si>
  <si>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</si>
  <si>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</si>
  <si>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</si>
  <si>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</si>
  <si>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</si>
  <si>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</si>
  <si>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</si>
  <si>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</si>
  <si>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</si>
  <si>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</si>
  <si>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</si>
  <si>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</si>
  <si>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</si>
  <si>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</si>
  <si>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</si>
  <si>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</si>
  <si>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</si>
  <si>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</si>
  <si>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</si>
  <si>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</si>
  <si>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</si>
  <si>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</si>
  <si>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</si>
  <si>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</si>
  <si>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</si>
  <si>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</si>
  <si>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</si>
  <si>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</si>
  <si>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</si>
  <si>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</si>
  <si>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</si>
  <si>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</si>
  <si>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</si>
  <si>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</si>
  <si>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</si>
  <si>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</si>
  <si>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</si>
  <si>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</si>
  <si>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</si>
  <si>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</si>
  <si>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</si>
  <si>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</si>
  <si>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</si>
  <si>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</si>
  <si>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</si>
  <si>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</si>
  <si>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</si>
  <si>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</si>
  <si>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</si>
  <si>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</si>
  <si>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</si>
  <si>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</si>
  <si>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</si>
  <si>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</si>
  <si>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</si>
  <si>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</si>
  <si>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</si>
  <si>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</si>
  <si>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</si>
  <si>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</si>
  <si>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</si>
  <si>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</si>
  <si>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</si>
  <si>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</si>
  <si>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</si>
  <si>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</si>
  <si>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</si>
  <si>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</si>
  <si>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</si>
  <si>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</si>
  <si>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</si>
  <si>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</si>
  <si>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</si>
  <si>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</si>
  <si>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</si>
  <si>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</si>
  <si>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</si>
  <si>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</si>
  <si>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</si>
  <si>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</si>
  <si>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</si>
  <si>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</si>
  <si>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</si>
  <si>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</si>
  <si>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</si>
  <si>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</si>
  <si>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</si>
  <si>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</si>
  <si>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</si>
  <si>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</si>
  <si>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</si>
  <si>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</si>
  <si>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</si>
  <si>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</si>
  <si>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</si>
  <si>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</si>
  <si>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</si>
  <si>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</si>
  <si>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</si>
  <si>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</si>
  <si>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</si>
  <si>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</si>
  <si>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</si>
  <si>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</si>
  <si>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</si>
  <si>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</si>
  <si>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</si>
  <si>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</si>
  <si>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</si>
  <si>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</si>
  <si>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</si>
  <si>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</si>
  <si>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</si>
  <si>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</si>
  <si>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</si>
  <si>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</si>
  <si>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</si>
  <si>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</si>
  <si>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</si>
  <si>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</si>
  <si>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</si>
  <si>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</si>
  <si>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</si>
  <si>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</si>
  <si>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</si>
  <si>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</si>
  <si>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</si>
  <si>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</si>
  <si>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</si>
  <si>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</si>
  <si>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</si>
  <si>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</si>
  <si>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</si>
  <si>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</si>
  <si>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</si>
  <si>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</si>
  <si>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</si>
  <si>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</si>
  <si>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</si>
  <si>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</si>
  <si>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</si>
  <si>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</si>
  <si>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</si>
  <si>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</si>
  <si>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</si>
  <si>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</si>
  <si>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</si>
  <si>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</si>
  <si>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</si>
  <si>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</si>
  <si>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</si>
  <si>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</si>
  <si>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</si>
  <si>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</si>
  <si>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</si>
  <si>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</si>
  <si>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</si>
  <si>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</si>
  <si>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</si>
  <si>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</si>
  <si>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</si>
  <si>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</si>
  <si>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</si>
  <si>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</si>
  <si>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</si>
  <si>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</si>
  <si>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</si>
  <si>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</si>
  <si>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</si>
  <si>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</si>
  <si>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</si>
  <si>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</si>
  <si>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</si>
  <si>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</si>
  <si>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</si>
  <si>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</si>
  <si>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</si>
  <si>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</si>
  <si>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</si>
  <si>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</si>
  <si>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</si>
  <si>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</si>
  <si>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</si>
  <si>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</si>
  <si>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</si>
  <si>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</si>
  <si>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</si>
  <si>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</si>
  <si>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</si>
  <si>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</si>
  <si>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</si>
  <si>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</si>
  <si>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</si>
  <si>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</si>
  <si>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</si>
  <si>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</si>
  <si>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</si>
  <si>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</si>
  <si>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</si>
  <si>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</si>
  <si>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</si>
  <si>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</si>
  <si>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</si>
  <si>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</si>
  <si>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</si>
  <si>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</si>
  <si>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</si>
  <si>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</si>
  <si>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</si>
  <si>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</si>
  <si>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</si>
  <si>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</si>
  <si>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</si>
  <si>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</si>
  <si>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</si>
  <si>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</si>
  <si>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</si>
  <si>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</si>
  <si>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</si>
  <si>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</si>
  <si>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</si>
  <si>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</si>
  <si>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</si>
  <si>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</si>
  <si>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</si>
  <si>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</si>
  <si>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</si>
  <si>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</si>
  <si>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</si>
  <si>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</si>
  <si>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</si>
  <si>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</si>
  <si>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</si>
  <si>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</si>
  <si>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</si>
  <si>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</si>
  <si>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</si>
  <si>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</si>
  <si>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</si>
  <si>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</si>
  <si>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</si>
  <si>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</si>
  <si>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</si>
  <si>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</si>
  <si>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</si>
  <si>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</si>
  <si>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</si>
  <si>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</si>
  <si>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</si>
  <si>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</si>
  <si>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</si>
  <si>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</si>
  <si>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</si>
  <si>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</si>
  <si>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</si>
  <si>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</si>
  <si>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</si>
  <si>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</si>
  <si>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</si>
  <si>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</si>
  <si>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</si>
  <si>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</si>
  <si>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</si>
  <si>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</si>
  <si>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</si>
  <si>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</si>
  <si>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</si>
  <si>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</si>
  <si>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</si>
  <si>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</si>
  <si>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</si>
  <si>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</si>
  <si>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</si>
  <si>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</si>
  <si>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</si>
  <si>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</si>
  <si>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</si>
  <si>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</si>
  <si>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</si>
  <si>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</si>
  <si>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</si>
  <si>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</si>
  <si>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</si>
  <si>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</si>
  <si>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</si>
  <si>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</si>
  <si>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</si>
  <si>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</si>
  <si>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</si>
  <si>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</si>
  <si>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</si>
  <si>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</si>
  <si>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</si>
  <si>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</si>
  <si>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</si>
  <si>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</si>
  <si>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</si>
  <si>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</si>
  <si>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</si>
  <si>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</si>
  <si>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</si>
  <si>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</si>
  <si>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</si>
  <si>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</si>
  <si>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</si>
  <si>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</si>
  <si>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</si>
  <si>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</si>
  <si>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</si>
  <si>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</si>
  <si>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</si>
  <si>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</si>
  <si>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</si>
  <si>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</si>
  <si>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</si>
  <si>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</si>
  <si>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</si>
  <si>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</si>
  <si>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</si>
  <si>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</si>
  <si>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</si>
  <si>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</si>
  <si>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</si>
  <si>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</si>
  <si>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</si>
  <si>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</si>
  <si>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</si>
  <si>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</si>
  <si>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</si>
  <si>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</si>
  <si>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</si>
  <si>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</si>
  <si>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</si>
  <si>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</si>
  <si>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</si>
  <si>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</si>
  <si>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</si>
  <si>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</si>
  <si>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</si>
  <si>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</si>
  <si>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</si>
  <si>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</si>
  <si>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</si>
  <si>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</si>
  <si>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</si>
  <si>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</si>
  <si>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</si>
  <si>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</si>
  <si>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</si>
  <si>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</si>
  <si>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</si>
  <si>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</si>
  <si>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</si>
  <si>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</si>
  <si>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</si>
  <si>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</si>
  <si>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</si>
  <si>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</si>
  <si>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</si>
  <si>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</si>
  <si>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</si>
  <si>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</si>
  <si>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</si>
  <si>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</si>
  <si>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</si>
  <si>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</si>
  <si>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</si>
  <si>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</si>
  <si>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</si>
  <si>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</si>
  <si>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</si>
  <si>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</si>
  <si>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</si>
  <si>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</si>
  <si>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</si>
  <si>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</si>
  <si>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</si>
  <si>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</si>
  <si>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</si>
  <si>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</si>
  <si>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</si>
  <si>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</si>
  <si>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</si>
  <si>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</si>
  <si>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</si>
  <si>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</si>
  <si>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</si>
  <si>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</si>
  <si>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</si>
  <si>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</si>
  <si>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</si>
  <si>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</si>
  <si>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</si>
  <si>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</si>
  <si>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</si>
  <si>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</si>
  <si>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</si>
  <si>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</si>
  <si>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</si>
  <si>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</si>
  <si>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</si>
  <si>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</si>
  <si>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</si>
  <si>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</si>
  <si>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</si>
  <si>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</si>
  <si>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</si>
  <si>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</si>
  <si>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</si>
  <si>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</si>
  <si>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</si>
  <si>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</si>
  <si>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</si>
  <si>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</si>
  <si>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</si>
  <si>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</si>
  <si>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</si>
  <si>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</si>
  <si>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</si>
  <si>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</si>
  <si>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</si>
  <si>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</si>
  <si>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</si>
  <si>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</si>
  <si>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</si>
  <si>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</si>
  <si>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</si>
  <si>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</si>
  <si>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</si>
  <si>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</si>
  <si>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</si>
  <si>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</si>
  <si>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</si>
  <si>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</si>
  <si>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</si>
  <si>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</si>
  <si>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</si>
  <si>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</si>
  <si>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</si>
  <si>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</si>
  <si>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</si>
  <si>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</si>
  <si>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</si>
  <si>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</si>
  <si>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</si>
  <si>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</si>
  <si>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</si>
  <si>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</si>
  <si>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</si>
  <si>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</si>
  <si>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</si>
  <si>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</si>
  <si>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</si>
  <si>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</si>
  <si>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</si>
  <si>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</si>
  <si>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</si>
  <si>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</si>
  <si>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</si>
  <si>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</si>
  <si>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</si>
  <si>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</si>
  <si>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</si>
  <si>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</si>
  <si>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</si>
  <si>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</si>
  <si>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</si>
  <si>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</si>
  <si>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</si>
  <si>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</si>
  <si>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</si>
  <si>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</si>
  <si>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</si>
  <si>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</si>
  <si>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</si>
  <si>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</si>
  <si>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</si>
  <si>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</si>
  <si>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</si>
  <si>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</si>
  <si>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</si>
  <si>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</si>
  <si>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</si>
  <si>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</si>
  <si>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</si>
  <si>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</si>
  <si>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</si>
  <si>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</si>
  <si>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</si>
  <si>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</si>
  <si>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</si>
  <si>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</si>
  <si>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</si>
  <si>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</si>
  <si>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</si>
  <si>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</si>
  <si>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</si>
  <si>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</si>
  <si>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</si>
  <si>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</si>
  <si>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</si>
  <si>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</si>
  <si>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</si>
  <si>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</si>
  <si>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</si>
  <si>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</si>
  <si>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</si>
  <si>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</si>
  <si>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</si>
  <si>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</si>
  <si>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</si>
  <si>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</si>
  <si>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</si>
  <si>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</si>
  <si>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</si>
  <si>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</si>
  <si>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</si>
  <si>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</si>
  <si>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</si>
  <si>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</si>
  <si>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</si>
  <si>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</si>
  <si>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</si>
  <si>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</si>
  <si>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</si>
  <si>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</si>
  <si>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</si>
  <si>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</si>
  <si>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</si>
  <si>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</si>
  <si>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</si>
  <si>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</si>
  <si>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</si>
  <si>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</si>
  <si>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</si>
  <si>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</si>
  <si>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</si>
  <si>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</si>
  <si>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</si>
  <si>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</si>
  <si>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</si>
  <si>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</si>
  <si>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</si>
  <si>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</si>
  <si>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</si>
  <si>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</si>
  <si>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</si>
  <si>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</si>
  <si>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</si>
  <si>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</si>
  <si>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</si>
  <si>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</si>
  <si>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</si>
  <si>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</si>
  <si>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</si>
  <si>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</si>
  <si>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</si>
  <si>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</si>
  <si>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</si>
  <si>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</si>
  <si>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</si>
  <si>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</si>
  <si>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</si>
  <si>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</si>
  <si>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</si>
  <si>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</si>
  <si>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</si>
  <si>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</si>
  <si>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</si>
  <si>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</si>
  <si>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</si>
  <si>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</si>
  <si>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</si>
  <si>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</si>
  <si>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</si>
  <si>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</si>
  <si>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</si>
  <si>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</si>
  <si>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</si>
  <si>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</si>
  <si>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</si>
  <si>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</si>
  <si>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[0x28]</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</si>
  <si>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</si>
  <si>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</si>
  <si>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</si>
  <si>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</si>
  <si>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</si>
  <si>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</si>
  <si>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</si>
  <si>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</si>
  <si>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</si>
  <si>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</si>
  <si>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</si>
  <si>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</si>
  <si>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</si>
  <si>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</si>
  <si>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</si>
  <si>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</si>
  <si>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</si>
  <si>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</si>
  <si>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</si>
  <si>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</si>
  <si>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</si>
  <si>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</si>
  <si>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</si>
  <si>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</si>
  <si>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</si>
  <si>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</si>
  <si>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</si>
  <si>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</si>
  <si>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</si>
  <si>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</si>
  <si>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</si>
  <si>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</si>
  <si>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</si>
  <si>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</si>
  <si>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</si>
  <si>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</si>
  <si>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</si>
  <si>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</si>
  <si>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</si>
  <si>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</si>
  <si>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</si>
  <si>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</si>
  <si>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</si>
  <si>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</si>
  <si>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</si>
  <si>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</si>
  <si>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</si>
  <si>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</si>
  <si>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</si>
  <si>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</si>
  <si>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</si>
  <si>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</si>
  <si>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</si>
  <si>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</si>
  <si>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</si>
  <si>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</si>
  <si>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</si>
  <si>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</si>
  <si>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</si>
  <si>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</si>
  <si>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</si>
  <si>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</si>
  <si>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</si>
  <si>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</si>
  <si>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</si>
  <si>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</si>
  <si>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</si>
  <si>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</si>
  <si>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</si>
  <si>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</si>
  <si>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</si>
  <si>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</si>
  <si>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</si>
  <si>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</si>
  <si>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</si>
  <si>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</si>
  <si>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</si>
  <si>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</si>
  <si>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</si>
  <si>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</si>
  <si>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</si>
  <si>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</si>
  <si>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</si>
  <si>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</si>
  <si>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</si>
  <si>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</si>
  <si>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</si>
  <si>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</si>
  <si>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</si>
  <si>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</si>
  <si>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</si>
  <si>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</si>
  <si>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</si>
  <si>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</si>
  <si>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</si>
  <si>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</si>
  <si>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</si>
  <si>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</si>
  <si>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</si>
  <si>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</si>
  <si>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</si>
  <si>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</si>
  <si>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</si>
  <si>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</si>
  <si>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</si>
  <si>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</si>
  <si>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</si>
  <si>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</si>
  <si>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</si>
  <si>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</si>
  <si>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</si>
  <si>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</si>
  <si>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</si>
  <si>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</si>
  <si>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</si>
  <si>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</si>
  <si>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</si>
  <si>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</si>
  <si>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</si>
  <si>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</si>
  <si>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</si>
  <si>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</si>
  <si>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</si>
  <si>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</si>
  <si>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</si>
  <si>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</si>
  <si>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</si>
  <si>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</si>
  <si>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</si>
  <si>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</si>
  <si>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</si>
  <si>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</si>
  <si>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</si>
  <si>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</si>
  <si>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</si>
  <si>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</si>
  <si>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</si>
  <si>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</si>
  <si>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</si>
  <si>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</si>
  <si>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</si>
  <si>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</si>
  <si>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</si>
  <si>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</si>
  <si>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</si>
  <si>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</si>
  <si>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</si>
  <si>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</si>
  <si>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</si>
  <si>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</si>
  <si>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</si>
  <si>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</si>
  <si>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</si>
  <si>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</si>
  <si>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</si>
  <si>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</si>
  <si>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</si>
  <si>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</si>
  <si>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</si>
  <si>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</si>
  <si>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</si>
  <si>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</si>
  <si>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</si>
  <si>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</si>
  <si>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</si>
  <si>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</si>
  <si>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</si>
  <si>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</si>
  <si>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</si>
  <si>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</si>
  <si>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</si>
  <si>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</si>
  <si>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</si>
  <si>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</si>
  <si>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</si>
  <si>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</si>
  <si>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</si>
  <si>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</si>
  <si>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</si>
  <si>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</si>
  <si>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</si>
  <si>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</si>
  <si>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</si>
  <si>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</si>
  <si>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</si>
  <si>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</si>
  <si>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</si>
  <si>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</si>
  <si>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</si>
  <si>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</si>
  <si>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</si>
  <si>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</si>
  <si>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</si>
  <si>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</si>
  <si>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</si>
  <si>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log only, fail limit</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</si>
  <si>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</si>
  <si>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</si>
  <si>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</si>
  <si>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</si>
  <si>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</si>
  <si>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</si>
  <si>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</si>
  <si>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</si>
  <si>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</si>
  <si>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</si>
  <si>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</si>
  <si>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</si>
  <si>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</si>
  <si>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</si>
  <si>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</si>
  <si>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</si>
  <si>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</si>
  <si>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</si>
  <si>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</si>
  <si>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</si>
  <si>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</si>
  <si>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</si>
  <si>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</si>
  <si>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</si>
  <si>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</si>
  <si>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</si>
  <si>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</si>
  <si>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</si>
  <si>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</si>
  <si>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</si>
  <si>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</si>
  <si>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</si>
  <si>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</si>
  <si>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</si>
  <si>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</si>
  <si>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</si>
  <si>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</si>
  <si>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</si>
  <si>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</si>
  <si>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[0x2282||0x2760]</t>
    <phoneticPr fontId="21" type="noConversion"/>
  </si>
  <si>
    <t>[0x72EA||0x70AD]</t>
    <phoneticPr fontId="21" type="noConversion"/>
  </si>
  <si>
    <t>camisp --pick front
camisp --on
camisp --nvm
camisp --sn</t>
    <phoneticPr fontId="21" type="noConversion"/>
  </si>
  <si>
    <t>Version2.11</t>
    <phoneticPr fontId="21"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</si>
  <si>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</si>
  <si>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</si>
  <si>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</si>
  <si>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</si>
  <si>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</si>
  <si>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</si>
  <si>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</si>
  <si>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</si>
  <si>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</si>
  <si>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</si>
  <si>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</si>
  <si>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</si>
  <si>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</si>
  <si>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</si>
  <si>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</si>
  <si>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</si>
  <si>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</si>
  <si>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</si>
  <si>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</si>
  <si>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</si>
  <si>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</si>
  <si>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</si>
  <si>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</si>
  <si>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</si>
  <si>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</si>
  <si>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</si>
  <si>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</si>
  <si>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</si>
  <si>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</si>
  <si>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</si>
  <si>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</si>
  <si>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</si>
  <si>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</si>
  <si>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</si>
  <si>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</si>
  <si>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</si>
  <si>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</si>
  <si>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</si>
  <si>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</si>
  <si>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</si>
  <si>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</si>
  <si>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</si>
  <si>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</si>
  <si>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</si>
  <si>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</si>
  <si>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</si>
  <si>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als2 --get chip_id</t>
    <phoneticPr fontId="21" type="noConversion"/>
  </si>
  <si>
    <t>sensorreg --sel als2 --read 0xE4</t>
    <phoneticPr fontId="21" type="noConversion"/>
  </si>
  <si>
    <t>sensorreg --sel als2 --read 0xE6</t>
    <phoneticPr fontId="21" type="noConversion"/>
  </si>
  <si>
    <t>[0x54,0x56]</t>
    <phoneticPr fontId="26" type="noConversion"/>
  </si>
  <si>
    <t>[0x42]</t>
    <phoneticPr fontId="26" type="noConversion"/>
  </si>
  <si>
    <t>[0x0D]</t>
    <phoneticPr fontId="26" type="noConversion"/>
  </si>
  <si>
    <t>[0xE]</t>
    <phoneticPr fontId="26" type="noConversion"/>
  </si>
  <si>
    <t>[0x0]</t>
    <phoneticPr fontId="26" type="noConversion"/>
  </si>
  <si>
    <t>[0x2B]</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</si>
  <si>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</si>
  <si>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</si>
  <si>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</si>
  <si>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</si>
  <si>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</si>
  <si>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</si>
  <si>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</si>
  <si>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</si>
  <si>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</si>
  <si>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</si>
  <si>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</si>
  <si>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</si>
  <si>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</si>
  <si>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</si>
  <si>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</si>
  <si>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</si>
  <si>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</si>
  <si>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</si>
  <si>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</si>
  <si>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</si>
  <si>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</si>
  <si>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</si>
  <si>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</si>
  <si>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</si>
  <si>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</si>
  <si>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</si>
  <si>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</si>
  <si>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</si>
  <si>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</si>
  <si>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</si>
  <si>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</si>
  <si>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</si>
  <si>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</si>
  <si>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</si>
  <si>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</si>
  <si>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</si>
  <si>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</si>
  <si>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</si>
  <si>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</si>
  <si>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</si>
  <si>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</si>
  <si>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</si>
  <si>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</si>
  <si>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</si>
  <si>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</si>
  <si>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</si>
  <si>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</si>
  <si>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</si>
  <si>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</si>
  <si>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</si>
  <si>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</si>
  <si>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</si>
  <si>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</si>
  <si>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</si>
  <si>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</si>
  <si>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</si>
  <si>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</si>
  <si>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</si>
  <si>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</si>
  <si>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</si>
  <si>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</si>
  <si>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</si>
  <si>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</si>
  <si>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</si>
  <si>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</si>
  <si>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</si>
  <si>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</si>
  <si>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</si>
  <si>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</si>
  <si>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</si>
  <si>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</si>
  <si>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</si>
  <si>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</si>
  <si>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</si>
  <si>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</si>
  <si>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</si>
  <si>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</si>
  <si>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</si>
  <si>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</si>
  <si>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</si>
  <si>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</si>
  <si>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</si>
  <si>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</si>
  <si>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</si>
  <si>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</si>
  <si>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</si>
  <si>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</si>
  <si>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</si>
  <si>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</si>
  <si>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</si>
  <si>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</si>
  <si>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</si>
  <si>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</si>
  <si>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</si>
  <si>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</si>
  <si>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</si>
  <si>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</si>
  <si>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</si>
  <si>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</si>
  <si>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</si>
  <si>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</si>
  <si>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</si>
  <si>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</si>
  <si>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</si>
  <si>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</si>
  <si>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</si>
  <si>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</si>
  <si>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</si>
  <si>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</si>
  <si>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</si>
  <si>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</si>
  <si>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</si>
  <si>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</si>
  <si>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</si>
  <si>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</si>
  <si>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</si>
  <si>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</si>
  <si>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</si>
  <si>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</si>
  <si>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</si>
  <si>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</si>
  <si>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</si>
  <si>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</si>
  <si>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</si>
  <si>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</si>
  <si>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</si>
  <si>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</si>
  <si>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</si>
  <si>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</si>
  <si>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</si>
  <si>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</si>
  <si>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</si>
  <si>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</si>
  <si>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</si>
  <si>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</si>
  <si>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</si>
  <si>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</si>
  <si>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</si>
  <si>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</si>
  <si>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</si>
  <si>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</si>
  <si>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</si>
  <si>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</si>
  <si>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</si>
  <si>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</si>
  <si>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</si>
  <si>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</si>
  <si>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</si>
  <si>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</si>
  <si>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</si>
  <si>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</si>
  <si>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</si>
  <si>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</si>
  <si>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</si>
  <si>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</si>
  <si>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</si>
  <si>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</si>
  <si>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</si>
  <si>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</si>
  <si>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</si>
  <si>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</si>
  <si>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</si>
  <si>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</si>
  <si>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</si>
  <si>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</si>
  <si>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</si>
  <si>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</si>
  <si>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</si>
  <si>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</si>
  <si>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</si>
  <si>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</si>
  <si>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</si>
  <si>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</si>
  <si>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</si>
  <si>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</si>
  <si>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</si>
  <si>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</si>
  <si>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</si>
  <si>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</si>
  <si>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</si>
  <si>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</si>
  <si>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</si>
  <si>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</si>
  <si>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</si>
  <si>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</si>
  <si>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</si>
  <si>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</si>
  <si>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</si>
  <si>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</si>
  <si>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</si>
  <si>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</si>
  <si>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</si>
  <si>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</si>
  <si>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</si>
  <si>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</si>
  <si>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</si>
  <si>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</si>
  <si>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</si>
  <si>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</si>
  <si>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</si>
  <si>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</si>
  <si>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</si>
  <si>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</si>
  <si>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</si>
  <si>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</si>
  <si>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</si>
  <si>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</si>
  <si>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</si>
  <si>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</si>
  <si>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</si>
  <si>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</si>
  <si>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</si>
  <si>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</si>
  <si>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</si>
  <si>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</si>
  <si>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</si>
  <si>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</si>
  <si>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</si>
  <si>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</si>
  <si>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</si>
  <si>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</si>
  <si>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</si>
  <si>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</si>
  <si>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</si>
  <si>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</si>
  <si>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</si>
  <si>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</si>
  <si>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</si>
  <si>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</si>
  <si>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</si>
  <si>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</si>
  <si>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</si>
  <si>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</si>
  <si>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</si>
  <si>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</si>
  <si>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</si>
  <si>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</si>
  <si>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</si>
  <si>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</si>
  <si>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</si>
  <si>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</si>
  <si>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</si>
  <si>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</si>
  <si>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</si>
  <si>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</si>
  <si>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</si>
  <si>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</si>
  <si>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</si>
  <si>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</si>
  <si>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</si>
  <si>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</si>
  <si>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</si>
  <si>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</si>
  <si>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</si>
  <si>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</si>
  <si>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</si>
  <si>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</si>
  <si>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</si>
  <si>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</si>
  <si>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</si>
  <si>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</si>
  <si>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</si>
  <si>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</si>
  <si>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</si>
  <si>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</si>
  <si>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</si>
  <si>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</si>
  <si>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</si>
  <si>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</si>
  <si>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</si>
  <si>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</si>
  <si>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</si>
  <si>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</si>
  <si>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</si>
  <si>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</si>
  <si>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</si>
  <si>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</si>
  <si>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</si>
  <si>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</si>
  <si>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</si>
  <si>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</si>
  <si>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</si>
  <si>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</si>
  <si>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</si>
  <si>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</si>
  <si>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</si>
  <si>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</si>
  <si>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</si>
  <si>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</si>
  <si>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</si>
  <si>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</si>
  <si>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</si>
  <si>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</si>
  <si>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</si>
  <si>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</si>
  <si>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</si>
  <si>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</si>
  <si>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</si>
  <si>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</si>
  <si>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</si>
  <si>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</si>
  <si>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</si>
  <si>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</si>
  <si>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</si>
  <si>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</si>
  <si>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</si>
  <si>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</si>
  <si>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</si>
  <si>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</si>
  <si>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</si>
  <si>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</si>
  <si>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</si>
  <si>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</si>
  <si>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</si>
  <si>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</si>
  <si>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</si>
  <si>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</si>
  <si>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</si>
  <si>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</si>
  <si>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</si>
  <si>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</si>
  <si>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</si>
  <si>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</si>
  <si>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</si>
  <si>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</si>
  <si>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</si>
  <si>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</si>
  <si>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</si>
  <si>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</si>
  <si>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</si>
  <si>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</si>
  <si>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</si>
  <si>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</si>
  <si>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</si>
  <si>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</si>
  <si>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</si>
  <si>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</si>
  <si>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</si>
  <si>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</si>
  <si>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</si>
  <si>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</si>
  <si>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</si>
  <si>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</si>
  <si>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</si>
  <si>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</si>
  <si>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</si>
  <si>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</si>
  <si>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</si>
  <si>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</si>
  <si>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</si>
  <si>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</si>
  <si>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</si>
  <si>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</si>
  <si>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</si>
  <si>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</si>
  <si>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</si>
  <si>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</si>
  <si>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</si>
  <si>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</si>
  <si>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</si>
  <si>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</si>
  <si>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</si>
  <si>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</si>
  <si>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</si>
  <si>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</si>
  <si>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</si>
  <si>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</si>
  <si>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</si>
  <si>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</si>
  <si>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</si>
  <si>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</si>
  <si>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</si>
  <si>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</si>
  <si>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</si>
  <si>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</si>
  <si>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</si>
  <si>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</si>
  <si>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</si>
  <si>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</si>
  <si>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</si>
  <si>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</si>
  <si>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</si>
  <si>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</si>
  <si>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</si>
  <si>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</si>
  <si>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</si>
  <si>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</si>
  <si>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</si>
  <si>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</si>
  <si>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</si>
  <si>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</si>
  <si>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</si>
  <si>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</si>
  <si>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</si>
  <si>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</si>
  <si>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</si>
  <si>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</si>
  <si>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</si>
  <si>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</si>
  <si>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</si>
  <si>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</si>
  <si>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</si>
  <si>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</si>
  <si>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</si>
  <si>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</si>
  <si>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</si>
  <si>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</si>
  <si>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</si>
  <si>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</si>
  <si>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</si>
  <si>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</si>
  <si>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</si>
  <si>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</si>
  <si>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</si>
  <si>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</si>
  <si>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</si>
  <si>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</si>
  <si>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</si>
  <si>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</si>
  <si>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</si>
  <si>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</si>
  <si>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</si>
  <si>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</si>
  <si>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</si>
  <si>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</si>
  <si>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</si>
  <si>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</si>
  <si>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</si>
  <si>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</si>
  <si>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</si>
  <si>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</si>
  <si>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</si>
  <si>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</si>
  <si>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</si>
  <si>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</si>
  <si>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</si>
  <si>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</si>
  <si>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</si>
  <si>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</si>
  <si>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</si>
  <si>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</si>
  <si>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</si>
  <si>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</si>
  <si>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</si>
  <si>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</si>
  <si>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</si>
  <si>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</si>
  <si>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</si>
  <si>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</si>
  <si>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</si>
  <si>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</si>
  <si>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</si>
  <si>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</si>
  <si>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</si>
  <si>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</si>
  <si>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</si>
  <si>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</si>
  <si>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</si>
  <si>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</si>
  <si>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</si>
  <si>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</si>
  <si>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</si>
  <si>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</si>
  <si>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</si>
  <si>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</si>
  <si>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</si>
  <si>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</si>
  <si>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</si>
  <si>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</si>
  <si>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</si>
  <si>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</si>
  <si>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</si>
  <si>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</si>
  <si>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</si>
  <si>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</si>
  <si>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</si>
  <si>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</si>
  <si>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</si>
  <si>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</si>
  <si>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</si>
  <si>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</si>
  <si>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</si>
  <si>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</si>
  <si>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</si>
  <si>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</si>
  <si>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</si>
  <si>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</si>
  <si>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</si>
  <si>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</si>
  <si>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</si>
  <si>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</si>
  <si>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</si>
  <si>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</si>
  <si>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</si>
  <si>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</si>
  <si>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</si>
  <si>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</si>
  <si>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</si>
  <si>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</si>
  <si>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</si>
  <si>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</si>
  <si>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</si>
  <si>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</si>
  <si>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</si>
  <si>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</si>
  <si>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</si>
  <si>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</si>
  <si>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</si>
  <si>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</si>
  <si>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</si>
  <si>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</si>
  <si>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</si>
  <si>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</si>
  <si>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</si>
  <si>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</si>
  <si>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</si>
  <si>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</si>
  <si>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</si>
  <si>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</si>
  <si>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</si>
  <si>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</si>
  <si>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</si>
  <si>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</si>
  <si>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</si>
  <si>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</si>
  <si>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</si>
  <si>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</si>
  <si>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</si>
  <si>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</si>
  <si>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</si>
  <si>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</si>
  <si>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</si>
  <si>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</si>
  <si>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</si>
  <si>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</si>
  <si>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</si>
  <si>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</si>
  <si>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</si>
  <si>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</si>
  <si>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</si>
  <si>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</si>
  <si>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</si>
  <si>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</si>
  <si>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</si>
  <si>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</si>
  <si>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</si>
  <si>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</si>
  <si>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</si>
  <si>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</si>
  <si>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</si>
  <si>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</si>
  <si>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</si>
  <si>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</si>
  <si>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</si>
  <si>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</si>
  <si>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</si>
  <si>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</si>
  <si>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</si>
  <si>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</si>
  <si>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</si>
  <si>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</si>
  <si>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</si>
  <si>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</si>
  <si>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</si>
  <si>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</si>
  <si>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</si>
  <si>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</si>
  <si>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</si>
  <si>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</si>
  <si>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</si>
  <si>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</si>
  <si>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</si>
  <si>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</si>
  <si>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</si>
  <si>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</si>
  <si>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</si>
  <si>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</si>
  <si>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</si>
  <si>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</si>
  <si>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</si>
  <si>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</si>
  <si>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</si>
  <si>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</si>
  <si>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</si>
  <si>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</si>
  <si>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</si>
  <si>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</si>
  <si>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</si>
  <si>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</si>
  <si>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</si>
  <si>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</si>
  <si>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</si>
  <si>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</si>
  <si>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</si>
  <si>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</si>
  <si>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</si>
  <si>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</si>
  <si>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</si>
  <si>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</si>
  <si>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</si>
  <si>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</si>
  <si>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</si>
  <si>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</si>
  <si>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</si>
  <si>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</si>
  <si>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</si>
  <si>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</si>
  <si>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</si>
  <si>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</si>
  <si>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</si>
  <si>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</si>
  <si>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</si>
  <si>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</si>
  <si>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</si>
  <si>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</si>
  <si>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</si>
  <si>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</si>
  <si>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</si>
  <si>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</si>
  <si>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</si>
  <si>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</si>
  <si>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</si>
  <si>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</si>
  <si>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</si>
  <si>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</si>
  <si>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</si>
  <si>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</si>
  <si>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</si>
  <si>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</si>
  <si>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</si>
  <si>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</si>
  <si>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</si>
  <si>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</si>
  <si>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</si>
  <si>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</si>
  <si>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</si>
  <si>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</si>
  <si>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</si>
  <si>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</si>
  <si>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</si>
  <si>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</si>
  <si>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</si>
  <si>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</si>
  <si>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</si>
  <si>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</si>
  <si>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</si>
  <si>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</si>
  <si>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</si>
  <si>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</si>
  <si>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</si>
  <si>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</si>
  <si>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</si>
  <si>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</si>
  <si>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</si>
  <si>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</si>
  <si>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</si>
  <si>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</si>
  <si>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</si>
  <si>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</si>
  <si>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</si>
  <si>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</si>
  <si>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</si>
  <si>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</si>
  <si>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</si>
  <si>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</si>
  <si>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</si>
  <si>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</si>
  <si>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</si>
  <si>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</si>
  <si>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</si>
  <si>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</si>
  <si>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</si>
  <si>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</si>
  <si>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</si>
  <si>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</si>
  <si>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</si>
  <si>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</si>
  <si>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</si>
  <si>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</si>
  <si>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</si>
  <si>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</si>
  <si>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</si>
  <si>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</si>
  <si>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</si>
  <si>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</si>
  <si>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</si>
  <si>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</si>
  <si>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</si>
  <si>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</si>
  <si>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</si>
  <si>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</si>
  <si>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</si>
  <si>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</si>
  <si>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</si>
  <si>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</si>
  <si>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</si>
  <si>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</si>
  <si>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</si>
  <si>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</si>
  <si>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</si>
  <si>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</si>
  <si>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</si>
  <si>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</si>
  <si>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</si>
  <si>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</si>
  <si>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</si>
  <si>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</si>
  <si>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</si>
  <si>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</si>
  <si>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</si>
  <si>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</si>
  <si>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</si>
  <si>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</si>
  <si>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</si>
  <si>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</si>
  <si>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</si>
  <si>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</si>
  <si>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</si>
  <si>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</si>
  <si>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</si>
  <si>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</si>
  <si>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</si>
  <si>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</si>
  <si>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</si>
  <si>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</si>
  <si>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</si>
  <si>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</si>
  <si>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</si>
  <si>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</si>
  <si>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</si>
  <si>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</si>
  <si>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</si>
  <si>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</si>
  <si>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</si>
  <si>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</si>
  <si>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</si>
  <si>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</si>
  <si>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</si>
  <si>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</si>
  <si>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</si>
  <si>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</si>
  <si>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</si>
  <si>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</si>
  <si>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</si>
  <si>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</si>
  <si>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</si>
  <si>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</si>
  <si>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</si>
  <si>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</si>
  <si>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</si>
  <si>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</si>
  <si>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</si>
  <si>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</si>
  <si>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</si>
  <si>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</si>
  <si>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</si>
  <si>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</si>
  <si>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</si>
  <si>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</si>
  <si>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</si>
  <si>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</si>
  <si>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</si>
  <si>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</si>
  <si>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</si>
  <si>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</si>
  <si>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</si>
  <si>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</si>
  <si>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</si>
  <si>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</si>
  <si>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</si>
  <si>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</si>
  <si>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</si>
  <si>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</si>
  <si>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</si>
  <si>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</si>
  <si>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</si>
  <si>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</si>
  <si>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</si>
  <si>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</si>
  <si>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</si>
  <si>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</si>
  <si>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</si>
  <si>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</si>
  <si>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</si>
  <si>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</si>
  <si>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</si>
  <si>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</si>
  <si>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</si>
  <si>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</si>
  <si>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</si>
  <si>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</si>
  <si>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</si>
  <si>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</si>
  <si>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</si>
  <si>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</si>
  <si>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</si>
  <si>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</si>
  <si>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</si>
  <si>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</si>
  <si>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</si>
  <si>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</si>
  <si>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</si>
  <si>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</si>
  <si>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</si>
  <si>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</si>
  <si>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</si>
  <si>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</si>
  <si>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</si>
  <si>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</si>
  <si>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</si>
  <si>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</si>
  <si>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</si>
  <si>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</si>
  <si>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</si>
  <si>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</si>
  <si>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</si>
  <si>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</si>
  <si>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</si>
  <si>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</si>
  <si>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</si>
  <si>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</si>
  <si>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</si>
  <si>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</si>
  <si>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</si>
  <si>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</si>
  <si>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</si>
  <si>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</si>
  <si>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</si>
  <si>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camisp --i2cread 0x0A 0x40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</si>
  <si>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</si>
  <si>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</si>
  <si>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</si>
  <si>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</si>
  <si>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</si>
  <si>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</si>
  <si>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</si>
  <si>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</si>
  <si>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 no limits on data read back</t>
    <phoneticPr fontId="21" type="noConversion"/>
  </si>
  <si>
    <t>pmuadc --sel cpmu2 --read ildo2</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</si>
  <si>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</si>
  <si>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</si>
  <si>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</si>
  <si>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</si>
  <si>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</si>
  <si>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</si>
  <si>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</si>
  <si>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</si>
  <si>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</si>
  <si>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</si>
  <si>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</si>
  <si>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</si>
  <si>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</si>
  <si>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</si>
  <si>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</si>
  <si>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</si>
  <si>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</si>
  <si>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 Need to check only bits [7:5] within each Register</t>
    <phoneticPr fontId="21" type="noConversion"/>
  </si>
  <si>
    <t># expect all 0x0</t>
    <phoneticPr fontId="21" type="noConversion"/>
  </si>
  <si>
    <t># log only, fail limit</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</si>
  <si>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</si>
  <si>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</si>
  <si>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</si>
  <si>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</si>
  <si>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</si>
  <si>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</si>
  <si>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</si>
  <si>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</si>
  <si>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</si>
  <si>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</si>
  <si>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</si>
  <si>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</si>
  <si>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</si>
  <si>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</si>
  <si>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</si>
  <si>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[0x8,0xA]</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</si>
  <si>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</si>
  <si>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</si>
  <si>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</si>
  <si>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</si>
  <si>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</si>
  <si>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</si>
  <si>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</si>
  <si>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</si>
  <si>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</si>
  <si>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</si>
  <si>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</si>
  <si>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</si>
  <si>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</si>
  <si>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</si>
  <si>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</si>
  <si>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</si>
  <si>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</si>
  <si>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</si>
  <si>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</si>
  <si>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</si>
  <si>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</si>
  <si>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</si>
  <si>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</si>
  <si>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</si>
  <si>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</si>
  <si>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</si>
  <si>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</si>
  <si>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</si>
  <si>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</si>
  <si>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</si>
  <si>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</si>
  <si>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</si>
  <si>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</si>
  <si>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</si>
  <si>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</si>
  <si>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</si>
  <si>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</si>
  <si>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</si>
  <si>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</si>
  <si>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</si>
  <si>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</si>
  <si>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</si>
  <si>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</si>
  <si>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</si>
  <si>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</si>
  <si>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</si>
  <si>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</si>
  <si>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</si>
  <si>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</si>
  <si>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</si>
  <si>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</si>
  <si>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</si>
  <si>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</si>
  <si>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</si>
  <si>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</si>
  <si>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</si>
  <si>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</si>
  <si>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</si>
  <si>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</si>
  <si>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</si>
  <si>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</si>
  <si>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</si>
  <si>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</si>
  <si>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</si>
  <si>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</si>
  <si>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</si>
  <si>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</si>
  <si>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</si>
  <si>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</si>
  <si>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</si>
  <si>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</si>
  <si>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</si>
  <si>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</si>
  <si>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</si>
  <si>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</si>
  <si>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</si>
  <si>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</si>
  <si>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</si>
  <si>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</si>
  <si>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</si>
  <si>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</si>
  <si>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</si>
  <si>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</si>
  <si>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</si>
  <si>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</si>
  <si>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</si>
  <si>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</si>
  <si>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</si>
  <si>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</si>
  <si>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</si>
  <si>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</si>
  <si>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</si>
  <si>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Config_Number</t>
    <phoneticPr fontId="26" type="noConversion"/>
  </si>
  <si>
    <t>[0x00,0x99]</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</si>
  <si>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</si>
  <si>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</si>
  <si>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</si>
  <si>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</si>
  <si>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</si>
  <si>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</si>
  <si>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</si>
  <si>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</si>
  <si>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</si>
  <si>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</si>
  <si>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</si>
  <si>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</si>
  <si>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</si>
  <si>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</si>
  <si>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</si>
  <si>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</si>
  <si>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</si>
  <si>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</si>
  <si>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</si>
  <si>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</si>
  <si>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</si>
  <si>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 -s 5</t>
    <phoneticPr fontId="21" type="noConversion"/>
  </si>
  <si>
    <t>I2C7_Sweep_Test</t>
    <phoneticPr fontId="21" type="noConversion"/>
  </si>
  <si>
    <t>i2c -s 7</t>
    <phoneticPr fontId="21" type="noConversion"/>
  </si>
  <si>
    <t>i2c -s 9</t>
    <phoneticPr fontId="21" type="noConversion"/>
  </si>
  <si>
    <t>[10700,12300]</t>
    <phoneticPr fontId="21" type="noConversion"/>
  </si>
  <si>
    <t>[0x7D8B||0x7B0F]</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</si>
  <si>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</si>
  <si>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</si>
  <si>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</si>
  <si>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</si>
  <si>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</si>
  <si>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</si>
  <si>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</si>
  <si>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</si>
  <si>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</si>
  <si>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</si>
  <si>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</si>
  <si>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</si>
  <si>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</si>
  <si>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</si>
  <si>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</si>
  <si>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</si>
  <si>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</si>
  <si>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</si>
  <si>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--i2cread 9 0x51 0x0004 2 1
camisp --i2cread 9 0x51 0x0005 2 1</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</si>
  <si>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</si>
  <si>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</si>
  <si>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</si>
  <si>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pmuadc --sel cpmu2 --read ildo4</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</si>
  <si>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</si>
  <si>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</si>
  <si>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</si>
  <si>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</si>
  <si>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</si>
  <si>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</si>
  <si>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</si>
  <si>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</si>
  <si>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</si>
  <si>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</si>
  <si>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</si>
  <si>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</si>
  <si>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</si>
  <si>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</si>
  <si>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</si>
  <si>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</si>
  <si>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</si>
  <si>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</si>
  <si>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</si>
  <si>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</si>
  <si>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</si>
  <si>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</si>
  <si>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</si>
  <si>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</si>
  <si>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</si>
  <si>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</si>
  <si>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</si>
  <si>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</si>
  <si>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</si>
  <si>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</si>
  <si>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</si>
  <si>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</si>
  <si>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</si>
  <si>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</si>
  <si>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</si>
  <si>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</si>
  <si>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</si>
  <si>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</si>
  <si>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</si>
  <si>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</si>
  <si>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</si>
  <si>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</si>
  <si>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</si>
  <si>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</si>
  <si>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camisp --i2cread 9 0x33 0x40 1 1</t>
    <phoneticPr fontId="21" type="noConversion"/>
  </si>
  <si>
    <t>[0x88]</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</si>
  <si>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</si>
  <si>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</si>
  <si>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</si>
  <si>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</si>
  <si>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</si>
  <si>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</si>
  <si>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</si>
  <si>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</si>
  <si>
    <t>[0x21,0x3B]</t>
    <phoneticPr fontId="26" type="noConversion"/>
  </si>
  <si>
    <t>[0xD3,0xD6]</t>
    <phoneticPr fontId="26" type="noConversion"/>
  </si>
  <si>
    <t>[0x2A,0x2D]</t>
    <phoneticPr fontId="26" type="noConversion"/>
  </si>
  <si>
    <t>[0x78]</t>
    <phoneticPr fontId="26" type="noConversion"/>
  </si>
  <si>
    <t>[0x34]</t>
    <phoneticPr fontId="26" type="noConversion"/>
  </si>
  <si>
    <t>[0x35]</t>
    <phoneticPr fontId="26" type="noConversion"/>
  </si>
  <si>
    <t>[0x09||0x51||0x58||0x11]</t>
    <phoneticPr fontId="26" type="noConversion"/>
  </si>
  <si>
    <t>Version3.03</t>
    <phoneticPr fontId="21" type="noConversion"/>
  </si>
  <si>
    <t>1. Update "Jasper NVM" related test items limits follow Jasper ERS "099-23962_JA-B_System_ERS_v0.7.pdf"</t>
    <phoneticPr fontId="21" type="noConversion"/>
  </si>
  <si>
    <t>[2,2]</t>
    <phoneticPr fontId="21" type="noConversion"/>
  </si>
  <si>
    <t>Version3.04</t>
    <phoneticPr fontId="21" type="noConversion"/>
  </si>
  <si>
    <t>CG-QT/CT1/CT3:</t>
    <phoneticPr fontId="21" type="noConversion"/>
  </si>
  <si>
    <t xml:space="preserve">1. Update ALS device_ID/revision_ID test command and test limits </t>
    <phoneticPr fontId="21" type="noConversion"/>
  </si>
  <si>
    <t>[0x1C]</t>
    <phoneticPr fontId="21" type="noConversion"/>
  </si>
  <si>
    <r>
      <rPr>
        <sz val="12"/>
        <color theme="1"/>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t>
    </r>
    <r>
      <rPr>
        <sz val="12"/>
        <color rgb="FF0000FF"/>
        <rFont val="Times New Roman"/>
        <family val="1"/>
      </rPr>
      <t>i2c -d 5 0x39 0xdf 1</t>
    </r>
    <phoneticPr fontId="27" type="noConversion"/>
  </si>
  <si>
    <t>[0x01]</t>
    <phoneticPr fontId="21" type="noConversion"/>
  </si>
  <si>
    <r>
      <t xml:space="preserve">sensor --sel als2 --init
</t>
    </r>
    <r>
      <rPr>
        <sz val="12"/>
        <color rgb="FF0000FF"/>
        <rFont val="Times New Roman"/>
        <family val="1"/>
      </rPr>
      <t>i2c -d 5 0x29 0xdf 1</t>
    </r>
    <phoneticPr fontId="27" type="noConversion"/>
  </si>
  <si>
    <r>
      <rPr>
        <sz val="12"/>
        <color rgb="FF050A0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t>
    </r>
    <r>
      <rPr>
        <sz val="12"/>
        <color rgb="FF0000FF"/>
        <rFont val="Times New Roman"/>
        <family val="1"/>
      </rPr>
      <t>i2c -d 5 0x39 0xdf 1</t>
    </r>
    <phoneticPr fontId="27" type="noConversion"/>
  </si>
  <si>
    <t>i2c -d 5 0x39 0xde 1</t>
    <phoneticPr fontId="21" type="noConversion"/>
  </si>
  <si>
    <t>i2c -d 5 0x29 0xde 1</t>
    <phoneticPr fontId="27" type="noConversion"/>
  </si>
  <si>
    <r>
      <rPr>
        <sz val="12"/>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t>
    </r>
    <r>
      <rPr>
        <sz val="12"/>
        <color rgb="FF0000FF"/>
        <rFont val="Times New Roman"/>
        <family val="1"/>
      </rPr>
      <t>i2c -d 5 0x39 0xdf 1</t>
    </r>
    <phoneticPr fontId="27" type="noConversion"/>
  </si>
  <si>
    <t>i2c -d 5 0x39 0xde 1</t>
    <phoneticPr fontId="27" type="noConversion"/>
  </si>
  <si>
    <t>i2c -d 5 0x29 0xde 1</t>
    <phoneticPr fontId="21" type="noConversion"/>
  </si>
  <si>
    <t>Version3.05</t>
    <phoneticPr fontId="21" type="noConversion"/>
  </si>
  <si>
    <t>CT2:</t>
    <phoneticPr fontId="21" type="noConversion"/>
  </si>
  <si>
    <t>1. Follow FCAM ERS "099-21758-07_PA_System_ERS" to update the limit</t>
    <phoneticPr fontId="21" type="noConversion"/>
  </si>
  <si>
    <t>[0x4]</t>
    <phoneticPr fontId="21" type="noConversion"/>
  </si>
  <si>
    <t>[0x2E]</t>
    <phoneticPr fontId="21" type="noConversion"/>
  </si>
  <si>
    <r>
      <t>[0x0,</t>
    </r>
    <r>
      <rPr>
        <sz val="12"/>
        <color rgb="FF0000FF"/>
        <rFont val="Times New Roman"/>
        <family val="1"/>
      </rPr>
      <t>0x01</t>
    </r>
    <r>
      <rPr>
        <sz val="12"/>
        <rFont val="Times New Roman"/>
        <family val="1"/>
      </rPr>
      <t>]</t>
    </r>
    <phoneticPr fontId="21" type="noConversion"/>
  </si>
  <si>
    <r>
      <t>Front_Camera_IRCF_</t>
    </r>
    <r>
      <rPr>
        <sz val="12"/>
        <color rgb="FF0000FF"/>
        <rFont val="Times New Roman"/>
        <family val="1"/>
      </rPr>
      <t>Design</t>
    </r>
    <r>
      <rPr>
        <sz val="12"/>
        <color indexed="8"/>
        <rFont val="Times New Roman"/>
        <family val="1"/>
      </rPr>
      <t>_Revision</t>
    </r>
    <phoneticPr fontId="21" type="noConversion"/>
  </si>
  <si>
    <t>Front_Camera_Sensor_Variant</t>
    <phoneticPr fontId="21" type="noConversion"/>
  </si>
  <si>
    <t>[0x2,0x5]</t>
    <phoneticPr fontId="21" type="noConversion"/>
  </si>
  <si>
    <t>[0x0,0x1]</t>
    <phoneticPr fontId="21" type="noConversion"/>
  </si>
  <si>
    <t>Front_Camera_Stiffener_Variant</t>
    <phoneticPr fontId="21" type="noConversion"/>
  </si>
  <si>
    <t>[0x40]</t>
    <phoneticPr fontId="21" type="noConversion"/>
  </si>
  <si>
    <t>TX_FW_Version</t>
    <phoneticPr fontId="27" type="noConversion"/>
  </si>
  <si>
    <t>QT0a:</t>
    <phoneticPr fontId="21" type="noConversion"/>
  </si>
  <si>
    <r>
      <t>[0x10,</t>
    </r>
    <r>
      <rPr>
        <sz val="12"/>
        <color rgb="FF0000FF"/>
        <rFont val="Times New Roman"/>
        <family val="1"/>
      </rPr>
      <t>0x40</t>
    </r>
    <r>
      <rPr>
        <sz val="12"/>
        <rFont val="Times New Roman"/>
        <family val="1"/>
      </rPr>
      <t>]</t>
    </r>
    <phoneticPr fontId="26" type="noConversion"/>
  </si>
  <si>
    <t>CT2:</t>
    <phoneticPr fontId="21" type="noConversion"/>
  </si>
  <si>
    <t>Camera_Build</t>
    <phoneticPr fontId="26" type="noConversion"/>
  </si>
  <si>
    <t>Version3.06</t>
    <phoneticPr fontId="21" type="noConversion"/>
  </si>
  <si>
    <t>1. Change the test limit from [0x10,0x2A] to [0x10,0x40] of "Jasper_Camera_Build"</t>
    <phoneticPr fontId="21" type="noConversion"/>
  </si>
  <si>
    <t>Catch the output as 0x520</t>
    <phoneticPr fontId="21"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</si>
  <si>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1" type="noConversion"/>
  </si>
  <si>
    <t>SCRP_VSENSE_6V1</t>
    <phoneticPr fontId="21" type="noConversion"/>
  </si>
  <si>
    <t>SCRP_LPP_Inductance_Free_Air_Cal</t>
    <phoneticPr fontId="26"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</si>
  <si>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</si>
  <si>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1" type="noConversion"/>
  </si>
  <si>
    <t>1. Change the test cmd from "{0xD4, 0x1 0x88, 0x13}" to "{0xD4, 0x1, 0xf4, 0x01}" of "TX_FW_Version", "SCRP_VSENSE_6V1" and "SCRP_LPP_Inductance_Free_Air_Cal"</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</si>
</sst>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4">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66">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8"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49" fontId="7" fillId="4" borderId="151" xfId="0" applyNumberFormat="1" applyFont="1" applyFill="1" applyBorder="1" applyAlignment="1">
      <alignment horizontal="center" vertical="center"/>
    </xf>
    <xf numFmtId="0" fontId="7" fillId="4" borderId="151" xfId="0" applyFont="1" applyFill="1" applyBorder="1" applyAlignment="1">
      <alignment horizontal="center" vertical="center" wrapText="1"/>
    </xf>
    <xf numFmtId="0" fontId="7" fillId="4" borderId="151" xfId="0" applyFont="1" applyFill="1" applyBorder="1" applyAlignment="1">
      <alignment vertical="top"/>
    </xf>
    <xf numFmtId="0" fontId="28" fillId="4" borderId="131" xfId="0" applyFont="1" applyFill="1" applyBorder="1" applyAlignment="1">
      <alignment horizontal="center" vertical="center"/>
    </xf>
    <xf numFmtId="0" fontId="28" fillId="4" borderId="151" xfId="0" applyFont="1" applyFill="1" applyBorder="1" applyAlignment="1">
      <alignment horizontal="center" vertical="center"/>
    </xf>
    <xf numFmtId="49" fontId="28" fillId="4" borderId="152" xfId="0" applyNumberFormat="1" applyFont="1" applyFill="1" applyBorder="1" applyAlignment="1">
      <alignment horizontal="left" vertical="center" wrapText="1"/>
    </xf>
    <xf numFmtId="0" fontId="28" fillId="0" borderId="74" xfId="1" applyNumberFormat="1" applyFont="1" applyFill="1" applyBorder="1" applyAlignment="1">
      <alignment vertical="top" wrapText="1"/>
    </xf>
    <xf numFmtId="0" fontId="28" fillId="0" borderId="74" xfId="1" applyFont="1" applyBorder="1" applyAlignment="1">
      <alignment horizontal="center" vertical="center"/>
    </xf>
    <xf numFmtId="0" fontId="28" fillId="0" borderId="87" xfId="1" applyFont="1" applyBorder="1" applyAlignment="1">
      <alignment horizontal="center" vertical="center"/>
    </xf>
    <xf numFmtId="49" fontId="7" fillId="14" borderId="153" xfId="4" applyNumberFormat="1" applyFont="1" applyFill="1" applyBorder="1" applyAlignment="1">
      <alignment horizontal="center" vertical="center" wrapText="1"/>
    </xf>
    <xf numFmtId="49" fontId="28" fillId="17" borderId="87" xfId="4"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49" fillId="0" borderId="108" xfId="4" applyFont="1" applyBorder="1" applyAlignment="1">
      <alignment horizontal="center" vertical="center"/>
    </xf>
    <xf numFmtId="0" fontId="7" fillId="0" borderId="108" xfId="4" applyFont="1" applyBorder="1" applyAlignment="1">
      <alignment horizontal="center" vertical="center"/>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top"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22" fillId="4" borderId="87" xfId="4" applyNumberFormat="1" applyFont="1" applyFill="1" applyBorder="1" applyAlignment="1">
      <alignment horizontal="left" vertical="top"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5"/>
  <sheetViews>
    <sheetView showGridLines="0" tabSelected="1" topLeftCell="A365" workbookViewId="0">
      <selection activeCell="A387" sqref="A387"/>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1573</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1468</v>
      </c>
      <c r="B6" s="10"/>
      <c r="C6" s="11">
        <f>DATE(2020,1,6)</f>
        <v>43836</v>
      </c>
      <c r="D6" s="12" t="s">
        <v>1573</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1469</v>
      </c>
      <c r="B7" s="16"/>
      <c r="C7" s="16"/>
      <c r="D7" s="16"/>
    </row>
    <row r="8" spans="1:255" ht="17.100000000000001" customHeight="1">
      <c r="A8" s="119" t="s">
        <v>1472</v>
      </c>
      <c r="B8" s="16"/>
      <c r="C8" s="16"/>
      <c r="D8" s="16"/>
    </row>
    <row r="9" spans="1:255" ht="17.100000000000001" customHeight="1">
      <c r="A9" s="118" t="s">
        <v>1473</v>
      </c>
      <c r="B9" s="16"/>
      <c r="C9" s="16"/>
      <c r="D9" s="16"/>
    </row>
    <row r="10" spans="1:255" ht="16.350000000000001" customHeight="1">
      <c r="A10" s="118" t="s">
        <v>1470</v>
      </c>
      <c r="B10" s="16"/>
      <c r="C10" s="16"/>
      <c r="D10" s="16"/>
    </row>
    <row r="11" spans="1:255" ht="16.350000000000001" customHeight="1">
      <c r="A11" s="118" t="s">
        <v>1471</v>
      </c>
      <c r="B11" s="16"/>
      <c r="C11" s="16"/>
      <c r="D11" s="16"/>
    </row>
    <row r="12" spans="1:255" ht="16.350000000000001" customHeight="1">
      <c r="A12" s="118" t="s">
        <v>1474</v>
      </c>
      <c r="B12" s="16"/>
      <c r="C12" s="16"/>
      <c r="D12" s="16"/>
    </row>
    <row r="13" spans="1:255" ht="16.350000000000001" customHeight="1">
      <c r="A13" s="118" t="s">
        <v>1477</v>
      </c>
      <c r="B13" s="16"/>
      <c r="C13" s="16"/>
      <c r="D13" s="16"/>
    </row>
    <row r="14" spans="1:255" ht="16.350000000000001" customHeight="1">
      <c r="A14" s="118" t="s">
        <v>1475</v>
      </c>
      <c r="B14" s="16"/>
      <c r="C14" s="16"/>
      <c r="D14" s="16"/>
    </row>
    <row r="15" spans="1:255" ht="16.350000000000001" customHeight="1" thickBot="1">
      <c r="A15" s="118" t="s">
        <v>1476</v>
      </c>
      <c r="B15" s="16"/>
      <c r="C15" s="16"/>
      <c r="D15" s="16"/>
    </row>
    <row r="16" spans="1:255" ht="16.350000000000001" customHeight="1" thickBot="1">
      <c r="A16" s="9" t="s">
        <v>1468</v>
      </c>
      <c r="B16" s="10"/>
      <c r="C16" s="11">
        <f>DATE(2020,1,6)</f>
        <v>43836</v>
      </c>
      <c r="D16" s="12" t="s">
        <v>1573</v>
      </c>
    </row>
    <row r="17" spans="1:255" ht="16.350000000000001" customHeight="1">
      <c r="A17" s="118" t="s">
        <v>1469</v>
      </c>
      <c r="B17" s="16"/>
      <c r="C17" s="16"/>
      <c r="D17" s="16"/>
    </row>
    <row r="18" spans="1:255" ht="16.350000000000001" customHeight="1">
      <c r="A18" s="119" t="s">
        <v>1472</v>
      </c>
      <c r="B18" s="16"/>
      <c r="C18" s="16"/>
      <c r="D18" s="16"/>
    </row>
    <row r="19" spans="1:255" ht="16.350000000000001" customHeight="1">
      <c r="A19" s="118" t="s">
        <v>1483</v>
      </c>
      <c r="B19" s="16"/>
      <c r="C19" s="16"/>
      <c r="D19" s="16"/>
    </row>
    <row r="20" spans="1:255" ht="16.350000000000001" customHeight="1">
      <c r="A20" s="118" t="s">
        <v>1484</v>
      </c>
      <c r="B20" s="16"/>
      <c r="C20" s="16"/>
      <c r="D20" s="16"/>
    </row>
    <row r="21" spans="1:255" ht="16.350000000000001" customHeight="1">
      <c r="A21" s="120" t="s">
        <v>1485</v>
      </c>
      <c r="B21" s="16"/>
      <c r="C21" s="16"/>
      <c r="D21" s="16"/>
    </row>
    <row r="22" spans="1:255" ht="16.350000000000001" customHeight="1">
      <c r="A22" s="118" t="s">
        <v>1486</v>
      </c>
      <c r="B22" s="16"/>
      <c r="C22" s="16"/>
      <c r="D22" s="16"/>
    </row>
    <row r="23" spans="1:255" ht="16.350000000000001" customHeight="1">
      <c r="A23" s="121" t="s">
        <v>1491</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1487</v>
      </c>
      <c r="B24" s="16"/>
      <c r="C24" s="16"/>
      <c r="D24" s="16"/>
    </row>
    <row r="25" spans="1:255" ht="16.350000000000001" customHeight="1" thickBot="1">
      <c r="A25" s="118" t="s">
        <v>1488</v>
      </c>
      <c r="B25" s="16"/>
      <c r="C25" s="16"/>
      <c r="D25" s="16"/>
    </row>
    <row r="26" spans="1:255" ht="16.350000000000001" customHeight="1" thickBot="1">
      <c r="A26" s="9" t="s">
        <v>1515</v>
      </c>
      <c r="B26" s="10"/>
      <c r="C26" s="11">
        <f>DATE(2020,1,9)</f>
        <v>43839</v>
      </c>
      <c r="D26" s="12" t="s">
        <v>1573</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1516</v>
      </c>
      <c r="B27" s="16"/>
      <c r="C27" s="16"/>
      <c r="D27" s="16"/>
    </row>
    <row r="28" spans="1:255" ht="16.350000000000001" customHeight="1">
      <c r="A28" s="120" t="s">
        <v>1517</v>
      </c>
    </row>
    <row r="29" spans="1:255" ht="16.350000000000001" customHeight="1">
      <c r="A29" s="120" t="s">
        <v>1518</v>
      </c>
    </row>
    <row r="30" spans="1:255" ht="16.350000000000001" customHeight="1" thickBot="1">
      <c r="A30" s="120" t="s">
        <v>1519</v>
      </c>
    </row>
    <row r="31" spans="1:255" ht="16.350000000000001" customHeight="1" thickBot="1">
      <c r="A31" s="9" t="s">
        <v>1523</v>
      </c>
      <c r="B31" s="10"/>
      <c r="C31" s="11">
        <f>DATE(2020,1,10)</f>
        <v>43840</v>
      </c>
      <c r="D31" s="12" t="s">
        <v>1573</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1524</v>
      </c>
      <c r="B32" s="16"/>
      <c r="C32" s="16"/>
      <c r="D32" s="16"/>
    </row>
    <row r="33" spans="1:255" ht="16.350000000000001" customHeight="1">
      <c r="A33" s="16" t="s">
        <v>1525</v>
      </c>
      <c r="B33" s="16"/>
      <c r="C33" s="16"/>
      <c r="D33" s="16"/>
    </row>
    <row r="34" spans="1:255" ht="16.350000000000001" customHeight="1">
      <c r="A34" s="16" t="s">
        <v>1526</v>
      </c>
      <c r="B34" s="16"/>
      <c r="C34" s="16"/>
      <c r="D34" s="16"/>
    </row>
    <row r="35" spans="1:255" ht="16.350000000000001" customHeight="1">
      <c r="A35" s="118" t="s">
        <v>1475</v>
      </c>
      <c r="B35" s="16"/>
      <c r="C35" s="16"/>
      <c r="D35" s="16"/>
    </row>
    <row r="36" spans="1:255" ht="16.350000000000001" customHeight="1">
      <c r="A36" s="16" t="s">
        <v>1529</v>
      </c>
      <c r="B36" s="16"/>
      <c r="C36" s="16"/>
      <c r="D36" s="16"/>
    </row>
    <row r="37" spans="1:255" ht="16.350000000000001" customHeight="1">
      <c r="A37" s="16" t="s">
        <v>1530</v>
      </c>
      <c r="B37" s="16"/>
      <c r="C37" s="16"/>
      <c r="D37" s="16"/>
    </row>
    <row r="38" spans="1:255" ht="16.350000000000001" customHeight="1">
      <c r="A38" s="16" t="s">
        <v>1531</v>
      </c>
      <c r="B38" s="16"/>
      <c r="C38" s="16"/>
      <c r="D38" s="16"/>
    </row>
    <row r="39" spans="1:255" ht="16.350000000000001" customHeight="1" thickBot="1">
      <c r="A39" s="16" t="s">
        <v>1532</v>
      </c>
      <c r="B39" s="16"/>
      <c r="C39" s="16"/>
      <c r="D39" s="16"/>
    </row>
    <row r="40" spans="1:255" ht="16.350000000000001" customHeight="1" thickBot="1">
      <c r="A40" s="9" t="s">
        <v>1536</v>
      </c>
      <c r="B40" s="10"/>
      <c r="C40" s="11">
        <f>DATE(2020,1,11)</f>
        <v>43841</v>
      </c>
      <c r="D40" s="12" t="s">
        <v>1573</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1474</v>
      </c>
      <c r="B41" s="16"/>
      <c r="C41" s="16"/>
      <c r="D41" s="16"/>
    </row>
    <row r="42" spans="1:255" ht="16.350000000000001" customHeight="1">
      <c r="A42" s="118" t="s">
        <v>1538</v>
      </c>
      <c r="B42" s="16"/>
      <c r="C42" s="16"/>
      <c r="D42" s="16"/>
    </row>
    <row r="43" spans="1:255" ht="16.350000000000001" customHeight="1">
      <c r="A43" s="118" t="s">
        <v>1537</v>
      </c>
      <c r="B43" s="16"/>
      <c r="C43" s="16"/>
      <c r="D43" s="16"/>
    </row>
    <row r="44" spans="1:255" ht="16.350000000000001" customHeight="1">
      <c r="A44" s="118" t="s">
        <v>1539</v>
      </c>
      <c r="B44" s="16"/>
      <c r="C44" s="16"/>
      <c r="D44" s="16"/>
    </row>
    <row r="45" spans="1:255" ht="16.350000000000001" customHeight="1">
      <c r="A45" s="118" t="s">
        <v>1540</v>
      </c>
      <c r="B45" s="16"/>
      <c r="C45" s="16"/>
      <c r="D45" s="16"/>
    </row>
    <row r="46" spans="1:255" ht="16.350000000000001" customHeight="1">
      <c r="A46" s="118" t="s">
        <v>1487</v>
      </c>
      <c r="B46" s="16"/>
      <c r="C46" s="16"/>
      <c r="D46" s="16"/>
    </row>
    <row r="47" spans="1:255" ht="16.5" customHeight="1" thickBot="1">
      <c r="A47" s="118" t="s">
        <v>1541</v>
      </c>
      <c r="B47" s="16"/>
      <c r="C47" s="16"/>
      <c r="D47" s="16"/>
    </row>
    <row r="48" spans="1:255" ht="16.350000000000001" customHeight="1" thickBot="1">
      <c r="A48" s="9" t="s">
        <v>1547</v>
      </c>
      <c r="B48" s="10"/>
      <c r="C48" s="11">
        <f>DATE(2020,1,11)</f>
        <v>43841</v>
      </c>
      <c r="D48" s="12" t="s">
        <v>1573</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1567</v>
      </c>
      <c r="B49" s="16"/>
      <c r="C49" s="16"/>
      <c r="D49" s="16"/>
    </row>
    <row r="50" spans="1:255" ht="16.350000000000001" customHeight="1" thickBot="1">
      <c r="A50" s="118" t="s">
        <v>1575</v>
      </c>
      <c r="B50" s="16"/>
      <c r="C50" s="16"/>
      <c r="D50" s="16"/>
    </row>
    <row r="51" spans="1:255" ht="16.350000000000001" customHeight="1" thickBot="1">
      <c r="A51" s="9" t="s">
        <v>1555</v>
      </c>
      <c r="B51" s="10"/>
      <c r="C51" s="11">
        <f>DATE(2020,1,13)</f>
        <v>43843</v>
      </c>
      <c r="D51" s="12" t="s">
        <v>1573</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1568</v>
      </c>
      <c r="B52" s="16"/>
      <c r="C52" s="16"/>
      <c r="D52" s="16"/>
    </row>
    <row r="53" spans="1:255" ht="16.350000000000001" customHeight="1">
      <c r="A53" s="118" t="s">
        <v>1569</v>
      </c>
      <c r="B53" s="16"/>
      <c r="C53" s="16"/>
      <c r="D53" s="16"/>
    </row>
    <row r="54" spans="1:255" ht="16.350000000000001" customHeight="1">
      <c r="A54" s="118" t="s">
        <v>1570</v>
      </c>
      <c r="B54" s="16"/>
      <c r="C54" s="16"/>
      <c r="D54" s="16"/>
    </row>
    <row r="55" spans="1:255" ht="16.350000000000001" customHeight="1">
      <c r="A55" s="118" t="s">
        <v>1571</v>
      </c>
      <c r="B55" s="16"/>
      <c r="C55" s="16"/>
      <c r="D55" s="16"/>
    </row>
    <row r="56" spans="1:255" ht="16.350000000000001" customHeight="1" thickBot="1">
      <c r="A56" s="118" t="s">
        <v>1572</v>
      </c>
      <c r="B56" s="16"/>
      <c r="C56" s="16"/>
      <c r="D56" s="16"/>
    </row>
    <row r="57" spans="1:255" ht="16.350000000000001" customHeight="1" thickBot="1">
      <c r="A57" s="9" t="s">
        <v>1565</v>
      </c>
      <c r="B57" s="10"/>
      <c r="C57" s="11">
        <f>DATE(2020,1,13)</f>
        <v>43843</v>
      </c>
      <c r="D57" s="12" t="s">
        <v>1573</v>
      </c>
    </row>
    <row r="58" spans="1:255" ht="16.350000000000001" customHeight="1">
      <c r="A58" s="118" t="s">
        <v>1487</v>
      </c>
      <c r="B58" s="16"/>
      <c r="C58" s="16"/>
      <c r="D58" s="16"/>
    </row>
    <row r="59" spans="1:255" ht="16.350000000000001" customHeight="1" thickBot="1">
      <c r="A59" s="118" t="s">
        <v>1566</v>
      </c>
      <c r="B59" s="118" t="s">
        <v>1580</v>
      </c>
      <c r="C59" s="16"/>
      <c r="D59" s="16"/>
    </row>
    <row r="60" spans="1:255" ht="16.350000000000001" customHeight="1" thickBot="1">
      <c r="A60" s="9" t="s">
        <v>1579</v>
      </c>
      <c r="B60" s="10"/>
      <c r="C60" s="11">
        <f>DATE(2020,1,14)</f>
        <v>43844</v>
      </c>
      <c r="D60" s="12" t="s">
        <v>1573</v>
      </c>
    </row>
    <row r="61" spans="1:255" ht="16.350000000000001" customHeight="1">
      <c r="A61" s="118" t="s">
        <v>1474</v>
      </c>
      <c r="B61" s="16"/>
      <c r="C61" s="16"/>
      <c r="D61" s="16"/>
    </row>
    <row r="62" spans="1:255" ht="16.350000000000001" customHeight="1">
      <c r="A62" s="118" t="s">
        <v>1582</v>
      </c>
      <c r="B62" s="118" t="s">
        <v>1585</v>
      </c>
      <c r="C62" s="16"/>
      <c r="D62" s="16"/>
    </row>
    <row r="63" spans="1:255" ht="16.350000000000001" customHeight="1">
      <c r="A63" s="118" t="s">
        <v>1475</v>
      </c>
      <c r="B63" s="16"/>
      <c r="C63" s="16"/>
      <c r="D63" s="16"/>
    </row>
    <row r="64" spans="1:255" ht="16.350000000000001" customHeight="1">
      <c r="A64" s="118" t="s">
        <v>1583</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1584</v>
      </c>
      <c r="B65" s="16"/>
      <c r="C65" s="16"/>
      <c r="D65" s="16"/>
    </row>
    <row r="66" spans="1:255" ht="16.350000000000001" customHeight="1" thickBot="1">
      <c r="A66" s="9" t="s">
        <v>1598</v>
      </c>
      <c r="B66" s="10"/>
      <c r="C66" s="11">
        <f>DATE(2020,1,16)</f>
        <v>43846</v>
      </c>
      <c r="D66" s="12" t="s">
        <v>1573</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1755</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1602</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1608</v>
      </c>
      <c r="B69" s="10"/>
      <c r="C69" s="11">
        <f>DATE(2020,1,16)</f>
        <v>43846</v>
      </c>
      <c r="D69" s="12" t="s">
        <v>1573</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1756</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1757</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1614</v>
      </c>
      <c r="B72" s="10"/>
      <c r="C72" s="11">
        <f>DATE(2020,1,18)</f>
        <v>43848</v>
      </c>
      <c r="D72" s="12" t="s">
        <v>1573</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1530</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1616</v>
      </c>
      <c r="B74" s="16" t="s">
        <v>1620</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1537</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1619</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1621</v>
      </c>
      <c r="B77" s="10"/>
      <c r="C77" s="11">
        <f>DATE(2020,1,20)</f>
        <v>43850</v>
      </c>
      <c r="D77" s="12" t="s">
        <v>1573</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1474</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1753</v>
      </c>
      <c r="B79" s="16" t="s">
        <v>1622</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1754</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1634</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1623</v>
      </c>
      <c r="B82" s="10"/>
      <c r="C82" s="11">
        <f>DATE(2020,3,14)</f>
        <v>43904</v>
      </c>
      <c r="D82" s="12" t="s">
        <v>1573</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1741</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1740</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1742</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1743</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1751</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1752</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1766</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1769</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1767</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1788</v>
      </c>
      <c r="B92" s="10"/>
      <c r="C92" s="11">
        <f>DATE(2020,3,17)</f>
        <v>43907</v>
      </c>
      <c r="D92" s="12" t="s">
        <v>1573</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1776</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1789</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1804</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1779</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1805</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1790</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1803</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1806</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1808</v>
      </c>
      <c r="B101" s="10"/>
      <c r="C101" s="11">
        <f>DATE(2020,3,18)</f>
        <v>43908</v>
      </c>
      <c r="D101" s="12" t="s">
        <v>1573</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1840</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1837</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1838</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1839</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1809</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1848</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1849</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1892</v>
      </c>
      <c r="B109" s="10"/>
      <c r="C109" s="11">
        <f>DATE(2020,3,21)</f>
        <v>43911</v>
      </c>
      <c r="D109" s="12" t="s">
        <v>1573</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1896</v>
      </c>
    </row>
    <row r="111" spans="1:255" ht="16.350000000000001" customHeight="1" thickBot="1">
      <c r="A111" s="120" t="s">
        <v>1893</v>
      </c>
    </row>
    <row r="112" spans="1:255" ht="16.350000000000001" customHeight="1" thickBot="1">
      <c r="A112" s="9" t="s">
        <v>1964</v>
      </c>
      <c r="B112" s="10"/>
      <c r="C112" s="11">
        <f>DATE(2020,3,23)</f>
        <v>43913</v>
      </c>
      <c r="D112" s="12" t="s">
        <v>1573</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1965</v>
      </c>
    </row>
    <row r="114" spans="1:255" ht="16.350000000000001" customHeight="1" thickBot="1">
      <c r="A114" s="120" t="s">
        <v>1966</v>
      </c>
    </row>
    <row r="115" spans="1:255" ht="16.350000000000001" customHeight="1">
      <c r="A115" s="187" t="s">
        <v>1968</v>
      </c>
      <c r="B115" s="188"/>
      <c r="C115" s="189">
        <f>DATE(2020,3,25)</f>
        <v>43915</v>
      </c>
      <c r="D115" s="190" t="s">
        <v>1573</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1969</v>
      </c>
      <c r="B116" s="192"/>
      <c r="C116" s="192"/>
      <c r="D116" s="192"/>
    </row>
    <row r="117" spans="1:255" ht="16.350000000000001" customHeight="1">
      <c r="A117" s="191" t="s">
        <v>1971</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1976</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1977</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1980</v>
      </c>
      <c r="B120" s="196"/>
      <c r="C120" s="197">
        <f>DATE(2020,3,26)</f>
        <v>43916</v>
      </c>
      <c r="D120" s="195" t="s">
        <v>1573</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1516</v>
      </c>
      <c r="B121" s="192"/>
      <c r="C121" s="192"/>
      <c r="D121" s="192"/>
    </row>
    <row r="122" spans="1:255" ht="16.350000000000001" customHeight="1">
      <c r="A122" s="191" t="s">
        <v>1981</v>
      </c>
      <c r="B122" s="191" t="s">
        <v>1982</v>
      </c>
      <c r="C122" s="192"/>
      <c r="D122" s="192"/>
    </row>
    <row r="123" spans="1:255" ht="16.350000000000001" customHeight="1">
      <c r="A123" s="195" t="s">
        <v>1987</v>
      </c>
      <c r="B123" s="196"/>
      <c r="C123" s="197">
        <f>DATE(2020,3,27)</f>
        <v>43917</v>
      </c>
      <c r="D123" s="195" t="s">
        <v>1986</v>
      </c>
    </row>
    <row r="124" spans="1:255" ht="16.350000000000001" customHeight="1">
      <c r="A124" s="191" t="s">
        <v>1983</v>
      </c>
      <c r="B124" s="192"/>
      <c r="C124" s="192"/>
      <c r="D124" s="192"/>
    </row>
    <row r="125" spans="1:255" ht="16.350000000000001" customHeight="1">
      <c r="A125" s="198" t="s">
        <v>1985</v>
      </c>
      <c r="B125" s="192"/>
      <c r="C125" s="192"/>
      <c r="D125" s="192"/>
    </row>
    <row r="126" spans="1:255" ht="16.350000000000001" customHeight="1">
      <c r="A126" s="195" t="s">
        <v>1991</v>
      </c>
      <c r="B126" s="196"/>
      <c r="C126" s="197">
        <f>DATE(2020,3,27)</f>
        <v>43917</v>
      </c>
      <c r="D126" s="195" t="s">
        <v>1986</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1840</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1995</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1998</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1790</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1996</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1997</v>
      </c>
      <c r="B132" s="192" t="s">
        <v>1994</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2000</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2001</v>
      </c>
      <c r="B134" s="196"/>
      <c r="C134" s="197">
        <f>DATE(2020,3,30)</f>
        <v>43920</v>
      </c>
      <c r="D134" s="195" t="s">
        <v>2004</v>
      </c>
    </row>
    <row r="135" spans="1:255" ht="16.350000000000001" customHeight="1">
      <c r="A135" s="191" t="s">
        <v>2002</v>
      </c>
      <c r="B135" s="192"/>
      <c r="C135" s="192"/>
      <c r="D135" s="192"/>
    </row>
    <row r="136" spans="1:255" ht="16.350000000000001" customHeight="1">
      <c r="A136" s="191" t="s">
        <v>2005</v>
      </c>
      <c r="B136" s="192"/>
      <c r="C136" s="192"/>
      <c r="D136" s="192"/>
    </row>
    <row r="137" spans="1:255" ht="16.350000000000001" customHeight="1">
      <c r="A137" s="191" t="s">
        <v>2003</v>
      </c>
      <c r="B137" s="192"/>
      <c r="C137" s="192"/>
      <c r="D137" s="192"/>
    </row>
    <row r="138" spans="1:255" ht="16.350000000000001" customHeight="1">
      <c r="A138" s="191" t="s">
        <v>2005</v>
      </c>
      <c r="B138" s="192"/>
      <c r="C138" s="192"/>
      <c r="D138" s="192"/>
    </row>
    <row r="139" spans="1:255" ht="16.350000000000001" customHeight="1">
      <c r="A139" s="191" t="s">
        <v>2007</v>
      </c>
      <c r="B139" s="192"/>
      <c r="C139" s="192"/>
      <c r="D139" s="192"/>
    </row>
    <row r="140" spans="1:255" ht="16.350000000000001" customHeight="1">
      <c r="A140" s="195" t="s">
        <v>2008</v>
      </c>
      <c r="B140" s="196"/>
      <c r="C140" s="197">
        <f>DATE(2020,3,30)</f>
        <v>43920</v>
      </c>
      <c r="D140" s="195" t="s">
        <v>1573</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1840</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2011</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2016</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1537</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2012</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2013</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1790</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2014</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2015</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2014</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2013</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2035</v>
      </c>
      <c r="B152" s="196"/>
      <c r="C152" s="197">
        <f>DATE(2020,3,31)</f>
        <v>43921</v>
      </c>
      <c r="D152" s="195" t="s">
        <v>1573</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2047</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2041</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1790</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2042</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2043</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2044</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2045</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2046</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2048</v>
      </c>
      <c r="B161" s="196"/>
      <c r="C161" s="197">
        <f>DATE(2020,3,31)</f>
        <v>43921</v>
      </c>
      <c r="D161" s="195" t="s">
        <v>1573</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1474</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2055</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2056</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2053</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2057</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2058</v>
      </c>
      <c r="B167" s="196"/>
      <c r="C167" s="197">
        <f>DATE(2020,4,1)</f>
        <v>43922</v>
      </c>
      <c r="D167" s="195" t="s">
        <v>1573</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2059</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2061</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1965</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2062</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2063</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2064</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2065</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1474</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2067</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2068</v>
      </c>
      <c r="B177" s="196"/>
      <c r="C177" s="197">
        <f>DATE(2020,4,1)</f>
        <v>43922</v>
      </c>
      <c r="D177" s="195" t="s">
        <v>1573</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2003</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2070</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2072</v>
      </c>
      <c r="B180" s="196"/>
      <c r="C180" s="197">
        <f>DATE(2020,4,1)</f>
        <v>43922</v>
      </c>
      <c r="D180" s="195" t="s">
        <v>2074</v>
      </c>
    </row>
    <row r="181" spans="1:255" ht="15" customHeight="1">
      <c r="A181" s="191" t="s">
        <v>1474</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2094</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2091</v>
      </c>
      <c r="B183" s="196"/>
      <c r="C183" s="197">
        <f>DATE(2020,4,2)</f>
        <v>43923</v>
      </c>
      <c r="D183" s="195" t="s">
        <v>1573</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1965</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2141</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2093</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2152</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2140</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2139</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2143</v>
      </c>
      <c r="B190" s="196"/>
      <c r="C190" s="197">
        <f>DATE(2020,4,2)</f>
        <v>43923</v>
      </c>
      <c r="D190" s="195" t="s">
        <v>1573</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2144</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2149</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2003</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2150</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2153</v>
      </c>
      <c r="B195" s="196"/>
      <c r="C195" s="197">
        <f>DATE(2020,4,3)</f>
        <v>43924</v>
      </c>
      <c r="D195" s="195" t="s">
        <v>1573</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1790</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2167</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2168</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2169</v>
      </c>
      <c r="B199" s="196"/>
      <c r="C199" s="197">
        <f>DATE(2020,4,3)</f>
        <v>43924</v>
      </c>
      <c r="D199" s="195" t="s">
        <v>1573</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2171</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2172</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2140</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2173</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2174</v>
      </c>
      <c r="B204" s="196"/>
      <c r="C204" s="197">
        <f>DATE(2020,4,4)</f>
        <v>43925</v>
      </c>
      <c r="D204" s="195" t="s">
        <v>1573</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1537</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2183</v>
      </c>
      <c r="B206" s="191" t="s">
        <v>2182</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2180</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2177</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2178</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2186</v>
      </c>
      <c r="B210" s="196"/>
      <c r="C210" s="197">
        <f>DATE(2020,4,6)</f>
        <v>43927</v>
      </c>
      <c r="D210" s="195" t="s">
        <v>1573</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2059</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2189</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1474</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2190</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2191</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1790</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2197</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2198</v>
      </c>
      <c r="B218" s="196"/>
      <c r="C218" s="197">
        <f>DATE(2020,4,7)</f>
        <v>43928</v>
      </c>
      <c r="D218" s="195" t="s">
        <v>1573</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1790</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2202</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1474</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2208</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2209</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2203</v>
      </c>
      <c r="B224" s="196"/>
      <c r="C224" s="197">
        <f>DATE(2020,4,7)</f>
        <v>43928</v>
      </c>
      <c r="D224" s="195" t="s">
        <v>2204</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2205</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2206</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2213</v>
      </c>
      <c r="B227" s="196"/>
      <c r="C227" s="197">
        <f>DATE(2020,4,8)</f>
        <v>43929</v>
      </c>
      <c r="D227" s="195" t="s">
        <v>2204</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2214</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2215</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2219</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2218</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2221</v>
      </c>
      <c r="B232" s="196"/>
      <c r="C232" s="197">
        <f>DATE(2020,4,9)</f>
        <v>43930</v>
      </c>
      <c r="D232" s="195" t="s">
        <v>1573</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2223</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2224</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2225</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2226</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2232</v>
      </c>
      <c r="B237" s="196"/>
      <c r="C237" s="197">
        <f>DATE(2020,4,9)</f>
        <v>43930</v>
      </c>
      <c r="D237" s="195" t="s">
        <v>1573</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1524</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2236</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2235</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2238</v>
      </c>
      <c r="B241" s="196"/>
      <c r="C241" s="197">
        <f>DATE(2020,4,10)</f>
        <v>43931</v>
      </c>
      <c r="D241" s="195" t="s">
        <v>2204</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1524</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2239</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2240</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2243</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2244</v>
      </c>
      <c r="B246" s="196"/>
      <c r="C246" s="197">
        <f>DATE(2020,4,11)</f>
        <v>43932</v>
      </c>
      <c r="D246" s="195" t="s">
        <v>2245</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2257</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2258</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2253</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2264</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2265</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2003</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2259</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2260</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2266</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2256</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2259</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2253</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2267</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2268</v>
      </c>
      <c r="B260" s="196"/>
      <c r="C260" s="197">
        <f>DATE(2020,4,11)</f>
        <v>43932</v>
      </c>
      <c r="D260" s="195" t="s">
        <v>2245</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1790</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2269</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2277</v>
      </c>
      <c r="B263" s="196"/>
      <c r="C263" s="197">
        <f>DATE(2020,4,13)</f>
        <v>43934</v>
      </c>
      <c r="D263" s="195" t="s">
        <v>2245</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1537</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2298</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2305</v>
      </c>
      <c r="B266" s="196"/>
      <c r="C266" s="197">
        <f>DATE(2020,4,14)</f>
        <v>43935</v>
      </c>
      <c r="D266" s="195" t="s">
        <v>2245</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2307</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2306</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2308</v>
      </c>
      <c r="B269" s="196"/>
      <c r="C269" s="197">
        <f>DATE(2020,4,15)</f>
        <v>43936</v>
      </c>
      <c r="D269" s="195" t="s">
        <v>2245</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1790</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2314</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2313</v>
      </c>
      <c r="B272" s="196"/>
      <c r="C272" s="197">
        <f>DATE(2020,4,15)</f>
        <v>43936</v>
      </c>
      <c r="D272" s="195" t="s">
        <v>2245</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1965</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2315</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2171</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2316</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2318</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2319</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2324</v>
      </c>
      <c r="B279" s="196"/>
      <c r="C279" s="197">
        <f>DATE(2020,4,16)</f>
        <v>43937</v>
      </c>
      <c r="D279" s="195" t="s">
        <v>2245</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1756</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2327</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2328</v>
      </c>
      <c r="B282" s="196"/>
      <c r="C282" s="197">
        <f>DATE(2020,4,17)</f>
        <v>43938</v>
      </c>
      <c r="D282" s="195" t="s">
        <v>2245</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1756</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2375</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2384</v>
      </c>
      <c r="B285" s="196"/>
      <c r="C285" s="197">
        <f>DATE(2020,4,21)</f>
        <v>43942</v>
      </c>
      <c r="D285" s="195" t="s">
        <v>2245</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2385</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2386</v>
      </c>
      <c r="B287" s="191" t="s">
        <v>2383</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2387</v>
      </c>
      <c r="B288" s="196"/>
      <c r="C288" s="197">
        <f>DATE(2020,4,23)</f>
        <v>43944</v>
      </c>
      <c r="D288" s="195" t="s">
        <v>2245</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1524</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2390</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2401</v>
      </c>
      <c r="B291" s="196"/>
      <c r="C291" s="197">
        <f>DATE(2020,4,23)</f>
        <v>43944</v>
      </c>
      <c r="D291" s="195" t="s">
        <v>2245</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2398</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2403</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2399</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2400</v>
      </c>
      <c r="B295" s="191" t="s">
        <v>2402</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2412</v>
      </c>
      <c r="B296" s="196"/>
      <c r="C296" s="197">
        <f>DATE(2020,4,24)</f>
        <v>43945</v>
      </c>
      <c r="D296" s="195" t="s">
        <v>2245</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2257</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2415</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2418</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1790</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2416</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2064</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2417</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1751</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2416</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2421</v>
      </c>
      <c r="B306" s="196"/>
      <c r="C306" s="197">
        <f>DATE(2020,4,25)</f>
        <v>43946</v>
      </c>
      <c r="D306" s="195" t="s">
        <v>2245</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2426</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2427</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2428</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2429</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1790</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2440</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2441</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2436</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2440</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1751</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2442</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2443</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2429</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2464</v>
      </c>
      <c r="B320" s="196"/>
      <c r="C320" s="197">
        <f>DATE(2020,4,28)</f>
        <v>43949</v>
      </c>
      <c r="D320" s="195" t="s">
        <v>2245</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4" t="s">
        <v>2468</v>
      </c>
      <c r="B321" s="545"/>
      <c r="C321" s="545"/>
      <c r="D321" s="54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4" t="s">
        <v>2469</v>
      </c>
      <c r="B322" s="545"/>
      <c r="C322" s="545"/>
      <c r="D322" s="54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1537</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2465</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2470</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2015</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2465</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2470</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2478</v>
      </c>
      <c r="B329" s="196"/>
      <c r="C329" s="197">
        <f>DATE(2020,4,29)</f>
        <v>43950</v>
      </c>
      <c r="D329" s="195" t="s">
        <v>2245</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1790</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2480</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2496</v>
      </c>
      <c r="B332" s="196"/>
      <c r="C332" s="197">
        <f>DATE(2020,4,30)</f>
        <v>43951</v>
      </c>
      <c r="D332" s="195" t="s">
        <v>2245</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1790</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2495</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2894</v>
      </c>
      <c r="B335" s="196"/>
      <c r="C335" s="197">
        <f>DATE(2020,5,1)</f>
        <v>43952</v>
      </c>
      <c r="D335" s="195" t="s">
        <v>1573</v>
      </c>
    </row>
    <row r="336" spans="1:255" ht="15" customHeight="1">
      <c r="A336" s="191" t="s">
        <v>2909</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2910</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2895</v>
      </c>
      <c r="B338" s="196"/>
      <c r="C338" s="197">
        <f>DATE(2020,5,9)</f>
        <v>43960</v>
      </c>
      <c r="D338" s="195" t="s">
        <v>2896</v>
      </c>
    </row>
    <row r="339" spans="1:255" ht="15" customHeight="1">
      <c r="A339" s="191" t="s">
        <v>2899</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2897</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2911</v>
      </c>
      <c r="B341" s="196"/>
      <c r="C341" s="197">
        <f>DATE(2020,5,11)</f>
        <v>43962</v>
      </c>
      <c r="D341" s="195" t="s">
        <v>2245</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2257</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2913</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2914</v>
      </c>
      <c r="B344" s="196"/>
      <c r="C344" s="197">
        <f>DATE(2020,5,13)</f>
        <v>43964</v>
      </c>
      <c r="D344" s="195" t="s">
        <v>2245</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1474</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2934</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2935</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2944</v>
      </c>
      <c r="B348" s="196"/>
      <c r="C348" s="197">
        <f>DATE(2020,5,21)</f>
        <v>43972</v>
      </c>
      <c r="D348" s="195" t="s">
        <v>2245</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11" t="s">
        <v>3129</v>
      </c>
      <c r="B349" s="712"/>
      <c r="C349" s="712"/>
      <c r="D349" s="71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3128</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11" t="s">
        <v>3130</v>
      </c>
      <c r="B351" s="712"/>
      <c r="C351" s="712"/>
      <c r="D351" s="71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3131</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2256</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3132</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3163</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3137</v>
      </c>
      <c r="B356" s="196"/>
      <c r="C356" s="197">
        <f>DATE(2020,6,5)</f>
        <v>43987</v>
      </c>
      <c r="D356" s="195" t="s">
        <v>1573</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11" t="s">
        <v>3145</v>
      </c>
      <c r="B357" s="712"/>
      <c r="C357" s="712"/>
      <c r="D357" s="71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3146</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3142</v>
      </c>
      <c r="B359" s="196"/>
      <c r="C359" s="197">
        <f>DATE(2020,6,11)</f>
        <v>43993</v>
      </c>
      <c r="D359" s="195" t="s">
        <v>3143</v>
      </c>
    </row>
    <row r="360" spans="1:255" ht="15" customHeight="1">
      <c r="A360" s="711" t="s">
        <v>3138</v>
      </c>
      <c r="B360" s="712"/>
      <c r="C360" s="712"/>
      <c r="D360" s="71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3141</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3144</v>
      </c>
      <c r="B362" s="196"/>
      <c r="C362" s="197">
        <f>DATE(2020,6,12)</f>
        <v>43994</v>
      </c>
      <c r="D362" s="195" t="s">
        <v>1573</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11" t="s">
        <v>3148</v>
      </c>
      <c r="B363" s="712"/>
      <c r="C363" s="712"/>
      <c r="D363" s="71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11" t="s">
        <v>3151</v>
      </c>
      <c r="B364" s="712"/>
      <c r="C364" s="712"/>
      <c r="D364" s="71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11" t="s">
        <v>3150</v>
      </c>
      <c r="B365" s="712"/>
      <c r="C365" s="712"/>
      <c r="D365" s="71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11" t="s">
        <v>3152</v>
      </c>
      <c r="B366" s="712"/>
      <c r="C366" s="712"/>
      <c r="D366" s="71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11" t="s">
        <v>3159</v>
      </c>
      <c r="B367" s="712"/>
      <c r="C367" s="712"/>
      <c r="D367" s="71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11" t="s">
        <v>3162</v>
      </c>
      <c r="B368" s="712"/>
      <c r="C368" s="712"/>
      <c r="D368" s="71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3171</v>
      </c>
      <c r="B369" s="196"/>
      <c r="C369" s="197">
        <f>DATE(2020,6,12)</f>
        <v>43994</v>
      </c>
      <c r="D369" s="195" t="s">
        <v>2896</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11" t="s">
        <v>2223</v>
      </c>
      <c r="B370" s="712"/>
      <c r="C370" s="712"/>
      <c r="D370" s="71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11" t="s">
        <v>3172</v>
      </c>
      <c r="B371" s="712"/>
      <c r="C371" s="712"/>
      <c r="D371" s="71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3174</v>
      </c>
      <c r="B372" s="196"/>
      <c r="C372" s="197">
        <f>DATE(2020,6,13)</f>
        <v>43995</v>
      </c>
      <c r="D372" s="195" t="s">
        <v>2896</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11" t="s">
        <v>3175</v>
      </c>
      <c r="B373" s="712"/>
      <c r="C373" s="712"/>
      <c r="D373" s="71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11" t="s">
        <v>3176</v>
      </c>
      <c r="B374" s="712"/>
      <c r="C374" s="712"/>
      <c r="D374" s="71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3187</v>
      </c>
      <c r="B375" s="196"/>
      <c r="C375" s="197">
        <f>DATE(2020,6,15)</f>
        <v>43997</v>
      </c>
      <c r="D375" s="195" t="s">
        <v>1573</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11" t="s">
        <v>3188</v>
      </c>
      <c r="B376" s="712"/>
      <c r="C376" s="712"/>
      <c r="D376" s="71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11" t="s">
        <v>3189</v>
      </c>
      <c r="B377" s="712"/>
      <c r="C377" s="712"/>
      <c r="D377" s="71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3204</v>
      </c>
      <c r="B378" s="196"/>
      <c r="C378" s="197">
        <f>DATE(2020,6,16)</f>
        <v>43998</v>
      </c>
      <c r="D378" s="195" t="s">
        <v>1573</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11" t="s">
        <v>3200</v>
      </c>
      <c r="B379" s="712"/>
      <c r="C379" s="712"/>
      <c r="D379" s="71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11" t="s">
        <v>3212</v>
      </c>
      <c r="B380" s="712"/>
      <c r="C380" s="712"/>
      <c r="D380" s="71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11" t="s">
        <v>3202</v>
      </c>
      <c r="B381" s="712"/>
      <c r="C381" s="712"/>
      <c r="D381" s="71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11" t="s">
        <v>3205</v>
      </c>
      <c r="B382" s="712"/>
      <c r="C382" s="712"/>
      <c r="D382" s="71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711"/>
      <c r="B383" s="712"/>
      <c r="C383" s="712"/>
      <c r="D383" s="712"/>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11"/>
      <c r="B384" s="712"/>
      <c r="C384" s="712"/>
      <c r="D384" s="71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11"/>
      <c r="B385" s="712"/>
      <c r="C385" s="712"/>
      <c r="D385" s="71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711"/>
      <c r="B386" s="712"/>
      <c r="C386" s="712"/>
      <c r="D386" s="712"/>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11"/>
      <c r="B387" s="712"/>
      <c r="C387" s="712"/>
      <c r="D387" s="71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11"/>
      <c r="B388" s="712"/>
      <c r="C388" s="712"/>
      <c r="D388" s="71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711"/>
      <c r="B389" s="712"/>
      <c r="C389" s="712"/>
      <c r="D389" s="712"/>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11"/>
      <c r="B390" s="712"/>
      <c r="C390" s="712"/>
      <c r="D390" s="71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11"/>
      <c r="B391" s="712"/>
      <c r="C391" s="712"/>
      <c r="D391" s="71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6.5">
      <c r="A392" s="711"/>
      <c r="B392" s="712"/>
      <c r="C392" s="712"/>
      <c r="D392" s="712"/>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6.5">
      <c r="A393" s="711"/>
      <c r="B393" s="712"/>
      <c r="C393" s="712"/>
      <c r="D393" s="712"/>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6.5">
      <c r="A394" s="711"/>
      <c r="B394" s="712"/>
      <c r="C394" s="712"/>
      <c r="D394" s="712"/>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6.5">
      <c r="A395" s="711"/>
      <c r="B395" s="712"/>
      <c r="C395" s="712"/>
      <c r="D395" s="71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6.5">
      <c r="A396" s="711"/>
      <c r="B396" s="712"/>
      <c r="C396" s="712"/>
      <c r="D396" s="71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6.5">
      <c r="A397" s="711"/>
      <c r="B397" s="712"/>
      <c r="C397" s="712"/>
      <c r="D397" s="71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6.5">
      <c r="A398" s="711"/>
      <c r="B398" s="712"/>
      <c r="C398" s="712"/>
      <c r="D398" s="71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11"/>
      <c r="B399" s="712"/>
      <c r="C399" s="712"/>
      <c r="D399" s="71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711"/>
      <c r="B400" s="712"/>
      <c r="C400" s="712"/>
      <c r="D400" s="71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6.5">
      <c r="A401" s="711"/>
      <c r="B401" s="712"/>
      <c r="C401" s="712"/>
      <c r="D401" s="712"/>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11"/>
      <c r="B402" s="712"/>
      <c r="C402" s="712"/>
      <c r="D402" s="71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11"/>
      <c r="B403" s="712"/>
      <c r="C403" s="712"/>
      <c r="D403" s="71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11"/>
      <c r="B404" s="712"/>
      <c r="C404" s="712"/>
      <c r="D404" s="71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11"/>
      <c r="B405" s="712"/>
      <c r="C405" s="712"/>
      <c r="D405" s="71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6.5">
      <c r="A406" s="711"/>
      <c r="B406" s="712"/>
      <c r="C406" s="712"/>
      <c r="D406" s="712"/>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11"/>
      <c r="B407" s="712"/>
      <c r="C407" s="712"/>
      <c r="D407" s="71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11"/>
      <c r="B408" s="712"/>
      <c r="C408" s="712"/>
      <c r="D408" s="71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6.5">
      <c r="A409" s="711"/>
      <c r="B409" s="712"/>
      <c r="C409" s="712"/>
      <c r="D409" s="712"/>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11"/>
      <c r="B410" s="712"/>
      <c r="C410" s="712"/>
      <c r="D410" s="71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11"/>
      <c r="B411" s="712"/>
      <c r="C411" s="712"/>
      <c r="D411" s="71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6.5">
      <c r="A412" s="711"/>
      <c r="B412" s="712"/>
      <c r="C412" s="712"/>
      <c r="D412" s="712"/>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11"/>
      <c r="B413" s="712"/>
      <c r="C413" s="712"/>
      <c r="D413" s="71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11"/>
      <c r="B414" s="712"/>
      <c r="C414" s="712"/>
      <c r="D414" s="71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11"/>
      <c r="B415" s="712"/>
      <c r="C415" s="712"/>
      <c r="D415" s="712"/>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11"/>
      <c r="B416" s="712"/>
      <c r="C416" s="712"/>
      <c r="D416" s="712"/>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11"/>
      <c r="B417" s="712"/>
      <c r="C417" s="712"/>
      <c r="D417" s="71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11"/>
      <c r="B418" s="712"/>
      <c r="C418" s="712"/>
      <c r="D418" s="712"/>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11"/>
      <c r="B419" s="712"/>
      <c r="C419" s="712"/>
      <c r="D419" s="712"/>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11"/>
      <c r="B420" s="712"/>
      <c r="C420" s="712"/>
      <c r="D420" s="71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11"/>
      <c r="B421" s="712"/>
      <c r="C421" s="712"/>
      <c r="D421" s="712"/>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11"/>
      <c r="B422" s="712"/>
      <c r="C422" s="712"/>
      <c r="D422" s="71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11"/>
      <c r="B423" s="712"/>
      <c r="C423" s="712"/>
      <c r="D423" s="71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11"/>
      <c r="B424" s="712"/>
      <c r="C424" s="712"/>
      <c r="D424" s="71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11"/>
      <c r="B425" s="712"/>
      <c r="C425" s="712"/>
      <c r="D425" s="71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11"/>
      <c r="B426" s="712"/>
      <c r="C426" s="712"/>
      <c r="D426" s="712"/>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11"/>
      <c r="B427" s="712"/>
      <c r="C427" s="712"/>
      <c r="D427" s="71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11"/>
      <c r="B428" s="712"/>
      <c r="C428" s="712"/>
      <c r="D428" s="71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11"/>
      <c r="B429" s="712"/>
      <c r="C429" s="712"/>
      <c r="D429" s="712"/>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11"/>
      <c r="B430" s="712"/>
      <c r="C430" s="712"/>
      <c r="D430" s="71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11"/>
      <c r="B431" s="712"/>
      <c r="C431" s="712"/>
      <c r="D431" s="71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11"/>
      <c r="B432" s="712"/>
      <c r="C432" s="712"/>
      <c r="D432" s="71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11"/>
      <c r="B433" s="712"/>
      <c r="C433" s="712"/>
      <c r="D433" s="71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11"/>
      <c r="B434" s="712"/>
      <c r="C434" s="712"/>
      <c r="D434" s="71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11"/>
      <c r="B435" s="712"/>
      <c r="C435" s="712"/>
      <c r="D435" s="712"/>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11"/>
      <c r="B436" s="712"/>
      <c r="C436" s="712"/>
      <c r="D436" s="71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11"/>
      <c r="B437" s="712"/>
      <c r="C437" s="712"/>
      <c r="D437" s="71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11"/>
      <c r="B438" s="712"/>
      <c r="C438" s="712"/>
      <c r="D438" s="712"/>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11"/>
      <c r="B439" s="712"/>
      <c r="C439" s="712"/>
      <c r="D439" s="71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11"/>
      <c r="B440" s="712"/>
      <c r="C440" s="712"/>
      <c r="D440" s="71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11"/>
      <c r="B441" s="712"/>
      <c r="C441" s="712"/>
      <c r="D441" s="712"/>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11"/>
      <c r="B442" s="712"/>
      <c r="C442" s="712"/>
      <c r="D442" s="712"/>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11"/>
      <c r="B443" s="712"/>
      <c r="C443" s="712"/>
      <c r="D443" s="712"/>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11"/>
      <c r="B444" s="712"/>
      <c r="C444" s="712"/>
      <c r="D444" s="71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11"/>
      <c r="B445" s="712"/>
      <c r="C445" s="712"/>
      <c r="D445" s="71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11"/>
      <c r="B446" s="712"/>
      <c r="C446" s="712"/>
      <c r="D446" s="71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11"/>
      <c r="B447" s="712"/>
      <c r="C447" s="712"/>
      <c r="D447" s="712"/>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11"/>
      <c r="B448" s="712"/>
      <c r="C448" s="712"/>
      <c r="D448" s="71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11"/>
      <c r="B449" s="712"/>
      <c r="C449" s="712"/>
      <c r="D449" s="71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11"/>
      <c r="B450" s="712"/>
      <c r="C450" s="712"/>
      <c r="D450" s="712"/>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11"/>
      <c r="B451" s="712"/>
      <c r="C451" s="712"/>
      <c r="D451" s="71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11"/>
      <c r="B452" s="712"/>
      <c r="C452" s="712"/>
      <c r="D452" s="71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11"/>
      <c r="B453" s="712"/>
      <c r="C453" s="712"/>
      <c r="D453" s="712"/>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11"/>
      <c r="B454" s="712"/>
      <c r="C454" s="712"/>
      <c r="D454" s="71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11"/>
      <c r="B455" s="712"/>
      <c r="C455" s="712"/>
      <c r="D455" s="71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11"/>
      <c r="B456" s="712"/>
      <c r="C456" s="712"/>
      <c r="D456" s="71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11"/>
      <c r="B457" s="712"/>
      <c r="C457" s="712"/>
      <c r="D457" s="71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11"/>
      <c r="B458" s="712"/>
      <c r="C458" s="712"/>
      <c r="D458" s="71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11"/>
      <c r="B459" s="712"/>
      <c r="C459" s="712"/>
      <c r="D459" s="71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11"/>
      <c r="B460" s="712"/>
      <c r="C460" s="712"/>
      <c r="D460" s="71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11"/>
      <c r="B461" s="712"/>
      <c r="C461" s="712"/>
      <c r="D461" s="71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11"/>
      <c r="B462" s="712"/>
      <c r="C462" s="712"/>
      <c r="D462" s="71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11"/>
      <c r="B463" s="712"/>
      <c r="C463" s="712"/>
      <c r="D463" s="71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11"/>
      <c r="B464" s="712"/>
      <c r="C464" s="712"/>
      <c r="D464" s="712"/>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11"/>
      <c r="B465" s="712"/>
      <c r="C465" s="712"/>
      <c r="D465" s="71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11"/>
      <c r="B466" s="712"/>
      <c r="C466" s="712"/>
      <c r="D466" s="71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11"/>
      <c r="B467" s="712"/>
      <c r="C467" s="712"/>
      <c r="D467" s="712"/>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11"/>
      <c r="B468" s="712"/>
      <c r="C468" s="712"/>
      <c r="D468" s="71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11"/>
      <c r="B469" s="712"/>
      <c r="C469" s="712"/>
      <c r="D469" s="71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11"/>
      <c r="B470" s="712"/>
      <c r="C470" s="712"/>
      <c r="D470" s="71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11"/>
      <c r="B471" s="712"/>
      <c r="C471" s="712"/>
      <c r="D471" s="71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11"/>
      <c r="B472" s="712"/>
      <c r="C472" s="712"/>
      <c r="D472" s="71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11"/>
      <c r="B473" s="712"/>
      <c r="C473" s="712"/>
      <c r="D473" s="71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11"/>
      <c r="B474" s="712"/>
      <c r="C474" s="712"/>
      <c r="D474" s="71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11"/>
      <c r="B475" s="712"/>
      <c r="C475" s="712"/>
      <c r="D475" s="71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11"/>
      <c r="B476" s="712"/>
      <c r="C476" s="712"/>
      <c r="D476" s="712"/>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11"/>
      <c r="B477" s="712"/>
      <c r="C477" s="712"/>
      <c r="D477" s="71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11"/>
      <c r="B478" s="712"/>
      <c r="C478" s="712"/>
      <c r="D478" s="71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11"/>
      <c r="B479" s="712"/>
      <c r="C479" s="712"/>
      <c r="D479" s="712"/>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11"/>
      <c r="B480" s="712"/>
      <c r="C480" s="712"/>
      <c r="D480" s="71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11"/>
      <c r="B481" s="712"/>
      <c r="C481" s="712"/>
      <c r="D481" s="71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11"/>
      <c r="B482" s="712"/>
      <c r="C482" s="712"/>
      <c r="D482" s="712"/>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11"/>
      <c r="B483" s="712"/>
      <c r="C483" s="712"/>
      <c r="D483" s="71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11"/>
      <c r="B484" s="712"/>
      <c r="C484" s="712"/>
      <c r="D484" s="71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11"/>
      <c r="B485" s="712"/>
      <c r="C485" s="712"/>
      <c r="D485" s="712"/>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11"/>
      <c r="B486" s="712"/>
      <c r="C486" s="712"/>
      <c r="D486" s="71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11"/>
      <c r="B487" s="712"/>
      <c r="C487" s="712"/>
      <c r="D487" s="71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11"/>
      <c r="B488" s="712"/>
      <c r="C488" s="712"/>
      <c r="D488" s="712"/>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11"/>
      <c r="B489" s="712"/>
      <c r="C489" s="712"/>
      <c r="D489" s="71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11"/>
      <c r="B490" s="712"/>
      <c r="C490" s="712"/>
      <c r="D490" s="71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11"/>
      <c r="B491" s="712"/>
      <c r="C491" s="712"/>
      <c r="D491" s="712"/>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11"/>
      <c r="B492" s="712"/>
      <c r="C492" s="712"/>
      <c r="D492" s="71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11"/>
      <c r="B493" s="712"/>
      <c r="C493" s="712"/>
      <c r="D493" s="71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11"/>
      <c r="B494" s="712"/>
      <c r="C494" s="712"/>
      <c r="D494" s="712"/>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11"/>
      <c r="B495" s="712"/>
      <c r="C495" s="712"/>
      <c r="D495" s="71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11"/>
      <c r="B496" s="712"/>
      <c r="C496" s="712"/>
      <c r="D496" s="71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11"/>
      <c r="B497" s="712"/>
      <c r="C497" s="712"/>
      <c r="D497" s="71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11"/>
      <c r="B498" s="712"/>
      <c r="C498" s="712"/>
      <c r="D498" s="712"/>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11"/>
      <c r="B499" s="712"/>
      <c r="C499" s="712"/>
      <c r="D499" s="71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11"/>
      <c r="B500" s="712"/>
      <c r="C500" s="712"/>
      <c r="D500" s="71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11"/>
      <c r="B501" s="712"/>
      <c r="C501" s="712"/>
      <c r="D501" s="71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11"/>
      <c r="B502" s="712"/>
      <c r="C502" s="712"/>
      <c r="D502" s="712"/>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11"/>
      <c r="B503" s="712"/>
      <c r="C503" s="712"/>
      <c r="D503" s="71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11"/>
      <c r="B504" s="712"/>
      <c r="C504" s="712"/>
      <c r="D504" s="71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11"/>
      <c r="B505" s="712"/>
      <c r="C505" s="712"/>
      <c r="D505" s="712"/>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11"/>
      <c r="B506" s="712"/>
      <c r="C506" s="712"/>
      <c r="D506" s="71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11"/>
      <c r="B507" s="712"/>
      <c r="C507" s="712"/>
      <c r="D507" s="71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11"/>
      <c r="B508" s="712"/>
      <c r="C508" s="712"/>
      <c r="D508" s="712"/>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11"/>
      <c r="B509" s="712"/>
      <c r="C509" s="712"/>
      <c r="D509" s="71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11"/>
      <c r="B510" s="712"/>
      <c r="C510" s="712"/>
      <c r="D510" s="71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11"/>
      <c r="B511" s="712"/>
      <c r="C511" s="712"/>
      <c r="D511" s="712"/>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11"/>
      <c r="B512" s="712"/>
      <c r="C512" s="712"/>
      <c r="D512" s="71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11"/>
      <c r="B513" s="712"/>
      <c r="C513" s="712"/>
      <c r="D513" s="71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11"/>
      <c r="B514" s="712"/>
      <c r="C514" s="712"/>
      <c r="D514" s="712"/>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11"/>
      <c r="B515" s="712"/>
      <c r="C515" s="712"/>
      <c r="D515" s="71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11"/>
      <c r="B516" s="712"/>
      <c r="C516" s="712"/>
      <c r="D516" s="71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11"/>
      <c r="B517" s="712"/>
      <c r="C517" s="712"/>
      <c r="D517" s="712"/>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11"/>
      <c r="B518" s="712"/>
      <c r="C518" s="712"/>
      <c r="D518" s="71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11"/>
      <c r="B519" s="712"/>
      <c r="C519" s="712"/>
      <c r="D519" s="71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11"/>
      <c r="B520" s="712"/>
      <c r="C520" s="712"/>
      <c r="D520" s="712"/>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11"/>
      <c r="B521" s="712"/>
      <c r="C521" s="712"/>
      <c r="D521" s="71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11"/>
      <c r="B522" s="712"/>
      <c r="C522" s="712"/>
      <c r="D522" s="71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11"/>
      <c r="B523" s="712"/>
      <c r="C523" s="712"/>
      <c r="D523" s="712"/>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11"/>
      <c r="B524" s="712"/>
      <c r="C524" s="712"/>
      <c r="D524" s="71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11"/>
      <c r="B525" s="712"/>
      <c r="C525" s="712"/>
      <c r="D525" s="71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11"/>
      <c r="B526" s="712"/>
      <c r="C526" s="712"/>
      <c r="D526" s="71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11"/>
      <c r="B527" s="712"/>
      <c r="C527" s="712"/>
      <c r="D527" s="71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11"/>
      <c r="B528" s="712"/>
      <c r="C528" s="712"/>
      <c r="D528" s="71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11"/>
      <c r="B529" s="712"/>
      <c r="C529" s="712"/>
      <c r="D529" s="712"/>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11"/>
      <c r="B530" s="712"/>
      <c r="C530" s="712"/>
      <c r="D530" s="71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11"/>
      <c r="B531" s="712"/>
      <c r="C531" s="712"/>
      <c r="D531" s="71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11"/>
      <c r="B532" s="712"/>
      <c r="C532" s="712"/>
      <c r="D532" s="712"/>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11"/>
      <c r="B533" s="712"/>
      <c r="C533" s="712"/>
      <c r="D533" s="71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11"/>
      <c r="B534" s="712"/>
      <c r="C534" s="712"/>
      <c r="D534" s="71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11"/>
      <c r="B535" s="712"/>
      <c r="C535" s="712"/>
      <c r="D535" s="712"/>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11"/>
      <c r="B536" s="712"/>
      <c r="C536" s="712"/>
      <c r="D536" s="71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11"/>
      <c r="B537" s="712"/>
      <c r="C537" s="712"/>
      <c r="D537" s="71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11"/>
      <c r="B538" s="712"/>
      <c r="C538" s="712"/>
      <c r="D538" s="712"/>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11"/>
      <c r="B539" s="712"/>
      <c r="C539" s="712"/>
      <c r="D539" s="71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11"/>
      <c r="B540" s="712"/>
      <c r="C540" s="712"/>
      <c r="D540" s="71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11"/>
      <c r="B541" s="712"/>
      <c r="C541" s="712"/>
      <c r="D541" s="712"/>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11"/>
      <c r="B542" s="712"/>
      <c r="C542" s="712"/>
      <c r="D542" s="71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11"/>
      <c r="B543" s="712"/>
      <c r="C543" s="712"/>
      <c r="D543" s="71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11"/>
      <c r="B544" s="712"/>
      <c r="C544" s="712"/>
      <c r="D544" s="712"/>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11"/>
      <c r="B545" s="712"/>
      <c r="C545" s="712"/>
      <c r="D545" s="71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11"/>
      <c r="B546" s="712"/>
      <c r="C546" s="712"/>
      <c r="D546" s="71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11"/>
      <c r="B547" s="712"/>
      <c r="C547" s="712"/>
      <c r="D547" s="712"/>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11"/>
      <c r="B548" s="712"/>
      <c r="C548" s="712"/>
      <c r="D548" s="71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11"/>
      <c r="B549" s="712"/>
      <c r="C549" s="712"/>
      <c r="D549" s="71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11"/>
      <c r="B550" s="712"/>
      <c r="C550" s="712"/>
      <c r="D550" s="712"/>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11"/>
      <c r="B551" s="712"/>
      <c r="C551" s="712"/>
      <c r="D551" s="71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11"/>
      <c r="B552" s="712"/>
      <c r="C552" s="712"/>
      <c r="D552" s="71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11"/>
      <c r="B553" s="712"/>
      <c r="C553" s="712"/>
      <c r="D553" s="71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11"/>
      <c r="B554" s="712"/>
      <c r="C554" s="712"/>
      <c r="D554" s="712"/>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11"/>
      <c r="B555" s="712"/>
      <c r="C555" s="712"/>
      <c r="D555" s="71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11"/>
      <c r="B556" s="712"/>
      <c r="C556" s="712"/>
      <c r="D556" s="71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11"/>
      <c r="B557" s="712"/>
      <c r="C557" s="712"/>
      <c r="D557" s="712"/>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11"/>
      <c r="B558" s="712"/>
      <c r="C558" s="712"/>
      <c r="D558" s="71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11"/>
      <c r="B559" s="712"/>
      <c r="C559" s="712"/>
      <c r="D559" s="71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11"/>
      <c r="B560" s="712"/>
      <c r="C560" s="712"/>
      <c r="D560" s="712"/>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11"/>
      <c r="B561" s="712"/>
      <c r="C561" s="712"/>
      <c r="D561" s="71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11"/>
      <c r="B562" s="712"/>
      <c r="C562" s="712"/>
      <c r="D562" s="71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11"/>
      <c r="B563" s="712"/>
      <c r="C563" s="712"/>
      <c r="D563" s="712"/>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11"/>
      <c r="B564" s="712"/>
      <c r="C564" s="712"/>
      <c r="D564" s="71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11"/>
      <c r="B565" s="712"/>
      <c r="C565" s="712"/>
      <c r="D565" s="71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11"/>
      <c r="B566" s="712"/>
      <c r="C566" s="712"/>
      <c r="D566" s="71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11"/>
      <c r="B567" s="712"/>
      <c r="C567" s="712"/>
      <c r="D567" s="71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11"/>
      <c r="B568" s="712"/>
      <c r="C568" s="712"/>
      <c r="D568" s="71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11"/>
      <c r="B569" s="712"/>
      <c r="C569" s="712"/>
      <c r="D569" s="71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11"/>
      <c r="B570" s="712"/>
      <c r="C570" s="712"/>
      <c r="D570" s="71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11"/>
      <c r="B571" s="712"/>
      <c r="C571" s="712"/>
      <c r="D571" s="71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11"/>
      <c r="B572" s="712"/>
      <c r="C572" s="712"/>
      <c r="D572" s="71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11"/>
      <c r="B573" s="712"/>
      <c r="C573" s="712"/>
      <c r="D573" s="71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11"/>
      <c r="B574" s="712"/>
      <c r="C574" s="712"/>
      <c r="D574" s="71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11"/>
      <c r="B575" s="712"/>
      <c r="C575" s="712"/>
      <c r="D575" s="71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11"/>
      <c r="B576" s="712"/>
      <c r="C576" s="712"/>
      <c r="D576" s="71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11"/>
      <c r="B577" s="712"/>
      <c r="C577" s="712"/>
      <c r="D577" s="71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11"/>
      <c r="B578" s="712"/>
      <c r="C578" s="712"/>
      <c r="D578" s="71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11"/>
      <c r="B579" s="712"/>
      <c r="C579" s="712"/>
      <c r="D579" s="71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11"/>
      <c r="B580" s="712"/>
      <c r="C580" s="712"/>
      <c r="D580" s="71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11"/>
      <c r="B581" s="712"/>
      <c r="C581" s="712"/>
      <c r="D581" s="71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11"/>
      <c r="B582" s="712"/>
      <c r="C582" s="712"/>
      <c r="D582" s="71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11"/>
      <c r="B583" s="712"/>
      <c r="C583" s="712"/>
      <c r="D583" s="71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11"/>
      <c r="B584" s="712"/>
      <c r="C584" s="712"/>
      <c r="D584" s="71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11"/>
      <c r="B585" s="712"/>
      <c r="C585" s="712"/>
      <c r="D585" s="71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11"/>
      <c r="B586" s="712"/>
      <c r="C586" s="712"/>
      <c r="D586" s="71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11"/>
      <c r="B587" s="712"/>
      <c r="C587" s="712"/>
      <c r="D587" s="71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11"/>
      <c r="B588" s="712"/>
      <c r="C588" s="712"/>
      <c r="D588" s="71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11"/>
      <c r="B589" s="712"/>
      <c r="C589" s="712"/>
      <c r="D589" s="71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11"/>
      <c r="B590" s="712"/>
      <c r="C590" s="712"/>
      <c r="D590" s="71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11"/>
      <c r="B591" s="712"/>
      <c r="C591" s="712"/>
      <c r="D591" s="71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11"/>
      <c r="B592" s="712"/>
      <c r="C592" s="712"/>
      <c r="D592" s="71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11"/>
      <c r="B593" s="712"/>
      <c r="C593" s="712"/>
      <c r="D593" s="71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11"/>
      <c r="B594" s="712"/>
      <c r="C594" s="712"/>
      <c r="D594" s="71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11"/>
      <c r="B595" s="712"/>
      <c r="C595" s="712"/>
      <c r="D595" s="71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11"/>
      <c r="B596" s="712"/>
      <c r="C596" s="712"/>
      <c r="D596" s="71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11"/>
      <c r="B597" s="712"/>
      <c r="C597" s="712"/>
      <c r="D597" s="71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11"/>
      <c r="B598" s="712"/>
      <c r="C598" s="712"/>
      <c r="D598" s="71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11"/>
      <c r="B599" s="712"/>
      <c r="C599" s="712"/>
      <c r="D599" s="71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11"/>
      <c r="B600" s="712"/>
      <c r="C600" s="712"/>
      <c r="D600" s="71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11"/>
      <c r="B601" s="712"/>
      <c r="C601" s="712"/>
      <c r="D601" s="71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11"/>
      <c r="B602" s="712"/>
      <c r="C602" s="712"/>
      <c r="D602" s="71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11"/>
      <c r="B603" s="712"/>
      <c r="C603" s="712"/>
      <c r="D603" s="71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11"/>
      <c r="B604" s="712"/>
      <c r="C604" s="712"/>
      <c r="D604" s="71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11"/>
      <c r="B605" s="712"/>
      <c r="C605" s="712"/>
      <c r="D605" s="71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11"/>
      <c r="B606" s="712"/>
      <c r="C606" s="712"/>
      <c r="D606" s="71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11"/>
      <c r="B607" s="712"/>
      <c r="C607" s="712"/>
      <c r="D607" s="71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711"/>
      <c r="B608" s="712"/>
      <c r="C608" s="712"/>
      <c r="D608" s="71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711"/>
      <c r="B609" s="712"/>
      <c r="C609" s="712"/>
      <c r="D609" s="71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11"/>
      <c r="B610" s="712"/>
      <c r="C610" s="712"/>
      <c r="D610" s="71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11"/>
      <c r="B611" s="712"/>
      <c r="C611" s="712"/>
      <c r="D611" s="71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11"/>
      <c r="B612" s="712"/>
      <c r="C612" s="712"/>
      <c r="D612" s="71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11"/>
      <c r="B613" s="712"/>
      <c r="C613" s="712"/>
      <c r="D613" s="71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711"/>
      <c r="B614" s="712"/>
      <c r="C614" s="712"/>
      <c r="D614" s="71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711"/>
      <c r="B615" s="712"/>
      <c r="C615" s="712"/>
      <c r="D615" s="71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topLeftCell="A154" zoomScalePageLayoutView="150" workbookViewId="0">
      <selection activeCell="I163" sqref="I163"/>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50"/>
      <c r="F1" s="139"/>
      <c r="G1" s="140" t="s">
        <v>1635</v>
      </c>
      <c r="H1" s="141"/>
    </row>
    <row r="2" spans="1:11" ht="16.5" customHeight="1">
      <c r="B2" s="138"/>
      <c r="C2" s="177"/>
      <c r="D2" s="138"/>
      <c r="E2" s="850"/>
      <c r="F2" s="144" t="s">
        <v>1636</v>
      </c>
      <c r="G2" s="145">
        <f>COUNTIF(F10:F338,"Not POR")</f>
        <v>17</v>
      </c>
      <c r="H2" s="146"/>
    </row>
    <row r="3" spans="1:11" ht="16.5" customHeight="1">
      <c r="B3" s="138"/>
      <c r="C3" s="177"/>
      <c r="D3" s="138"/>
      <c r="E3" s="850"/>
      <c r="F3" s="147" t="s">
        <v>1637</v>
      </c>
      <c r="G3" s="145">
        <f>COUNTIF(F11:F339,"CHN validation")</f>
        <v>0</v>
      </c>
      <c r="H3" s="146"/>
    </row>
    <row r="4" spans="1:11" ht="17.100000000000001" customHeight="1">
      <c r="B4" s="138"/>
      <c r="C4" s="177"/>
      <c r="D4" s="138"/>
      <c r="E4" s="850"/>
      <c r="F4" s="148" t="s">
        <v>9</v>
      </c>
      <c r="G4" s="145">
        <f>COUNTIF(F12:F340,"New Item")</f>
        <v>0</v>
      </c>
      <c r="H4" s="146"/>
    </row>
    <row r="5" spans="1:11" ht="19.5" customHeight="1">
      <c r="A5" s="143"/>
      <c r="C5" s="178"/>
      <c r="D5" s="149"/>
      <c r="E5" s="850"/>
      <c r="F5" s="150" t="s">
        <v>1638</v>
      </c>
      <c r="G5" s="145">
        <f>COUNTIF(F13:F341,"Pending update")</f>
        <v>0</v>
      </c>
      <c r="H5" s="151"/>
      <c r="I5" s="143"/>
      <c r="J5" s="143"/>
    </row>
    <row r="6" spans="1:11" ht="19.5" customHeight="1">
      <c r="B6" s="138"/>
      <c r="C6" s="177"/>
      <c r="D6" s="138"/>
      <c r="E6" s="850"/>
      <c r="F6" s="152" t="s">
        <v>10</v>
      </c>
      <c r="G6" s="145">
        <f>COUNTIF(F27:F342,"Modified")</f>
        <v>4</v>
      </c>
      <c r="H6" s="146"/>
    </row>
    <row r="7" spans="1:11" ht="18.75" customHeight="1">
      <c r="B7" s="138"/>
      <c r="C7" s="177"/>
      <c r="D7" s="138"/>
      <c r="E7" s="850"/>
      <c r="F7" s="153" t="s">
        <v>1639</v>
      </c>
      <c r="G7" s="145">
        <f>COUNTIF(F10:F338,"Ready")</f>
        <v>257</v>
      </c>
      <c r="H7" s="146"/>
    </row>
    <row r="8" spans="1:11" ht="17.25" customHeight="1" thickBot="1">
      <c r="B8" s="138"/>
      <c r="C8" s="177"/>
      <c r="D8" s="138"/>
      <c r="E8" s="850"/>
      <c r="F8" s="175" t="s">
        <v>1640</v>
      </c>
      <c r="G8" s="154">
        <f>COUNTIF(F29:F344,"Not ready")</f>
        <v>1</v>
      </c>
      <c r="H8" s="146"/>
    </row>
    <row r="9" spans="1:11" ht="31.5">
      <c r="A9" s="334" t="s">
        <v>13</v>
      </c>
      <c r="B9" s="335" t="s">
        <v>14</v>
      </c>
      <c r="C9" s="335" t="s">
        <v>1641</v>
      </c>
      <c r="D9" s="335" t="s">
        <v>1642</v>
      </c>
      <c r="E9" s="335" t="s">
        <v>1746</v>
      </c>
      <c r="F9" s="335" t="s">
        <v>1747</v>
      </c>
      <c r="G9" s="336" t="s">
        <v>1750</v>
      </c>
      <c r="H9" s="335" t="s">
        <v>1748</v>
      </c>
      <c r="I9" s="335" t="s">
        <v>1749</v>
      </c>
      <c r="J9" s="335" t="s">
        <v>1630</v>
      </c>
      <c r="K9" s="337" t="s">
        <v>1739</v>
      </c>
    </row>
    <row r="10" spans="1:11" ht="18.75" customHeight="1">
      <c r="A10" s="338">
        <v>1</v>
      </c>
      <c r="B10" s="257" t="s">
        <v>1643</v>
      </c>
      <c r="C10" s="258" t="s">
        <v>26</v>
      </c>
      <c r="D10" s="258" t="s">
        <v>27</v>
      </c>
      <c r="E10" s="256"/>
      <c r="F10" s="259" t="s">
        <v>11</v>
      </c>
      <c r="G10" s="260"/>
      <c r="H10" s="260"/>
      <c r="I10" s="261"/>
      <c r="J10" s="262"/>
      <c r="K10" s="339"/>
    </row>
    <row r="11" spans="1:11" ht="18" customHeight="1">
      <c r="A11" s="338">
        <v>2</v>
      </c>
      <c r="B11" s="257" t="s">
        <v>1643</v>
      </c>
      <c r="C11" s="258" t="s">
        <v>26</v>
      </c>
      <c r="D11" s="258" t="s">
        <v>29</v>
      </c>
      <c r="E11" s="256"/>
      <c r="F11" s="259" t="s">
        <v>11</v>
      </c>
      <c r="G11" s="260"/>
      <c r="H11" s="260"/>
      <c r="I11" s="261"/>
      <c r="J11" s="262"/>
      <c r="K11" s="339"/>
    </row>
    <row r="12" spans="1:11" s="155" customFormat="1" ht="17.25" customHeight="1">
      <c r="A12" s="338">
        <v>3</v>
      </c>
      <c r="B12" s="257" t="s">
        <v>1643</v>
      </c>
      <c r="C12" s="258" t="s">
        <v>31</v>
      </c>
      <c r="D12" s="263" t="s">
        <v>32</v>
      </c>
      <c r="E12" s="264"/>
      <c r="F12" s="259" t="s">
        <v>11</v>
      </c>
      <c r="G12" s="265"/>
      <c r="H12" s="265"/>
      <c r="I12" s="266" t="s">
        <v>1644</v>
      </c>
      <c r="J12" s="267"/>
      <c r="K12" s="340"/>
    </row>
    <row r="13" spans="1:11" ht="17.25" customHeight="1">
      <c r="A13" s="338">
        <v>4</v>
      </c>
      <c r="B13" s="257" t="s">
        <v>1643</v>
      </c>
      <c r="C13" s="258" t="s">
        <v>24</v>
      </c>
      <c r="D13" s="263" t="s">
        <v>1645</v>
      </c>
      <c r="E13" s="256"/>
      <c r="F13" s="259" t="s">
        <v>11</v>
      </c>
      <c r="G13" s="260"/>
      <c r="H13" s="260"/>
      <c r="I13" s="269"/>
      <c r="J13" s="270" t="s">
        <v>2157</v>
      </c>
      <c r="K13" s="339"/>
    </row>
    <row r="14" spans="1:11" s="72" customFormat="1" ht="16.5" customHeight="1">
      <c r="A14" s="338">
        <v>5</v>
      </c>
      <c r="B14" s="257" t="s">
        <v>1643</v>
      </c>
      <c r="C14" s="214" t="s">
        <v>180</v>
      </c>
      <c r="D14" s="214" t="s">
        <v>2393</v>
      </c>
      <c r="E14" s="536" t="s">
        <v>2397</v>
      </c>
      <c r="F14" s="204" t="s">
        <v>11</v>
      </c>
      <c r="G14" s="260"/>
      <c r="H14" s="537"/>
      <c r="I14" s="537"/>
      <c r="J14" s="538" t="s">
        <v>2394</v>
      </c>
      <c r="K14" s="539"/>
    </row>
    <row r="15" spans="1:11" s="72" customFormat="1" ht="16.5" customHeight="1">
      <c r="A15" s="338">
        <v>6</v>
      </c>
      <c r="B15" s="257" t="s">
        <v>1643</v>
      </c>
      <c r="C15" s="214" t="s">
        <v>180</v>
      </c>
      <c r="D15" s="535" t="s">
        <v>2395</v>
      </c>
      <c r="E15" s="536" t="s">
        <v>2397</v>
      </c>
      <c r="F15" s="204" t="s">
        <v>11</v>
      </c>
      <c r="G15" s="260"/>
      <c r="H15" s="537"/>
      <c r="I15" s="537"/>
      <c r="J15" s="847" t="s">
        <v>2444</v>
      </c>
      <c r="K15" s="539"/>
    </row>
    <row r="16" spans="1:11" s="72" customFormat="1" ht="16.5" customHeight="1">
      <c r="A16" s="338">
        <v>7</v>
      </c>
      <c r="B16" s="257" t="s">
        <v>1643</v>
      </c>
      <c r="C16" s="214" t="s">
        <v>180</v>
      </c>
      <c r="D16" s="535" t="s">
        <v>2409</v>
      </c>
      <c r="E16" s="536" t="s">
        <v>2397</v>
      </c>
      <c r="F16" s="204" t="s">
        <v>11</v>
      </c>
      <c r="G16" s="260"/>
      <c r="H16" s="537"/>
      <c r="I16" s="537"/>
      <c r="J16" s="848"/>
      <c r="K16" s="539"/>
    </row>
    <row r="17" spans="1:12" s="72" customFormat="1" ht="16.5" customHeight="1">
      <c r="A17" s="338">
        <v>8</v>
      </c>
      <c r="B17" s="257" t="s">
        <v>1643</v>
      </c>
      <c r="C17" s="214" t="s">
        <v>180</v>
      </c>
      <c r="D17" s="535" t="s">
        <v>2408</v>
      </c>
      <c r="E17" s="536" t="s">
        <v>2397</v>
      </c>
      <c r="F17" s="204" t="s">
        <v>11</v>
      </c>
      <c r="G17" s="260"/>
      <c r="H17" s="537"/>
      <c r="I17" s="537"/>
      <c r="J17" s="848"/>
      <c r="K17" s="539"/>
    </row>
    <row r="18" spans="1:12" s="72" customFormat="1" ht="16.5" customHeight="1">
      <c r="A18" s="338">
        <v>9</v>
      </c>
      <c r="B18" s="257" t="s">
        <v>1643</v>
      </c>
      <c r="C18" s="214" t="s">
        <v>180</v>
      </c>
      <c r="D18" s="535" t="s">
        <v>2404</v>
      </c>
      <c r="E18" s="536" t="s">
        <v>2397</v>
      </c>
      <c r="F18" s="204" t="s">
        <v>11</v>
      </c>
      <c r="G18" s="260"/>
      <c r="H18" s="537"/>
      <c r="I18" s="537"/>
      <c r="J18" s="849"/>
      <c r="K18" s="539"/>
    </row>
    <row r="19" spans="1:12" s="72" customFormat="1" ht="16.5" customHeight="1">
      <c r="A19" s="338">
        <v>10</v>
      </c>
      <c r="B19" s="257" t="s">
        <v>1643</v>
      </c>
      <c r="C19" s="214" t="s">
        <v>180</v>
      </c>
      <c r="D19" s="535" t="s">
        <v>2396</v>
      </c>
      <c r="E19" s="536" t="s">
        <v>2397</v>
      </c>
      <c r="F19" s="204" t="s">
        <v>11</v>
      </c>
      <c r="G19" s="260"/>
      <c r="H19" s="537"/>
      <c r="I19" s="537"/>
      <c r="J19" s="847" t="s">
        <v>2407</v>
      </c>
      <c r="K19" s="539"/>
    </row>
    <row r="20" spans="1:12" s="72" customFormat="1" ht="16.5" customHeight="1">
      <c r="A20" s="338">
        <v>11</v>
      </c>
      <c r="B20" s="257" t="s">
        <v>1643</v>
      </c>
      <c r="C20" s="214" t="s">
        <v>180</v>
      </c>
      <c r="D20" s="535" t="s">
        <v>2410</v>
      </c>
      <c r="E20" s="536" t="s">
        <v>2397</v>
      </c>
      <c r="F20" s="204" t="s">
        <v>11</v>
      </c>
      <c r="G20" s="260"/>
      <c r="H20" s="537"/>
      <c r="I20" s="537"/>
      <c r="J20" s="848"/>
      <c r="K20" s="539"/>
    </row>
    <row r="21" spans="1:12" s="72" customFormat="1" ht="16.5" customHeight="1">
      <c r="A21" s="338">
        <v>12</v>
      </c>
      <c r="B21" s="257" t="s">
        <v>1643</v>
      </c>
      <c r="C21" s="214" t="s">
        <v>180</v>
      </c>
      <c r="D21" s="535" t="s">
        <v>2405</v>
      </c>
      <c r="E21" s="536" t="s">
        <v>2397</v>
      </c>
      <c r="F21" s="204" t="s">
        <v>11</v>
      </c>
      <c r="G21" s="260"/>
      <c r="H21" s="537"/>
      <c r="I21" s="537"/>
      <c r="J21" s="848"/>
      <c r="K21" s="539"/>
    </row>
    <row r="22" spans="1:12" s="72" customFormat="1" ht="16.5" customHeight="1">
      <c r="A22" s="338">
        <v>13</v>
      </c>
      <c r="B22" s="257" t="s">
        <v>1643</v>
      </c>
      <c r="C22" s="214" t="s">
        <v>180</v>
      </c>
      <c r="D22" s="535" t="s">
        <v>2406</v>
      </c>
      <c r="E22" s="536" t="s">
        <v>2397</v>
      </c>
      <c r="F22" s="204" t="s">
        <v>11</v>
      </c>
      <c r="G22" s="260"/>
      <c r="H22" s="537"/>
      <c r="I22" s="537"/>
      <c r="J22" s="849"/>
      <c r="K22" s="539"/>
    </row>
    <row r="23" spans="1:12" s="72" customFormat="1" ht="16.5" customHeight="1">
      <c r="A23" s="338">
        <v>14</v>
      </c>
      <c r="B23" s="257" t="s">
        <v>1643</v>
      </c>
      <c r="C23" s="214" t="s">
        <v>180</v>
      </c>
      <c r="D23" s="535" t="s">
        <v>2435</v>
      </c>
      <c r="E23" s="536" t="s">
        <v>2397</v>
      </c>
      <c r="F23" s="204" t="s">
        <v>11</v>
      </c>
      <c r="G23" s="260"/>
      <c r="H23" s="537"/>
      <c r="I23" s="537"/>
      <c r="J23" s="847" t="s">
        <v>2474</v>
      </c>
      <c r="K23" s="539"/>
    </row>
    <row r="24" spans="1:12" s="72" customFormat="1" ht="16.5" customHeight="1">
      <c r="A24" s="338">
        <v>15</v>
      </c>
      <c r="B24" s="257" t="s">
        <v>1643</v>
      </c>
      <c r="C24" s="214" t="s">
        <v>180</v>
      </c>
      <c r="D24" s="535" t="s">
        <v>2430</v>
      </c>
      <c r="E24" s="536" t="s">
        <v>2397</v>
      </c>
      <c r="F24" s="204" t="s">
        <v>11</v>
      </c>
      <c r="G24" s="260"/>
      <c r="H24" s="537"/>
      <c r="I24" s="537"/>
      <c r="J24" s="848"/>
      <c r="K24" s="539"/>
    </row>
    <row r="25" spans="1:12" s="72" customFormat="1" ht="16.5" customHeight="1">
      <c r="A25" s="338">
        <v>16</v>
      </c>
      <c r="B25" s="257" t="s">
        <v>1643</v>
      </c>
      <c r="C25" s="214" t="s">
        <v>180</v>
      </c>
      <c r="D25" s="535" t="s">
        <v>2431</v>
      </c>
      <c r="E25" s="536" t="s">
        <v>2397</v>
      </c>
      <c r="F25" s="204" t="s">
        <v>11</v>
      </c>
      <c r="G25" s="260"/>
      <c r="H25" s="537"/>
      <c r="I25" s="537"/>
      <c r="J25" s="848"/>
      <c r="K25" s="539"/>
    </row>
    <row r="26" spans="1:12" s="72" customFormat="1" ht="16.5" customHeight="1">
      <c r="A26" s="338">
        <v>17</v>
      </c>
      <c r="B26" s="257" t="s">
        <v>1643</v>
      </c>
      <c r="C26" s="214" t="s">
        <v>180</v>
      </c>
      <c r="D26" s="535" t="s">
        <v>2432</v>
      </c>
      <c r="E26" s="536" t="s">
        <v>2397</v>
      </c>
      <c r="F26" s="204" t="s">
        <v>11</v>
      </c>
      <c r="G26" s="260"/>
      <c r="H26" s="537"/>
      <c r="I26" s="537"/>
      <c r="J26" s="849"/>
      <c r="K26" s="539"/>
    </row>
    <row r="27" spans="1:12" ht="17.100000000000001" customHeight="1">
      <c r="A27" s="338">
        <v>18</v>
      </c>
      <c r="B27" s="257" t="s">
        <v>1643</v>
      </c>
      <c r="C27" s="258" t="s">
        <v>24</v>
      </c>
      <c r="D27" s="263" t="s">
        <v>1387</v>
      </c>
      <c r="E27" s="256"/>
      <c r="F27" s="259" t="s">
        <v>11</v>
      </c>
      <c r="G27" s="260"/>
      <c r="H27" s="260" t="s">
        <v>1646</v>
      </c>
      <c r="I27" s="261"/>
      <c r="J27" s="270" t="s">
        <v>1737</v>
      </c>
      <c r="K27" s="339"/>
    </row>
    <row r="28" spans="1:12" ht="17.100000000000001" customHeight="1">
      <c r="A28" s="338">
        <v>19</v>
      </c>
      <c r="B28" s="257" t="s">
        <v>1643</v>
      </c>
      <c r="C28" s="258" t="s">
        <v>24</v>
      </c>
      <c r="D28" s="263" t="s">
        <v>1647</v>
      </c>
      <c r="E28" s="256"/>
      <c r="F28" s="259" t="s">
        <v>11</v>
      </c>
      <c r="G28" s="260"/>
      <c r="H28" s="256"/>
      <c r="I28" s="260"/>
      <c r="J28" s="270"/>
      <c r="K28" s="339"/>
      <c r="L28" s="156"/>
    </row>
    <row r="29" spans="1:12" ht="17.100000000000001" customHeight="1">
      <c r="A29" s="338">
        <v>20</v>
      </c>
      <c r="B29" s="257" t="s">
        <v>1643</v>
      </c>
      <c r="C29" s="258" t="s">
        <v>217</v>
      </c>
      <c r="D29" s="263" t="s">
        <v>218</v>
      </c>
      <c r="E29" s="256" t="s">
        <v>1648</v>
      </c>
      <c r="F29" s="259" t="s">
        <v>11</v>
      </c>
      <c r="G29" s="260"/>
      <c r="H29" s="260"/>
      <c r="I29" s="261"/>
      <c r="J29" s="270" t="s">
        <v>1649</v>
      </c>
      <c r="K29" s="339"/>
      <c r="L29" s="156"/>
    </row>
    <row r="30" spans="1:12" ht="17.100000000000001" customHeight="1">
      <c r="A30" s="338">
        <v>21</v>
      </c>
      <c r="B30" s="257" t="s">
        <v>1643</v>
      </c>
      <c r="C30" s="258" t="s">
        <v>217</v>
      </c>
      <c r="D30" s="263" t="s">
        <v>220</v>
      </c>
      <c r="E30" s="256" t="s">
        <v>221</v>
      </c>
      <c r="F30" s="259" t="s">
        <v>11</v>
      </c>
      <c r="G30" s="260"/>
      <c r="H30" s="260"/>
      <c r="I30" s="261"/>
      <c r="J30" s="270" t="s">
        <v>1650</v>
      </c>
      <c r="K30" s="339"/>
      <c r="L30" s="156"/>
    </row>
    <row r="31" spans="1:12" ht="17.100000000000001" customHeight="1">
      <c r="A31" s="338">
        <v>22</v>
      </c>
      <c r="B31" s="257" t="s">
        <v>1643</v>
      </c>
      <c r="C31" s="258" t="s">
        <v>217</v>
      </c>
      <c r="D31" s="271" t="s">
        <v>1548</v>
      </c>
      <c r="E31" s="256"/>
      <c r="F31" s="259" t="s">
        <v>11</v>
      </c>
      <c r="G31" s="260"/>
      <c r="H31" s="260"/>
      <c r="I31" s="261"/>
      <c r="J31" s="270" t="s">
        <v>2148</v>
      </c>
      <c r="K31" s="339"/>
      <c r="L31" s="156"/>
    </row>
    <row r="32" spans="1:12" ht="18" customHeight="1">
      <c r="A32" s="338">
        <v>23</v>
      </c>
      <c r="B32" s="257" t="s">
        <v>1643</v>
      </c>
      <c r="C32" s="258" t="s">
        <v>217</v>
      </c>
      <c r="D32" s="263" t="s">
        <v>224</v>
      </c>
      <c r="E32" s="272" t="s">
        <v>1651</v>
      </c>
      <c r="F32" s="259" t="s">
        <v>11</v>
      </c>
      <c r="G32" s="260"/>
      <c r="H32" s="260"/>
      <c r="I32" s="261"/>
      <c r="J32" s="270" t="s">
        <v>1652</v>
      </c>
      <c r="K32" s="339"/>
      <c r="L32" s="156"/>
    </row>
    <row r="33" spans="1:12" ht="18" customHeight="1">
      <c r="A33" s="338">
        <v>24</v>
      </c>
      <c r="B33" s="257" t="s">
        <v>1643</v>
      </c>
      <c r="C33" s="258" t="s">
        <v>217</v>
      </c>
      <c r="D33" s="263" t="s">
        <v>226</v>
      </c>
      <c r="E33" s="256" t="s">
        <v>1653</v>
      </c>
      <c r="F33" s="259" t="s">
        <v>11</v>
      </c>
      <c r="G33" s="260"/>
      <c r="H33" s="260"/>
      <c r="I33" s="261"/>
      <c r="J33" s="270"/>
      <c r="K33" s="339"/>
      <c r="L33" s="156"/>
    </row>
    <row r="34" spans="1:12" ht="18" customHeight="1">
      <c r="A34" s="338">
        <v>25</v>
      </c>
      <c r="B34" s="257" t="s">
        <v>1643</v>
      </c>
      <c r="C34" s="258" t="s">
        <v>217</v>
      </c>
      <c r="D34" s="263" t="s">
        <v>227</v>
      </c>
      <c r="E34" s="256" t="s">
        <v>1653</v>
      </c>
      <c r="F34" s="259" t="s">
        <v>11</v>
      </c>
      <c r="G34" s="260"/>
      <c r="H34" s="260"/>
      <c r="I34" s="261"/>
      <c r="J34" s="270"/>
      <c r="K34" s="339"/>
      <c r="L34" s="156"/>
    </row>
    <row r="35" spans="1:12" ht="18" customHeight="1">
      <c r="A35" s="338">
        <v>26</v>
      </c>
      <c r="B35" s="257" t="s">
        <v>1643</v>
      </c>
      <c r="C35" s="258" t="s">
        <v>217</v>
      </c>
      <c r="D35" s="263" t="s">
        <v>228</v>
      </c>
      <c r="E35" s="256" t="s">
        <v>1653</v>
      </c>
      <c r="F35" s="259" t="s">
        <v>11</v>
      </c>
      <c r="G35" s="260"/>
      <c r="H35" s="260"/>
      <c r="I35" s="261"/>
      <c r="J35" s="270"/>
      <c r="K35" s="339"/>
      <c r="L35" s="156"/>
    </row>
    <row r="36" spans="1:12" ht="18" customHeight="1">
      <c r="A36" s="338">
        <v>27</v>
      </c>
      <c r="B36" s="257" t="s">
        <v>1643</v>
      </c>
      <c r="C36" s="258" t="s">
        <v>217</v>
      </c>
      <c r="D36" s="263" t="s">
        <v>229</v>
      </c>
      <c r="E36" s="256" t="s">
        <v>1653</v>
      </c>
      <c r="F36" s="259" t="s">
        <v>11</v>
      </c>
      <c r="G36" s="260"/>
      <c r="H36" s="260"/>
      <c r="I36" s="261"/>
      <c r="J36" s="270"/>
      <c r="K36" s="339"/>
      <c r="L36" s="156"/>
    </row>
    <row r="37" spans="1:12" ht="18" customHeight="1">
      <c r="A37" s="338">
        <v>28</v>
      </c>
      <c r="B37" s="257" t="s">
        <v>1643</v>
      </c>
      <c r="C37" s="258" t="s">
        <v>217</v>
      </c>
      <c r="D37" s="263" t="s">
        <v>230</v>
      </c>
      <c r="E37" s="256" t="s">
        <v>1653</v>
      </c>
      <c r="F37" s="259" t="s">
        <v>11</v>
      </c>
      <c r="G37" s="260"/>
      <c r="H37" s="260"/>
      <c r="I37" s="261"/>
      <c r="J37" s="270"/>
      <c r="K37" s="339"/>
      <c r="L37" s="156"/>
    </row>
    <row r="38" spans="1:12" ht="18" customHeight="1">
      <c r="A38" s="338">
        <v>29</v>
      </c>
      <c r="B38" s="257" t="s">
        <v>1643</v>
      </c>
      <c r="C38" s="258" t="s">
        <v>217</v>
      </c>
      <c r="D38" s="273" t="s">
        <v>2220</v>
      </c>
      <c r="E38" s="274"/>
      <c r="F38" s="259" t="s">
        <v>11</v>
      </c>
      <c r="G38" s="260"/>
      <c r="H38" s="260"/>
      <c r="I38" s="261"/>
      <c r="J38" s="270"/>
      <c r="K38" s="341" t="s">
        <v>2210</v>
      </c>
      <c r="L38" s="156"/>
    </row>
    <row r="39" spans="1:12" s="155" customFormat="1" ht="16.5" customHeight="1">
      <c r="A39" s="338">
        <v>30</v>
      </c>
      <c r="B39" s="257" t="s">
        <v>1643</v>
      </c>
      <c r="C39" s="258" t="s">
        <v>64</v>
      </c>
      <c r="D39" s="258" t="s">
        <v>65</v>
      </c>
      <c r="E39" s="264" t="s">
        <v>66</v>
      </c>
      <c r="F39" s="275" t="s">
        <v>1636</v>
      </c>
      <c r="G39" s="265"/>
      <c r="H39" s="265"/>
      <c r="I39" s="276"/>
      <c r="J39" s="277" t="s">
        <v>1738</v>
      </c>
      <c r="K39" s="851"/>
    </row>
    <row r="40" spans="1:12" s="155" customFormat="1" ht="16.5" customHeight="1">
      <c r="A40" s="338">
        <v>31</v>
      </c>
      <c r="B40" s="257" t="s">
        <v>1643</v>
      </c>
      <c r="C40" s="258" t="s">
        <v>64</v>
      </c>
      <c r="D40" s="258" t="s">
        <v>1054</v>
      </c>
      <c r="E40" s="264" t="s">
        <v>862</v>
      </c>
      <c r="F40" s="275" t="s">
        <v>1636</v>
      </c>
      <c r="G40" s="265"/>
      <c r="H40" s="265"/>
      <c r="I40" s="276"/>
      <c r="J40" s="278" t="s">
        <v>1938</v>
      </c>
      <c r="K40" s="851"/>
    </row>
    <row r="41" spans="1:12" s="155" customFormat="1" ht="16.5" customHeight="1">
      <c r="A41" s="338">
        <v>32</v>
      </c>
      <c r="B41" s="257" t="s">
        <v>1643</v>
      </c>
      <c r="C41" s="258" t="s">
        <v>64</v>
      </c>
      <c r="D41" s="258" t="s">
        <v>1055</v>
      </c>
      <c r="E41" s="264" t="s">
        <v>865</v>
      </c>
      <c r="F41" s="275" t="s">
        <v>1636</v>
      </c>
      <c r="G41" s="265"/>
      <c r="H41" s="265"/>
      <c r="I41" s="276"/>
      <c r="J41" s="277" t="s">
        <v>1937</v>
      </c>
      <c r="K41" s="851"/>
    </row>
    <row r="42" spans="1:12" s="155" customFormat="1" ht="16.5" customHeight="1">
      <c r="A42" s="338">
        <v>33</v>
      </c>
      <c r="B42" s="257" t="s">
        <v>1643</v>
      </c>
      <c r="C42" s="258" t="s">
        <v>64</v>
      </c>
      <c r="D42" s="258" t="s">
        <v>1056</v>
      </c>
      <c r="E42" s="264" t="s">
        <v>68</v>
      </c>
      <c r="F42" s="259" t="s">
        <v>11</v>
      </c>
      <c r="G42" s="265"/>
      <c r="H42" s="265"/>
      <c r="I42" s="276"/>
      <c r="J42" s="543" t="s">
        <v>2453</v>
      </c>
      <c r="K42" s="342"/>
    </row>
    <row r="43" spans="1:12" s="155" customFormat="1" ht="16.5" customHeight="1">
      <c r="A43" s="338">
        <v>34</v>
      </c>
      <c r="B43" s="257" t="s">
        <v>1643</v>
      </c>
      <c r="C43" s="258" t="s">
        <v>64</v>
      </c>
      <c r="D43" s="258" t="s">
        <v>1057</v>
      </c>
      <c r="E43" s="264" t="s">
        <v>70</v>
      </c>
      <c r="F43" s="259" t="s">
        <v>11</v>
      </c>
      <c r="G43" s="265"/>
      <c r="H43" s="265"/>
      <c r="I43" s="276"/>
      <c r="J43" s="280" t="s">
        <v>1823</v>
      </c>
      <c r="K43" s="342"/>
    </row>
    <row r="44" spans="1:12" s="155" customFormat="1" ht="16.5" customHeight="1">
      <c r="A44" s="338">
        <v>35</v>
      </c>
      <c r="B44" s="257" t="s">
        <v>1643</v>
      </c>
      <c r="C44" s="258" t="s">
        <v>64</v>
      </c>
      <c r="D44" s="258" t="s">
        <v>1058</v>
      </c>
      <c r="E44" s="264" t="s">
        <v>71</v>
      </c>
      <c r="F44" s="259" t="s">
        <v>11</v>
      </c>
      <c r="G44" s="265"/>
      <c r="H44" s="265"/>
      <c r="I44" s="276"/>
      <c r="J44" s="281" t="s">
        <v>1850</v>
      </c>
      <c r="K44" s="342"/>
    </row>
    <row r="45" spans="1:12" s="155" customFormat="1" ht="16.5" customHeight="1">
      <c r="A45" s="338">
        <v>36</v>
      </c>
      <c r="B45" s="257" t="s">
        <v>1643</v>
      </c>
      <c r="C45" s="258" t="s">
        <v>64</v>
      </c>
      <c r="D45" s="258" t="s">
        <v>1059</v>
      </c>
      <c r="E45" s="264" t="s">
        <v>73</v>
      </c>
      <c r="F45" s="259" t="s">
        <v>11</v>
      </c>
      <c r="G45" s="265"/>
      <c r="H45" s="265"/>
      <c r="I45" s="276"/>
      <c r="J45" s="280" t="s">
        <v>1824</v>
      </c>
      <c r="K45" s="342"/>
    </row>
    <row r="46" spans="1:12" s="155" customFormat="1" ht="16.5" customHeight="1">
      <c r="A46" s="338">
        <v>37</v>
      </c>
      <c r="B46" s="257" t="s">
        <v>1643</v>
      </c>
      <c r="C46" s="258" t="s">
        <v>64</v>
      </c>
      <c r="D46" s="258" t="s">
        <v>1060</v>
      </c>
      <c r="E46" s="264"/>
      <c r="F46" s="275" t="s">
        <v>1636</v>
      </c>
      <c r="G46" s="265"/>
      <c r="H46" s="265"/>
      <c r="I46" s="276"/>
      <c r="J46" s="280" t="s">
        <v>1825</v>
      </c>
      <c r="K46" s="342"/>
    </row>
    <row r="47" spans="1:12" s="155" customFormat="1" ht="16.5" customHeight="1">
      <c r="A47" s="338">
        <v>38</v>
      </c>
      <c r="B47" s="257" t="s">
        <v>1643</v>
      </c>
      <c r="C47" s="258" t="s">
        <v>64</v>
      </c>
      <c r="D47" s="258" t="s">
        <v>1061</v>
      </c>
      <c r="E47" s="264"/>
      <c r="F47" s="275" t="s">
        <v>1636</v>
      </c>
      <c r="G47" s="265"/>
      <c r="H47" s="265"/>
      <c r="I47" s="276"/>
      <c r="J47" s="280" t="s">
        <v>1826</v>
      </c>
      <c r="K47" s="342"/>
    </row>
    <row r="48" spans="1:12" s="155" customFormat="1" ht="16.5" customHeight="1">
      <c r="A48" s="338">
        <v>39</v>
      </c>
      <c r="B48" s="257" t="s">
        <v>1643</v>
      </c>
      <c r="C48" s="258" t="s">
        <v>64</v>
      </c>
      <c r="D48" s="258" t="s">
        <v>1062</v>
      </c>
      <c r="E48" s="264" t="s">
        <v>77</v>
      </c>
      <c r="F48" s="259" t="s">
        <v>11</v>
      </c>
      <c r="G48" s="265"/>
      <c r="H48" s="265"/>
      <c r="I48" s="276"/>
      <c r="J48" s="280" t="s">
        <v>1827</v>
      </c>
      <c r="K48" s="342"/>
    </row>
    <row r="49" spans="1:11" s="155" customFormat="1" ht="16.5" customHeight="1">
      <c r="A49" s="338">
        <v>40</v>
      </c>
      <c r="B49" s="257" t="s">
        <v>1643</v>
      </c>
      <c r="C49" s="258" t="s">
        <v>64</v>
      </c>
      <c r="D49" s="258" t="s">
        <v>1063</v>
      </c>
      <c r="E49" s="264" t="s">
        <v>79</v>
      </c>
      <c r="F49" s="259" t="s">
        <v>11</v>
      </c>
      <c r="G49" s="265"/>
      <c r="H49" s="265"/>
      <c r="I49" s="276"/>
      <c r="J49" s="281" t="s">
        <v>1828</v>
      </c>
      <c r="K49" s="342"/>
    </row>
    <row r="50" spans="1:11" s="155" customFormat="1" ht="16.5" customHeight="1">
      <c r="A50" s="338">
        <v>41</v>
      </c>
      <c r="B50" s="257" t="s">
        <v>1643</v>
      </c>
      <c r="C50" s="258" t="s">
        <v>64</v>
      </c>
      <c r="D50" s="258" t="s">
        <v>80</v>
      </c>
      <c r="E50" s="264" t="s">
        <v>81</v>
      </c>
      <c r="F50" s="259" t="s">
        <v>11</v>
      </c>
      <c r="G50" s="265"/>
      <c r="H50" s="265"/>
      <c r="I50" s="276"/>
      <c r="J50" s="281" t="s">
        <v>1829</v>
      </c>
      <c r="K50" s="342"/>
    </row>
    <row r="51" spans="1:11" s="155" customFormat="1" ht="16.5" customHeight="1">
      <c r="A51" s="338">
        <v>42</v>
      </c>
      <c r="B51" s="257" t="s">
        <v>1643</v>
      </c>
      <c r="C51" s="258" t="s">
        <v>64</v>
      </c>
      <c r="D51" s="258" t="s">
        <v>82</v>
      </c>
      <c r="E51" s="264" t="s">
        <v>83</v>
      </c>
      <c r="F51" s="259" t="s">
        <v>11</v>
      </c>
      <c r="G51" s="265"/>
      <c r="H51" s="265"/>
      <c r="I51" s="276"/>
      <c r="J51" s="281" t="s">
        <v>1830</v>
      </c>
      <c r="K51" s="342"/>
    </row>
    <row r="52" spans="1:11" s="155" customFormat="1" ht="16.5" customHeight="1">
      <c r="A52" s="338">
        <v>43</v>
      </c>
      <c r="B52" s="257" t="s">
        <v>1643</v>
      </c>
      <c r="C52" s="258" t="s">
        <v>64</v>
      </c>
      <c r="D52" s="258" t="s">
        <v>1064</v>
      </c>
      <c r="E52" s="264" t="s">
        <v>85</v>
      </c>
      <c r="F52" s="259" t="s">
        <v>11</v>
      </c>
      <c r="G52" s="265"/>
      <c r="H52" s="265"/>
      <c r="I52" s="276"/>
      <c r="J52" s="281" t="s">
        <v>1830</v>
      </c>
      <c r="K52" s="342"/>
    </row>
    <row r="53" spans="1:11" s="155" customFormat="1" ht="16.5" customHeight="1">
      <c r="A53" s="338">
        <v>44</v>
      </c>
      <c r="B53" s="257" t="s">
        <v>1643</v>
      </c>
      <c r="C53" s="258" t="s">
        <v>64</v>
      </c>
      <c r="D53" s="258" t="s">
        <v>1065</v>
      </c>
      <c r="E53" s="264" t="s">
        <v>87</v>
      </c>
      <c r="F53" s="259" t="s">
        <v>11</v>
      </c>
      <c r="G53" s="265"/>
      <c r="H53" s="265"/>
      <c r="I53" s="276"/>
      <c r="J53" s="281" t="s">
        <v>1831</v>
      </c>
      <c r="K53" s="342"/>
    </row>
    <row r="54" spans="1:11" s="155" customFormat="1" ht="16.5" customHeight="1">
      <c r="A54" s="338">
        <v>45</v>
      </c>
      <c r="B54" s="257" t="s">
        <v>1643</v>
      </c>
      <c r="C54" s="258" t="s">
        <v>64</v>
      </c>
      <c r="D54" s="258" t="s">
        <v>1066</v>
      </c>
      <c r="E54" s="264" t="s">
        <v>89</v>
      </c>
      <c r="F54" s="259" t="s">
        <v>11</v>
      </c>
      <c r="G54" s="265"/>
      <c r="H54" s="265"/>
      <c r="I54" s="276"/>
      <c r="J54" s="281" t="s">
        <v>1846</v>
      </c>
      <c r="K54" s="342"/>
    </row>
    <row r="55" spans="1:11" s="155" customFormat="1" ht="16.5" customHeight="1">
      <c r="A55" s="338">
        <v>46</v>
      </c>
      <c r="B55" s="257" t="s">
        <v>1643</v>
      </c>
      <c r="C55" s="258" t="s">
        <v>64</v>
      </c>
      <c r="D55" s="258" t="s">
        <v>90</v>
      </c>
      <c r="E55" s="264" t="s">
        <v>91</v>
      </c>
      <c r="F55" s="259" t="s">
        <v>11</v>
      </c>
      <c r="G55" s="265"/>
      <c r="H55" s="265"/>
      <c r="I55" s="276"/>
      <c r="J55" s="281" t="s">
        <v>1832</v>
      </c>
      <c r="K55" s="342"/>
    </row>
    <row r="56" spans="1:11" s="155" customFormat="1" ht="16.5" customHeight="1">
      <c r="A56" s="338">
        <v>47</v>
      </c>
      <c r="B56" s="257" t="s">
        <v>1643</v>
      </c>
      <c r="C56" s="258" t="s">
        <v>64</v>
      </c>
      <c r="D56" s="258" t="s">
        <v>92</v>
      </c>
      <c r="E56" s="264" t="s">
        <v>91</v>
      </c>
      <c r="F56" s="259" t="s">
        <v>11</v>
      </c>
      <c r="G56" s="265"/>
      <c r="H56" s="265"/>
      <c r="I56" s="276"/>
      <c r="J56" s="280" t="s">
        <v>1833</v>
      </c>
      <c r="K56" s="342"/>
    </row>
    <row r="57" spans="1:11" s="155" customFormat="1" ht="16.5" customHeight="1">
      <c r="A57" s="338">
        <v>48</v>
      </c>
      <c r="B57" s="257" t="s">
        <v>1643</v>
      </c>
      <c r="C57" s="258" t="s">
        <v>64</v>
      </c>
      <c r="D57" s="258" t="s">
        <v>1067</v>
      </c>
      <c r="E57" s="264" t="s">
        <v>89</v>
      </c>
      <c r="F57" s="259" t="s">
        <v>11</v>
      </c>
      <c r="G57" s="265"/>
      <c r="H57" s="265"/>
      <c r="I57" s="276"/>
      <c r="J57" s="280" t="s">
        <v>1834</v>
      </c>
      <c r="K57" s="342"/>
    </row>
    <row r="58" spans="1:11" s="155" customFormat="1" ht="16.5" customHeight="1">
      <c r="A58" s="338">
        <v>49</v>
      </c>
      <c r="B58" s="257" t="s">
        <v>1643</v>
      </c>
      <c r="C58" s="258" t="s">
        <v>64</v>
      </c>
      <c r="D58" s="258" t="s">
        <v>94</v>
      </c>
      <c r="E58" s="264" t="s">
        <v>89</v>
      </c>
      <c r="F58" s="259" t="s">
        <v>11</v>
      </c>
      <c r="G58" s="265"/>
      <c r="H58" s="265"/>
      <c r="I58" s="276"/>
      <c r="J58" s="280" t="s">
        <v>1834</v>
      </c>
      <c r="K58" s="342"/>
    </row>
    <row r="59" spans="1:11" s="155" customFormat="1" ht="16.5" customHeight="1">
      <c r="A59" s="338">
        <v>50</v>
      </c>
      <c r="B59" s="257" t="s">
        <v>1643</v>
      </c>
      <c r="C59" s="258" t="s">
        <v>64</v>
      </c>
      <c r="D59" s="258" t="s">
        <v>1068</v>
      </c>
      <c r="E59" s="264" t="s">
        <v>89</v>
      </c>
      <c r="F59" s="259" t="s">
        <v>11</v>
      </c>
      <c r="G59" s="265"/>
      <c r="H59" s="265"/>
      <c r="I59" s="276"/>
      <c r="J59" s="280" t="s">
        <v>1833</v>
      </c>
      <c r="K59" s="342"/>
    </row>
    <row r="60" spans="1:11" s="155" customFormat="1" ht="16.5" customHeight="1">
      <c r="A60" s="338">
        <v>51</v>
      </c>
      <c r="B60" s="257" t="s">
        <v>1643</v>
      </c>
      <c r="C60" s="258" t="s">
        <v>64</v>
      </c>
      <c r="D60" s="258" t="s">
        <v>1069</v>
      </c>
      <c r="E60" s="264" t="s">
        <v>89</v>
      </c>
      <c r="F60" s="259" t="s">
        <v>11</v>
      </c>
      <c r="G60" s="265"/>
      <c r="H60" s="265"/>
      <c r="I60" s="276"/>
      <c r="J60" s="281" t="s">
        <v>1835</v>
      </c>
      <c r="K60" s="342"/>
    </row>
    <row r="61" spans="1:11" s="155" customFormat="1" ht="16.5" customHeight="1">
      <c r="A61" s="338">
        <v>52</v>
      </c>
      <c r="B61" s="257" t="s">
        <v>1643</v>
      </c>
      <c r="C61" s="258" t="s">
        <v>64</v>
      </c>
      <c r="D61" s="258" t="s">
        <v>1070</v>
      </c>
      <c r="E61" s="264" t="s">
        <v>98</v>
      </c>
      <c r="F61" s="259" t="s">
        <v>11</v>
      </c>
      <c r="G61" s="265"/>
      <c r="H61" s="265"/>
      <c r="I61" s="276"/>
      <c r="J61" s="280" t="s">
        <v>1847</v>
      </c>
      <c r="K61" s="342"/>
    </row>
    <row r="62" spans="1:11" s="155" customFormat="1" ht="16.5" customHeight="1">
      <c r="A62" s="338">
        <v>53</v>
      </c>
      <c r="B62" s="257" t="s">
        <v>1643</v>
      </c>
      <c r="C62" s="258" t="s">
        <v>64</v>
      </c>
      <c r="D62" s="258" t="s">
        <v>99</v>
      </c>
      <c r="E62" s="264" t="s">
        <v>100</v>
      </c>
      <c r="F62" s="259" t="s">
        <v>11</v>
      </c>
      <c r="G62" s="265"/>
      <c r="H62" s="265"/>
      <c r="I62" s="276"/>
      <c r="J62" s="280" t="s">
        <v>1847</v>
      </c>
      <c r="K62" s="342"/>
    </row>
    <row r="63" spans="1:11" s="155" customFormat="1" ht="16.5" customHeight="1">
      <c r="A63" s="338">
        <v>54</v>
      </c>
      <c r="B63" s="257" t="s">
        <v>1643</v>
      </c>
      <c r="C63" s="258" t="s">
        <v>64</v>
      </c>
      <c r="D63" s="258" t="s">
        <v>101</v>
      </c>
      <c r="E63" s="264" t="s">
        <v>102</v>
      </c>
      <c r="F63" s="275" t="s">
        <v>1636</v>
      </c>
      <c r="G63" s="265"/>
      <c r="H63" s="265"/>
      <c r="I63" s="276"/>
      <c r="J63" s="852" t="s">
        <v>2076</v>
      </c>
      <c r="K63" s="853" t="s">
        <v>2077</v>
      </c>
    </row>
    <row r="64" spans="1:11" s="155" customFormat="1" ht="16.5" customHeight="1">
      <c r="A64" s="338">
        <v>55</v>
      </c>
      <c r="B64" s="257" t="s">
        <v>1643</v>
      </c>
      <c r="C64" s="258" t="s">
        <v>64</v>
      </c>
      <c r="D64" s="258" t="s">
        <v>1071</v>
      </c>
      <c r="E64" s="264" t="s">
        <v>63</v>
      </c>
      <c r="F64" s="275" t="s">
        <v>1636</v>
      </c>
      <c r="G64" s="265"/>
      <c r="H64" s="265"/>
      <c r="I64" s="276"/>
      <c r="J64" s="852"/>
      <c r="K64" s="853"/>
    </row>
    <row r="65" spans="1:12" s="155" customFormat="1" ht="16.5" customHeight="1">
      <c r="A65" s="338">
        <v>56</v>
      </c>
      <c r="B65" s="257" t="s">
        <v>1643</v>
      </c>
      <c r="C65" s="258" t="s">
        <v>64</v>
      </c>
      <c r="D65" s="258" t="s">
        <v>105</v>
      </c>
      <c r="E65" s="264" t="s">
        <v>106</v>
      </c>
      <c r="F65" s="275" t="s">
        <v>1636</v>
      </c>
      <c r="G65" s="265"/>
      <c r="H65" s="265"/>
      <c r="I65" s="276"/>
      <c r="J65" s="852"/>
      <c r="K65" s="853"/>
    </row>
    <row r="66" spans="1:12" s="155" customFormat="1" ht="16.5" customHeight="1">
      <c r="A66" s="338">
        <v>57</v>
      </c>
      <c r="B66" s="257" t="s">
        <v>1643</v>
      </c>
      <c r="C66" s="258" t="s">
        <v>64</v>
      </c>
      <c r="D66" s="258" t="s">
        <v>1072</v>
      </c>
      <c r="E66" s="264" t="s">
        <v>91</v>
      </c>
      <c r="F66" s="275" t="s">
        <v>1636</v>
      </c>
      <c r="G66" s="265"/>
      <c r="H66" s="265"/>
      <c r="I66" s="276"/>
      <c r="J66" s="852"/>
      <c r="K66" s="853"/>
    </row>
    <row r="67" spans="1:12" s="155" customFormat="1" ht="16.5" customHeight="1">
      <c r="A67" s="338">
        <v>58</v>
      </c>
      <c r="B67" s="257" t="s">
        <v>1643</v>
      </c>
      <c r="C67" s="258" t="s">
        <v>64</v>
      </c>
      <c r="D67" s="258" t="s">
        <v>1073</v>
      </c>
      <c r="E67" s="264" t="s">
        <v>63</v>
      </c>
      <c r="F67" s="275" t="s">
        <v>1636</v>
      </c>
      <c r="G67" s="265"/>
      <c r="H67" s="265"/>
      <c r="I67" s="276"/>
      <c r="J67" s="852"/>
      <c r="K67" s="853"/>
    </row>
    <row r="68" spans="1:12" s="155" customFormat="1" ht="16.5" customHeight="1">
      <c r="A68" s="338">
        <v>59</v>
      </c>
      <c r="B68" s="257" t="s">
        <v>1643</v>
      </c>
      <c r="C68" s="258" t="s">
        <v>64</v>
      </c>
      <c r="D68" s="258" t="s">
        <v>1074</v>
      </c>
      <c r="E68" s="264" t="s">
        <v>73</v>
      </c>
      <c r="F68" s="275" t="s">
        <v>1636</v>
      </c>
      <c r="G68" s="265"/>
      <c r="H68" s="265"/>
      <c r="I68" s="276"/>
      <c r="J68" s="852"/>
      <c r="K68" s="853"/>
    </row>
    <row r="69" spans="1:12" s="155" customFormat="1" ht="16.5" customHeight="1">
      <c r="A69" s="338">
        <v>60</v>
      </c>
      <c r="B69" s="257" t="s">
        <v>1643</v>
      </c>
      <c r="C69" s="258" t="s">
        <v>64</v>
      </c>
      <c r="D69" s="258" t="s">
        <v>110</v>
      </c>
      <c r="E69" s="264" t="s">
        <v>91</v>
      </c>
      <c r="F69" s="275" t="s">
        <v>1636</v>
      </c>
      <c r="G69" s="265"/>
      <c r="H69" s="265"/>
      <c r="I69" s="276"/>
      <c r="J69" s="852"/>
      <c r="K69" s="853"/>
    </row>
    <row r="70" spans="1:12" s="155" customFormat="1" ht="16.5" customHeight="1">
      <c r="A70" s="338">
        <v>61</v>
      </c>
      <c r="B70" s="257" t="s">
        <v>1643</v>
      </c>
      <c r="C70" s="258" t="s">
        <v>64</v>
      </c>
      <c r="D70" s="258" t="s">
        <v>111</v>
      </c>
      <c r="E70" s="264" t="s">
        <v>112</v>
      </c>
      <c r="F70" s="275" t="s">
        <v>1636</v>
      </c>
      <c r="G70" s="265"/>
      <c r="H70" s="265"/>
      <c r="I70" s="276"/>
      <c r="J70" s="852"/>
      <c r="K70" s="853"/>
    </row>
    <row r="71" spans="1:12" s="155" customFormat="1" ht="16.5" customHeight="1">
      <c r="A71" s="338">
        <v>62</v>
      </c>
      <c r="B71" s="257" t="s">
        <v>1643</v>
      </c>
      <c r="C71" s="258" t="s">
        <v>64</v>
      </c>
      <c r="D71" s="258" t="s">
        <v>1075</v>
      </c>
      <c r="E71" s="264"/>
      <c r="F71" s="275" t="s">
        <v>1636</v>
      </c>
      <c r="G71" s="265"/>
      <c r="H71" s="265"/>
      <c r="I71" s="276"/>
      <c r="J71" s="282" t="s">
        <v>1076</v>
      </c>
      <c r="K71" s="853"/>
    </row>
    <row r="72" spans="1:12" s="155" customFormat="1" ht="16.5" customHeight="1">
      <c r="A72" s="338">
        <v>63</v>
      </c>
      <c r="B72" s="257" t="s">
        <v>1643</v>
      </c>
      <c r="C72" s="258" t="s">
        <v>294</v>
      </c>
      <c r="D72" s="258" t="s">
        <v>1291</v>
      </c>
      <c r="E72" s="264"/>
      <c r="F72" s="259" t="s">
        <v>11</v>
      </c>
      <c r="G72" s="265"/>
      <c r="H72" s="265"/>
      <c r="I72" s="276"/>
      <c r="J72" s="279" t="s">
        <v>1860</v>
      </c>
      <c r="K72" s="342"/>
    </row>
    <row r="73" spans="1:12" s="155" customFormat="1" ht="16.5" customHeight="1">
      <c r="A73" s="338">
        <v>64</v>
      </c>
      <c r="B73" s="257" t="s">
        <v>1643</v>
      </c>
      <c r="C73" s="258" t="s">
        <v>294</v>
      </c>
      <c r="D73" s="258" t="s">
        <v>3119</v>
      </c>
      <c r="E73" s="264"/>
      <c r="F73" s="259" t="s">
        <v>11</v>
      </c>
      <c r="G73" s="265"/>
      <c r="H73" s="265"/>
      <c r="I73" s="276"/>
      <c r="J73" s="279" t="s">
        <v>1375</v>
      </c>
      <c r="K73" s="342"/>
    </row>
    <row r="74" spans="1:12" s="155" customFormat="1" ht="16.5" customHeight="1">
      <c r="A74" s="338">
        <v>65</v>
      </c>
      <c r="B74" s="257" t="s">
        <v>1643</v>
      </c>
      <c r="C74" s="258" t="s">
        <v>294</v>
      </c>
      <c r="D74" s="258" t="s">
        <v>3118</v>
      </c>
      <c r="E74" s="264"/>
      <c r="F74" s="259" t="s">
        <v>11</v>
      </c>
      <c r="G74" s="265"/>
      <c r="H74" s="265"/>
      <c r="I74" s="276"/>
      <c r="J74" s="279"/>
      <c r="K74" s="342"/>
    </row>
    <row r="75" spans="1:12" s="155" customFormat="1" ht="16.5" customHeight="1">
      <c r="A75" s="338">
        <v>66</v>
      </c>
      <c r="B75" s="257" t="s">
        <v>1643</v>
      </c>
      <c r="C75" s="258" t="s">
        <v>294</v>
      </c>
      <c r="D75" s="258" t="s">
        <v>1017</v>
      </c>
      <c r="E75" s="264"/>
      <c r="F75" s="259" t="s">
        <v>11</v>
      </c>
      <c r="G75" s="265"/>
      <c r="H75" s="265"/>
      <c r="I75" s="276"/>
      <c r="J75" s="279" t="s">
        <v>3120</v>
      </c>
      <c r="K75" s="342"/>
    </row>
    <row r="76" spans="1:12" s="155" customFormat="1" ht="16.5" customHeight="1">
      <c r="A76" s="338">
        <v>67</v>
      </c>
      <c r="B76" s="257" t="s">
        <v>1643</v>
      </c>
      <c r="C76" s="258" t="s">
        <v>294</v>
      </c>
      <c r="D76" s="258" t="s">
        <v>2973</v>
      </c>
      <c r="E76" s="667" t="s">
        <v>2974</v>
      </c>
      <c r="F76" s="259" t="s">
        <v>11</v>
      </c>
      <c r="G76" s="283"/>
      <c r="H76" s="283"/>
      <c r="I76" s="284"/>
      <c r="J76" s="854" t="s">
        <v>2078</v>
      </c>
      <c r="K76" s="342"/>
      <c r="L76" s="157"/>
    </row>
    <row r="77" spans="1:12" s="155" customFormat="1" ht="16.5" customHeight="1">
      <c r="A77" s="338">
        <v>68</v>
      </c>
      <c r="B77" s="257" t="s">
        <v>1643</v>
      </c>
      <c r="C77" s="258" t="s">
        <v>294</v>
      </c>
      <c r="D77" s="258" t="s">
        <v>2975</v>
      </c>
      <c r="E77" s="667" t="s">
        <v>2976</v>
      </c>
      <c r="F77" s="259" t="s">
        <v>11</v>
      </c>
      <c r="G77" s="283"/>
      <c r="H77" s="283"/>
      <c r="I77" s="284"/>
      <c r="J77" s="855"/>
      <c r="K77" s="342"/>
      <c r="L77" s="157"/>
    </row>
    <row r="78" spans="1:12" s="155" customFormat="1" ht="16.5" customHeight="1">
      <c r="A78" s="338">
        <v>69</v>
      </c>
      <c r="B78" s="257" t="s">
        <v>1643</v>
      </c>
      <c r="C78" s="258" t="s">
        <v>294</v>
      </c>
      <c r="D78" s="258" t="s">
        <v>2977</v>
      </c>
      <c r="E78" s="667" t="s">
        <v>2978</v>
      </c>
      <c r="F78" s="259" t="s">
        <v>11</v>
      </c>
      <c r="G78" s="283"/>
      <c r="H78" s="283"/>
      <c r="I78" s="284"/>
      <c r="J78" s="855"/>
      <c r="K78" s="342"/>
      <c r="L78" s="157"/>
    </row>
    <row r="79" spans="1:12" s="155" customFormat="1" ht="16.5" customHeight="1">
      <c r="A79" s="338">
        <v>70</v>
      </c>
      <c r="B79" s="257" t="s">
        <v>1643</v>
      </c>
      <c r="C79" s="258" t="s">
        <v>294</v>
      </c>
      <c r="D79" s="258" t="s">
        <v>2979</v>
      </c>
      <c r="E79" s="667" t="s">
        <v>2980</v>
      </c>
      <c r="F79" s="259" t="s">
        <v>11</v>
      </c>
      <c r="G79" s="283"/>
      <c r="H79" s="283"/>
      <c r="I79" s="284"/>
      <c r="J79" s="855"/>
      <c r="K79" s="342"/>
      <c r="L79" s="157"/>
    </row>
    <row r="80" spans="1:12" s="155" customFormat="1" ht="16.5" customHeight="1">
      <c r="A80" s="338">
        <v>71</v>
      </c>
      <c r="B80" s="257" t="s">
        <v>1643</v>
      </c>
      <c r="C80" s="258" t="s">
        <v>294</v>
      </c>
      <c r="D80" s="258" t="s">
        <v>2981</v>
      </c>
      <c r="E80" s="667" t="s">
        <v>2982</v>
      </c>
      <c r="F80" s="259" t="s">
        <v>11</v>
      </c>
      <c r="G80" s="283"/>
      <c r="H80" s="283"/>
      <c r="I80" s="284"/>
      <c r="J80" s="855"/>
      <c r="K80" s="342"/>
      <c r="L80" s="157"/>
    </row>
    <row r="81" spans="1:12" s="155" customFormat="1" ht="16.5" customHeight="1">
      <c r="A81" s="338">
        <v>72</v>
      </c>
      <c r="B81" s="257" t="s">
        <v>1643</v>
      </c>
      <c r="C81" s="258" t="s">
        <v>294</v>
      </c>
      <c r="D81" s="258" t="s">
        <v>2983</v>
      </c>
      <c r="E81" s="667" t="s">
        <v>2984</v>
      </c>
      <c r="F81" s="259" t="s">
        <v>11</v>
      </c>
      <c r="G81" s="283"/>
      <c r="H81" s="283"/>
      <c r="I81" s="284"/>
      <c r="J81" s="855"/>
      <c r="K81" s="342"/>
      <c r="L81" s="157"/>
    </row>
    <row r="82" spans="1:12" s="155" customFormat="1" ht="16.5" customHeight="1">
      <c r="A82" s="338">
        <v>73</v>
      </c>
      <c r="B82" s="257" t="s">
        <v>1643</v>
      </c>
      <c r="C82" s="258" t="s">
        <v>294</v>
      </c>
      <c r="D82" s="258" t="s">
        <v>2985</v>
      </c>
      <c r="E82" s="667" t="s">
        <v>1797</v>
      </c>
      <c r="F82" s="259" t="s">
        <v>11</v>
      </c>
      <c r="G82" s="283"/>
      <c r="H82" s="283"/>
      <c r="I82" s="284"/>
      <c r="J82" s="855"/>
      <c r="K82" s="342"/>
      <c r="L82" s="157"/>
    </row>
    <row r="83" spans="1:12" s="155" customFormat="1" ht="16.5" customHeight="1">
      <c r="A83" s="338">
        <v>74</v>
      </c>
      <c r="B83" s="257" t="s">
        <v>1643</v>
      </c>
      <c r="C83" s="258" t="s">
        <v>294</v>
      </c>
      <c r="D83" s="258" t="s">
        <v>2986</v>
      </c>
      <c r="E83" s="667" t="s">
        <v>2095</v>
      </c>
      <c r="F83" s="259" t="s">
        <v>11</v>
      </c>
      <c r="G83" s="283"/>
      <c r="H83" s="283"/>
      <c r="I83" s="284"/>
      <c r="J83" s="855"/>
      <c r="K83" s="342"/>
      <c r="L83" s="157"/>
    </row>
    <row r="84" spans="1:12" s="155" customFormat="1" ht="16.5" customHeight="1">
      <c r="A84" s="338">
        <v>75</v>
      </c>
      <c r="B84" s="257" t="s">
        <v>1643</v>
      </c>
      <c r="C84" s="258" t="s">
        <v>294</v>
      </c>
      <c r="D84" s="258" t="s">
        <v>2987</v>
      </c>
      <c r="E84" s="667" t="s">
        <v>2988</v>
      </c>
      <c r="F84" s="259" t="s">
        <v>11</v>
      </c>
      <c r="G84" s="283"/>
      <c r="H84" s="283"/>
      <c r="I84" s="284"/>
      <c r="J84" s="855"/>
      <c r="K84" s="342"/>
      <c r="L84" s="157"/>
    </row>
    <row r="85" spans="1:12" s="155" customFormat="1" ht="16.5" customHeight="1">
      <c r="A85" s="338">
        <v>76</v>
      </c>
      <c r="B85" s="257" t="s">
        <v>1643</v>
      </c>
      <c r="C85" s="258" t="s">
        <v>294</v>
      </c>
      <c r="D85" s="258" t="s">
        <v>2989</v>
      </c>
      <c r="E85" s="667" t="s">
        <v>1797</v>
      </c>
      <c r="F85" s="259" t="s">
        <v>11</v>
      </c>
      <c r="G85" s="283"/>
      <c r="H85" s="283"/>
      <c r="I85" s="284"/>
      <c r="J85" s="855"/>
      <c r="K85" s="342"/>
      <c r="L85" s="157"/>
    </row>
    <row r="86" spans="1:12" s="155" customFormat="1" ht="16.5" customHeight="1">
      <c r="A86" s="338">
        <v>77</v>
      </c>
      <c r="B86" s="257" t="s">
        <v>1643</v>
      </c>
      <c r="C86" s="258" t="s">
        <v>294</v>
      </c>
      <c r="D86" s="258" t="s">
        <v>2990</v>
      </c>
      <c r="E86" s="667" t="s">
        <v>2991</v>
      </c>
      <c r="F86" s="259" t="s">
        <v>11</v>
      </c>
      <c r="G86" s="283"/>
      <c r="H86" s="283"/>
      <c r="I86" s="284"/>
      <c r="J86" s="855"/>
      <c r="K86" s="342"/>
      <c r="L86" s="157"/>
    </row>
    <row r="87" spans="1:12" s="155" customFormat="1" ht="16.5" customHeight="1">
      <c r="A87" s="338">
        <v>78</v>
      </c>
      <c r="B87" s="257" t="s">
        <v>1643</v>
      </c>
      <c r="C87" s="258" t="s">
        <v>294</v>
      </c>
      <c r="D87" s="258" t="s">
        <v>2992</v>
      </c>
      <c r="E87" s="667" t="s">
        <v>1798</v>
      </c>
      <c r="F87" s="259" t="s">
        <v>11</v>
      </c>
      <c r="G87" s="283"/>
      <c r="H87" s="283"/>
      <c r="I87" s="284"/>
      <c r="J87" s="855"/>
      <c r="K87" s="342"/>
      <c r="L87" s="157"/>
    </row>
    <row r="88" spans="1:12" s="155" customFormat="1" ht="16.5" customHeight="1">
      <c r="A88" s="338">
        <v>79</v>
      </c>
      <c r="B88" s="257" t="s">
        <v>1643</v>
      </c>
      <c r="C88" s="258" t="s">
        <v>294</v>
      </c>
      <c r="D88" s="258" t="s">
        <v>2993</v>
      </c>
      <c r="E88" s="667" t="s">
        <v>2994</v>
      </c>
      <c r="F88" s="259" t="s">
        <v>11</v>
      </c>
      <c r="G88" s="283"/>
      <c r="H88" s="283"/>
      <c r="I88" s="284"/>
      <c r="J88" s="855"/>
      <c r="K88" s="342"/>
      <c r="L88" s="157"/>
    </row>
    <row r="89" spans="1:12" s="155" customFormat="1" ht="16.5" customHeight="1">
      <c r="A89" s="338">
        <v>80</v>
      </c>
      <c r="B89" s="257" t="s">
        <v>1643</v>
      </c>
      <c r="C89" s="258" t="s">
        <v>294</v>
      </c>
      <c r="D89" s="258" t="s">
        <v>2995</v>
      </c>
      <c r="E89" s="667" t="s">
        <v>2996</v>
      </c>
      <c r="F89" s="259" t="s">
        <v>11</v>
      </c>
      <c r="G89" s="283"/>
      <c r="H89" s="283"/>
      <c r="I89" s="284"/>
      <c r="J89" s="855"/>
      <c r="K89" s="342"/>
      <c r="L89" s="157"/>
    </row>
    <row r="90" spans="1:12" s="155" customFormat="1" ht="16.5" customHeight="1">
      <c r="A90" s="338">
        <v>81</v>
      </c>
      <c r="B90" s="257" t="s">
        <v>1643</v>
      </c>
      <c r="C90" s="258" t="s">
        <v>294</v>
      </c>
      <c r="D90" s="258" t="s">
        <v>2997</v>
      </c>
      <c r="E90" s="667" t="s">
        <v>2998</v>
      </c>
      <c r="F90" s="259" t="s">
        <v>11</v>
      </c>
      <c r="G90" s="283"/>
      <c r="H90" s="283"/>
      <c r="I90" s="284"/>
      <c r="J90" s="855"/>
      <c r="K90" s="342"/>
      <c r="L90" s="157"/>
    </row>
    <row r="91" spans="1:12" s="155" customFormat="1" ht="16.5" customHeight="1">
      <c r="A91" s="338">
        <v>82</v>
      </c>
      <c r="B91" s="257" t="s">
        <v>1643</v>
      </c>
      <c r="C91" s="258" t="s">
        <v>294</v>
      </c>
      <c r="D91" s="258" t="s">
        <v>2999</v>
      </c>
      <c r="E91" s="667" t="s">
        <v>3000</v>
      </c>
      <c r="F91" s="259" t="s">
        <v>11</v>
      </c>
      <c r="G91" s="283"/>
      <c r="H91" s="283"/>
      <c r="I91" s="284"/>
      <c r="J91" s="855"/>
      <c r="K91" s="342"/>
      <c r="L91" s="157"/>
    </row>
    <row r="92" spans="1:12" s="155" customFormat="1" ht="16.5" customHeight="1">
      <c r="A92" s="338">
        <v>83</v>
      </c>
      <c r="B92" s="257" t="s">
        <v>1643</v>
      </c>
      <c r="C92" s="258" t="s">
        <v>294</v>
      </c>
      <c r="D92" s="258" t="s">
        <v>3001</v>
      </c>
      <c r="E92" s="667" t="s">
        <v>3002</v>
      </c>
      <c r="F92" s="259" t="s">
        <v>11</v>
      </c>
      <c r="G92" s="283"/>
      <c r="H92" s="283"/>
      <c r="I92" s="284"/>
      <c r="J92" s="855"/>
      <c r="K92" s="342"/>
      <c r="L92" s="157"/>
    </row>
    <row r="93" spans="1:12" s="155" customFormat="1" ht="16.5" customHeight="1">
      <c r="A93" s="338">
        <v>84</v>
      </c>
      <c r="B93" s="257" t="s">
        <v>1643</v>
      </c>
      <c r="C93" s="258" t="s">
        <v>294</v>
      </c>
      <c r="D93" s="258" t="s">
        <v>3003</v>
      </c>
      <c r="E93" s="667" t="s">
        <v>2984</v>
      </c>
      <c r="F93" s="259" t="s">
        <v>11</v>
      </c>
      <c r="G93" s="283"/>
      <c r="H93" s="283"/>
      <c r="I93" s="284"/>
      <c r="J93" s="855"/>
      <c r="K93" s="342"/>
      <c r="L93" s="157"/>
    </row>
    <row r="94" spans="1:12" s="155" customFormat="1" ht="16.5" customHeight="1">
      <c r="A94" s="338">
        <v>85</v>
      </c>
      <c r="B94" s="257" t="s">
        <v>1643</v>
      </c>
      <c r="C94" s="258" t="s">
        <v>294</v>
      </c>
      <c r="D94" s="258" t="s">
        <v>3004</v>
      </c>
      <c r="E94" s="667" t="s">
        <v>2095</v>
      </c>
      <c r="F94" s="259" t="s">
        <v>11</v>
      </c>
      <c r="G94" s="283"/>
      <c r="H94" s="283"/>
      <c r="I94" s="284"/>
      <c r="J94" s="855"/>
      <c r="K94" s="342"/>
      <c r="L94" s="157"/>
    </row>
    <row r="95" spans="1:12" s="155" customFormat="1" ht="16.5" customHeight="1">
      <c r="A95" s="338">
        <v>86</v>
      </c>
      <c r="B95" s="257" t="s">
        <v>1643</v>
      </c>
      <c r="C95" s="258" t="s">
        <v>294</v>
      </c>
      <c r="D95" s="258" t="s">
        <v>3005</v>
      </c>
      <c r="E95" s="667" t="s">
        <v>3006</v>
      </c>
      <c r="F95" s="259" t="s">
        <v>11</v>
      </c>
      <c r="G95" s="283"/>
      <c r="H95" s="283"/>
      <c r="I95" s="284"/>
      <c r="J95" s="855"/>
      <c r="K95" s="342"/>
      <c r="L95" s="157"/>
    </row>
    <row r="96" spans="1:12" s="155" customFormat="1" ht="16.5" customHeight="1">
      <c r="A96" s="338">
        <v>87</v>
      </c>
      <c r="B96" s="257" t="s">
        <v>1643</v>
      </c>
      <c r="C96" s="258" t="s">
        <v>294</v>
      </c>
      <c r="D96" s="258" t="s">
        <v>3007</v>
      </c>
      <c r="E96" s="667" t="s">
        <v>1802</v>
      </c>
      <c r="F96" s="259" t="s">
        <v>11</v>
      </c>
      <c r="G96" s="283"/>
      <c r="H96" s="283"/>
      <c r="I96" s="284"/>
      <c r="J96" s="855"/>
      <c r="K96" s="342"/>
      <c r="L96" s="157"/>
    </row>
    <row r="97" spans="1:12" s="155" customFormat="1" ht="16.5" customHeight="1">
      <c r="A97" s="338">
        <v>88</v>
      </c>
      <c r="B97" s="257" t="s">
        <v>1643</v>
      </c>
      <c r="C97" s="258" t="s">
        <v>294</v>
      </c>
      <c r="D97" s="258" t="s">
        <v>3008</v>
      </c>
      <c r="E97" s="667" t="s">
        <v>3009</v>
      </c>
      <c r="F97" s="259" t="s">
        <v>11</v>
      </c>
      <c r="G97" s="283"/>
      <c r="H97" s="283"/>
      <c r="I97" s="284"/>
      <c r="J97" s="855"/>
      <c r="K97" s="342"/>
      <c r="L97" s="157"/>
    </row>
    <row r="98" spans="1:12" s="155" customFormat="1" ht="16.5" customHeight="1">
      <c r="A98" s="338">
        <v>89</v>
      </c>
      <c r="B98" s="257" t="s">
        <v>1643</v>
      </c>
      <c r="C98" s="258" t="s">
        <v>294</v>
      </c>
      <c r="D98" s="258" t="s">
        <v>3010</v>
      </c>
      <c r="E98" s="667" t="s">
        <v>2984</v>
      </c>
      <c r="F98" s="259" t="s">
        <v>11</v>
      </c>
      <c r="G98" s="283"/>
      <c r="H98" s="283"/>
      <c r="I98" s="284"/>
      <c r="J98" s="855"/>
      <c r="K98" s="342"/>
      <c r="L98" s="157"/>
    </row>
    <row r="99" spans="1:12" s="155" customFormat="1" ht="16.5" customHeight="1">
      <c r="A99" s="338">
        <v>90</v>
      </c>
      <c r="B99" s="257" t="s">
        <v>1643</v>
      </c>
      <c r="C99" s="258" t="s">
        <v>294</v>
      </c>
      <c r="D99" s="258" t="s">
        <v>3011</v>
      </c>
      <c r="E99" s="667" t="s">
        <v>3012</v>
      </c>
      <c r="F99" s="259" t="s">
        <v>11</v>
      </c>
      <c r="G99" s="283"/>
      <c r="H99" s="283"/>
      <c r="I99" s="284"/>
      <c r="J99" s="855"/>
      <c r="K99" s="342"/>
      <c r="L99" s="157"/>
    </row>
    <row r="100" spans="1:12" s="155" customFormat="1" ht="16.5" customHeight="1">
      <c r="A100" s="338">
        <v>91</v>
      </c>
      <c r="B100" s="257" t="s">
        <v>1643</v>
      </c>
      <c r="C100" s="258" t="s">
        <v>294</v>
      </c>
      <c r="D100" s="258" t="s">
        <v>3013</v>
      </c>
      <c r="E100" s="667" t="s">
        <v>2159</v>
      </c>
      <c r="F100" s="259" t="s">
        <v>11</v>
      </c>
      <c r="G100" s="283"/>
      <c r="H100" s="283"/>
      <c r="I100" s="284"/>
      <c r="J100" s="855"/>
      <c r="K100" s="342"/>
      <c r="L100" s="157"/>
    </row>
    <row r="101" spans="1:12" s="155" customFormat="1" ht="16.5" customHeight="1">
      <c r="A101" s="338">
        <v>92</v>
      </c>
      <c r="B101" s="257" t="s">
        <v>1643</v>
      </c>
      <c r="C101" s="258" t="s">
        <v>294</v>
      </c>
      <c r="D101" s="258" t="s">
        <v>3014</v>
      </c>
      <c r="E101" s="667" t="s">
        <v>2159</v>
      </c>
      <c r="F101" s="259" t="s">
        <v>11</v>
      </c>
      <c r="G101" s="283"/>
      <c r="H101" s="283"/>
      <c r="I101" s="284"/>
      <c r="J101" s="855"/>
      <c r="K101" s="342"/>
      <c r="L101" s="158"/>
    </row>
    <row r="102" spans="1:12" s="155" customFormat="1" ht="16.5" customHeight="1">
      <c r="A102" s="338">
        <v>93</v>
      </c>
      <c r="B102" s="257" t="s">
        <v>1643</v>
      </c>
      <c r="C102" s="258" t="s">
        <v>294</v>
      </c>
      <c r="D102" s="258" t="s">
        <v>3015</v>
      </c>
      <c r="E102" s="667" t="s">
        <v>2159</v>
      </c>
      <c r="F102" s="259" t="s">
        <v>11</v>
      </c>
      <c r="G102" s="283"/>
      <c r="H102" s="283"/>
      <c r="I102" s="284"/>
      <c r="J102" s="855"/>
      <c r="K102" s="342"/>
      <c r="L102" s="158"/>
    </row>
    <row r="103" spans="1:12" s="155" customFormat="1" ht="16.5" customHeight="1">
      <c r="A103" s="338">
        <v>94</v>
      </c>
      <c r="B103" s="257" t="s">
        <v>1643</v>
      </c>
      <c r="C103" s="258" t="s">
        <v>294</v>
      </c>
      <c r="D103" s="258" t="s">
        <v>3016</v>
      </c>
      <c r="E103" s="667"/>
      <c r="F103" s="259" t="s">
        <v>11</v>
      </c>
      <c r="G103" s="283"/>
      <c r="H103" s="283"/>
      <c r="I103" s="284"/>
      <c r="J103" s="855"/>
      <c r="K103" s="342" t="s">
        <v>3134</v>
      </c>
      <c r="L103" s="158"/>
    </row>
    <row r="104" spans="1:12" s="155" customFormat="1" ht="16.5" customHeight="1">
      <c r="A104" s="338">
        <v>95</v>
      </c>
      <c r="B104" s="257" t="s">
        <v>1643</v>
      </c>
      <c r="C104" s="258" t="s">
        <v>294</v>
      </c>
      <c r="D104" s="258" t="s">
        <v>3017</v>
      </c>
      <c r="E104" s="667"/>
      <c r="F104" s="259" t="s">
        <v>11</v>
      </c>
      <c r="G104" s="283"/>
      <c r="H104" s="283"/>
      <c r="I104" s="284"/>
      <c r="J104" s="855"/>
      <c r="K104" s="342"/>
      <c r="L104" s="158"/>
    </row>
    <row r="105" spans="1:12" s="155" customFormat="1" ht="16.5" customHeight="1">
      <c r="A105" s="338">
        <v>96</v>
      </c>
      <c r="B105" s="257" t="s">
        <v>1643</v>
      </c>
      <c r="C105" s="258" t="s">
        <v>294</v>
      </c>
      <c r="D105" s="258" t="s">
        <v>3018</v>
      </c>
      <c r="E105" s="667"/>
      <c r="F105" s="259" t="s">
        <v>11</v>
      </c>
      <c r="G105" s="283"/>
      <c r="H105" s="283"/>
      <c r="I105" s="284"/>
      <c r="J105" s="855"/>
      <c r="K105" s="342"/>
      <c r="L105" s="158"/>
    </row>
    <row r="106" spans="1:12" s="155" customFormat="1" ht="16.5" customHeight="1">
      <c r="A106" s="338">
        <v>97</v>
      </c>
      <c r="B106" s="257" t="s">
        <v>1643</v>
      </c>
      <c r="C106" s="258" t="s">
        <v>294</v>
      </c>
      <c r="D106" s="258" t="s">
        <v>3019</v>
      </c>
      <c r="E106" s="667"/>
      <c r="F106" s="259" t="s">
        <v>11</v>
      </c>
      <c r="G106" s="283"/>
      <c r="H106" s="283"/>
      <c r="I106" s="284"/>
      <c r="J106" s="855"/>
      <c r="K106" s="342"/>
      <c r="L106" s="158"/>
    </row>
    <row r="107" spans="1:12" s="155" customFormat="1" ht="16.5" customHeight="1">
      <c r="A107" s="338">
        <v>98</v>
      </c>
      <c r="B107" s="257" t="s">
        <v>1643</v>
      </c>
      <c r="C107" s="258" t="s">
        <v>294</v>
      </c>
      <c r="D107" s="258" t="s">
        <v>3020</v>
      </c>
      <c r="E107" s="667"/>
      <c r="F107" s="259" t="s">
        <v>11</v>
      </c>
      <c r="G107" s="283"/>
      <c r="H107" s="283"/>
      <c r="I107" s="284"/>
      <c r="J107" s="855"/>
      <c r="K107" s="342" t="s">
        <v>3135</v>
      </c>
      <c r="L107" s="158"/>
    </row>
    <row r="108" spans="1:12" s="155" customFormat="1" ht="16.5" customHeight="1">
      <c r="A108" s="338">
        <v>99</v>
      </c>
      <c r="B108" s="257" t="s">
        <v>1643</v>
      </c>
      <c r="C108" s="258" t="s">
        <v>294</v>
      </c>
      <c r="D108" s="258" t="s">
        <v>1018</v>
      </c>
      <c r="E108" s="320"/>
      <c r="F108" s="259" t="s">
        <v>11</v>
      </c>
      <c r="G108" s="283"/>
      <c r="H108" s="283"/>
      <c r="I108" s="284"/>
      <c r="J108" s="696" t="s">
        <v>3117</v>
      </c>
      <c r="K108" s="342"/>
      <c r="L108" s="159"/>
    </row>
    <row r="109" spans="1:12" s="155" customFormat="1" ht="18" customHeight="1">
      <c r="A109" s="338">
        <v>101</v>
      </c>
      <c r="B109" s="257" t="s">
        <v>1643</v>
      </c>
      <c r="C109" s="258" t="s">
        <v>1085</v>
      </c>
      <c r="D109" s="258" t="s">
        <v>1086</v>
      </c>
      <c r="E109" s="264" t="s">
        <v>1087</v>
      </c>
      <c r="F109" s="259" t="s">
        <v>11</v>
      </c>
      <c r="G109" s="265"/>
      <c r="H109" s="276"/>
      <c r="I109" s="276"/>
      <c r="J109" s="277" t="s">
        <v>1654</v>
      </c>
      <c r="K109" s="343"/>
    </row>
    <row r="110" spans="1:12" s="155" customFormat="1" ht="18" customHeight="1">
      <c r="A110" s="338">
        <v>102</v>
      </c>
      <c r="B110" s="257" t="s">
        <v>1643</v>
      </c>
      <c r="C110" s="258" t="s">
        <v>1085</v>
      </c>
      <c r="D110" s="258" t="s">
        <v>1088</v>
      </c>
      <c r="E110" s="264" t="s">
        <v>1089</v>
      </c>
      <c r="F110" s="259" t="s">
        <v>11</v>
      </c>
      <c r="G110" s="265"/>
      <c r="H110" s="276"/>
      <c r="I110" s="276"/>
      <c r="J110" s="277" t="s">
        <v>1655</v>
      </c>
      <c r="K110" s="343"/>
    </row>
    <row r="111" spans="1:12" s="155" customFormat="1" ht="18" customHeight="1">
      <c r="A111" s="338">
        <v>103</v>
      </c>
      <c r="B111" s="257" t="s">
        <v>1643</v>
      </c>
      <c r="C111" s="258" t="s">
        <v>1085</v>
      </c>
      <c r="D111" s="258" t="s">
        <v>1090</v>
      </c>
      <c r="E111" s="264"/>
      <c r="F111" s="259" t="s">
        <v>11</v>
      </c>
      <c r="G111" s="265"/>
      <c r="H111" s="276"/>
      <c r="I111" s="276"/>
      <c r="J111" s="277" t="s">
        <v>1656</v>
      </c>
      <c r="K111" s="343"/>
    </row>
    <row r="112" spans="1:12" s="155" customFormat="1" ht="18" customHeight="1">
      <c r="A112" s="338">
        <v>104</v>
      </c>
      <c r="B112" s="257" t="s">
        <v>1643</v>
      </c>
      <c r="C112" s="258" t="s">
        <v>1085</v>
      </c>
      <c r="D112" s="258" t="s">
        <v>1091</v>
      </c>
      <c r="E112" s="264" t="s">
        <v>1031</v>
      </c>
      <c r="F112" s="259" t="s">
        <v>11</v>
      </c>
      <c r="G112" s="265"/>
      <c r="H112" s="276"/>
      <c r="I112" s="276"/>
      <c r="J112" s="277" t="s">
        <v>1657</v>
      </c>
      <c r="K112" s="343"/>
    </row>
    <row r="113" spans="1:11" s="155" customFormat="1" ht="18" customHeight="1">
      <c r="A113" s="338">
        <v>105</v>
      </c>
      <c r="B113" s="257" t="s">
        <v>1643</v>
      </c>
      <c r="C113" s="258" t="s">
        <v>1085</v>
      </c>
      <c r="D113" s="258" t="s">
        <v>1092</v>
      </c>
      <c r="E113" s="264"/>
      <c r="F113" s="259" t="s">
        <v>11</v>
      </c>
      <c r="G113" s="265"/>
      <c r="H113" s="276"/>
      <c r="I113" s="276"/>
      <c r="J113" s="277" t="s">
        <v>1658</v>
      </c>
      <c r="K113" s="343"/>
    </row>
    <row r="114" spans="1:11" s="155" customFormat="1" ht="18" customHeight="1">
      <c r="A114" s="338">
        <v>106</v>
      </c>
      <c r="B114" s="257" t="s">
        <v>1643</v>
      </c>
      <c r="C114" s="258" t="s">
        <v>1085</v>
      </c>
      <c r="D114" s="258" t="s">
        <v>1093</v>
      </c>
      <c r="E114" s="264"/>
      <c r="F114" s="259" t="s">
        <v>11</v>
      </c>
      <c r="G114" s="265"/>
      <c r="H114" s="276"/>
      <c r="I114" s="276"/>
      <c r="J114" s="277" t="s">
        <v>1659</v>
      </c>
      <c r="K114" s="343"/>
    </row>
    <row r="115" spans="1:11" s="155" customFormat="1" ht="18" customHeight="1">
      <c r="A115" s="338">
        <v>107</v>
      </c>
      <c r="B115" s="257" t="s">
        <v>1643</v>
      </c>
      <c r="C115" s="258" t="s">
        <v>1085</v>
      </c>
      <c r="D115" s="258" t="s">
        <v>1094</v>
      </c>
      <c r="E115" s="264"/>
      <c r="F115" s="259" t="s">
        <v>11</v>
      </c>
      <c r="G115" s="265"/>
      <c r="H115" s="276"/>
      <c r="I115" s="276"/>
      <c r="J115" s="277" t="s">
        <v>1660</v>
      </c>
      <c r="K115" s="343"/>
    </row>
    <row r="116" spans="1:11" s="155" customFormat="1" ht="18" customHeight="1">
      <c r="A116" s="338">
        <v>108</v>
      </c>
      <c r="B116" s="257" t="s">
        <v>1643</v>
      </c>
      <c r="C116" s="258" t="s">
        <v>1085</v>
      </c>
      <c r="D116" s="258" t="s">
        <v>1095</v>
      </c>
      <c r="E116" s="285" t="s">
        <v>1661</v>
      </c>
      <c r="F116" s="259" t="s">
        <v>11</v>
      </c>
      <c r="G116" s="265"/>
      <c r="H116" s="276"/>
      <c r="I116" s="276"/>
      <c r="J116" s="856" t="s">
        <v>1662</v>
      </c>
      <c r="K116" s="343"/>
    </row>
    <row r="117" spans="1:11" s="155" customFormat="1" ht="18" customHeight="1">
      <c r="A117" s="338">
        <v>109</v>
      </c>
      <c r="B117" s="257" t="s">
        <v>1643</v>
      </c>
      <c r="C117" s="258" t="s">
        <v>1085</v>
      </c>
      <c r="D117" s="258" t="s">
        <v>1599</v>
      </c>
      <c r="E117" s="264" t="s">
        <v>1663</v>
      </c>
      <c r="F117" s="259" t="s">
        <v>11</v>
      </c>
      <c r="G117" s="265"/>
      <c r="H117" s="276"/>
      <c r="I117" s="276"/>
      <c r="J117" s="856"/>
      <c r="K117" s="343"/>
    </row>
    <row r="118" spans="1:11" s="155" customFormat="1" ht="18" customHeight="1">
      <c r="A118" s="338">
        <v>110</v>
      </c>
      <c r="B118" s="257" t="s">
        <v>1643</v>
      </c>
      <c r="C118" s="258" t="s">
        <v>1085</v>
      </c>
      <c r="D118" s="258" t="s">
        <v>1664</v>
      </c>
      <c r="E118" s="264" t="s">
        <v>1098</v>
      </c>
      <c r="F118" s="259" t="s">
        <v>11</v>
      </c>
      <c r="G118" s="265"/>
      <c r="H118" s="276"/>
      <c r="I118" s="276"/>
      <c r="J118" s="856"/>
      <c r="K118" s="343"/>
    </row>
    <row r="119" spans="1:11" s="155" customFormat="1" ht="18" customHeight="1">
      <c r="A119" s="338">
        <v>111</v>
      </c>
      <c r="B119" s="257" t="s">
        <v>1643</v>
      </c>
      <c r="C119" s="258" t="s">
        <v>1085</v>
      </c>
      <c r="D119" s="258" t="s">
        <v>1600</v>
      </c>
      <c r="E119" s="264" t="s">
        <v>1099</v>
      </c>
      <c r="F119" s="259" t="s">
        <v>11</v>
      </c>
      <c r="G119" s="265"/>
      <c r="H119" s="276"/>
      <c r="I119" s="276"/>
      <c r="J119" s="856"/>
      <c r="K119" s="343"/>
    </row>
    <row r="120" spans="1:11" s="155" customFormat="1" ht="18" customHeight="1">
      <c r="A120" s="338">
        <v>112</v>
      </c>
      <c r="B120" s="257" t="s">
        <v>1643</v>
      </c>
      <c r="C120" s="258" t="s">
        <v>1085</v>
      </c>
      <c r="D120" s="258" t="s">
        <v>1601</v>
      </c>
      <c r="E120" s="264" t="s">
        <v>1100</v>
      </c>
      <c r="F120" s="259" t="s">
        <v>11</v>
      </c>
      <c r="G120" s="265"/>
      <c r="H120" s="276"/>
      <c r="I120" s="276"/>
      <c r="J120" s="856"/>
      <c r="K120" s="343"/>
    </row>
    <row r="121" spans="1:11" s="155" customFormat="1" ht="18" customHeight="1">
      <c r="A121" s="338">
        <v>113</v>
      </c>
      <c r="B121" s="257"/>
      <c r="C121" s="258" t="s">
        <v>792</v>
      </c>
      <c r="D121" s="263" t="s">
        <v>793</v>
      </c>
      <c r="E121" s="264"/>
      <c r="F121" s="259" t="s">
        <v>11</v>
      </c>
      <c r="G121" s="265"/>
      <c r="H121" s="276"/>
      <c r="I121" s="276"/>
      <c r="J121" s="267" t="s">
        <v>1379</v>
      </c>
      <c r="K121" s="343"/>
    </row>
    <row r="122" spans="1:11" s="110" customFormat="1" ht="16.5" customHeight="1">
      <c r="A122" s="338">
        <v>114</v>
      </c>
      <c r="B122" s="257" t="s">
        <v>1643</v>
      </c>
      <c r="C122" s="258" t="s">
        <v>795</v>
      </c>
      <c r="D122" s="263" t="s">
        <v>793</v>
      </c>
      <c r="E122" s="286"/>
      <c r="F122" s="259" t="s">
        <v>11</v>
      </c>
      <c r="G122" s="287"/>
      <c r="H122" s="286"/>
      <c r="I122" s="288"/>
      <c r="J122" s="289" t="s">
        <v>1665</v>
      </c>
      <c r="K122" s="344"/>
    </row>
    <row r="123" spans="1:11" s="110" customFormat="1" ht="16.5" customHeight="1">
      <c r="A123" s="338">
        <v>115</v>
      </c>
      <c r="B123" s="257" t="s">
        <v>1643</v>
      </c>
      <c r="C123" s="258" t="s">
        <v>792</v>
      </c>
      <c r="D123" s="263" t="s">
        <v>797</v>
      </c>
      <c r="E123" s="286" t="s">
        <v>798</v>
      </c>
      <c r="F123" s="259" t="s">
        <v>11</v>
      </c>
      <c r="G123" s="288"/>
      <c r="H123" s="286"/>
      <c r="I123" s="288"/>
      <c r="J123" s="290" t="s">
        <v>1666</v>
      </c>
      <c r="K123" s="344"/>
    </row>
    <row r="124" spans="1:11" s="110" customFormat="1" ht="16.5" customHeight="1">
      <c r="A124" s="338">
        <v>116</v>
      </c>
      <c r="B124" s="257" t="s">
        <v>1643</v>
      </c>
      <c r="C124" s="258" t="s">
        <v>792</v>
      </c>
      <c r="D124" s="263" t="s">
        <v>800</v>
      </c>
      <c r="E124" s="286" t="s">
        <v>798</v>
      </c>
      <c r="F124" s="259" t="s">
        <v>11</v>
      </c>
      <c r="G124" s="288"/>
      <c r="H124" s="286"/>
      <c r="I124" s="288"/>
      <c r="J124" s="290"/>
      <c r="K124" s="344"/>
    </row>
    <row r="125" spans="1:11" s="110" customFormat="1" ht="16.5" customHeight="1">
      <c r="A125" s="338">
        <v>117</v>
      </c>
      <c r="B125" s="257" t="s">
        <v>1643</v>
      </c>
      <c r="C125" s="258" t="s">
        <v>792</v>
      </c>
      <c r="D125" s="263" t="s">
        <v>802</v>
      </c>
      <c r="E125" s="286" t="s">
        <v>429</v>
      </c>
      <c r="F125" s="259" t="s">
        <v>11</v>
      </c>
      <c r="G125" s="288"/>
      <c r="H125" s="286"/>
      <c r="I125" s="288"/>
      <c r="J125" s="290"/>
      <c r="K125" s="344"/>
    </row>
    <row r="126" spans="1:11" s="110" customFormat="1" ht="16.5" customHeight="1">
      <c r="A126" s="338">
        <v>118</v>
      </c>
      <c r="B126" s="257" t="s">
        <v>1643</v>
      </c>
      <c r="C126" s="258" t="s">
        <v>792</v>
      </c>
      <c r="D126" s="263" t="s">
        <v>804</v>
      </c>
      <c r="E126" s="286" t="s">
        <v>805</v>
      </c>
      <c r="F126" s="259" t="s">
        <v>11</v>
      </c>
      <c r="G126" s="288"/>
      <c r="H126" s="286"/>
      <c r="I126" s="288"/>
      <c r="J126" s="290"/>
      <c r="K126" s="344"/>
    </row>
    <row r="127" spans="1:11" s="110" customFormat="1" ht="16.5" customHeight="1">
      <c r="A127" s="338">
        <v>119</v>
      </c>
      <c r="B127" s="257" t="s">
        <v>1643</v>
      </c>
      <c r="C127" s="258" t="s">
        <v>792</v>
      </c>
      <c r="D127" s="263" t="s">
        <v>807</v>
      </c>
      <c r="E127" s="286" t="s">
        <v>805</v>
      </c>
      <c r="F127" s="259" t="s">
        <v>11</v>
      </c>
      <c r="G127" s="288"/>
      <c r="H127" s="286"/>
      <c r="I127" s="288"/>
      <c r="J127" s="290"/>
      <c r="K127" s="344"/>
    </row>
    <row r="128" spans="1:11" s="110" customFormat="1" ht="16.5" customHeight="1">
      <c r="A128" s="338">
        <v>120</v>
      </c>
      <c r="B128" s="257" t="s">
        <v>1643</v>
      </c>
      <c r="C128" s="258" t="s">
        <v>792</v>
      </c>
      <c r="D128" s="263" t="s">
        <v>809</v>
      </c>
      <c r="E128" s="286" t="s">
        <v>805</v>
      </c>
      <c r="F128" s="259" t="s">
        <v>11</v>
      </c>
      <c r="G128" s="288"/>
      <c r="H128" s="286"/>
      <c r="I128" s="288"/>
      <c r="J128" s="290"/>
      <c r="K128" s="344"/>
    </row>
    <row r="129" spans="1:11" s="110" customFormat="1" ht="16.5" customHeight="1">
      <c r="A129" s="338">
        <v>121</v>
      </c>
      <c r="B129" s="257" t="s">
        <v>1643</v>
      </c>
      <c r="C129" s="258" t="s">
        <v>795</v>
      </c>
      <c r="D129" s="263" t="s">
        <v>811</v>
      </c>
      <c r="E129" s="286" t="s">
        <v>812</v>
      </c>
      <c r="F129" s="259" t="s">
        <v>11</v>
      </c>
      <c r="G129" s="288"/>
      <c r="H129" s="286"/>
      <c r="I129" s="288"/>
      <c r="J129" s="290"/>
      <c r="K129" s="344"/>
    </row>
    <row r="130" spans="1:11" s="110" customFormat="1" ht="16.5" customHeight="1">
      <c r="A130" s="338">
        <v>122</v>
      </c>
      <c r="B130" s="257" t="s">
        <v>1643</v>
      </c>
      <c r="C130" s="258" t="s">
        <v>795</v>
      </c>
      <c r="D130" s="263" t="s">
        <v>814</v>
      </c>
      <c r="E130" s="286" t="s">
        <v>815</v>
      </c>
      <c r="F130" s="259" t="s">
        <v>11</v>
      </c>
      <c r="G130" s="288"/>
      <c r="H130" s="286"/>
      <c r="I130" s="288"/>
      <c r="J130" s="290"/>
      <c r="K130" s="344"/>
    </row>
    <row r="131" spans="1:11" s="110" customFormat="1" ht="16.5" customHeight="1">
      <c r="A131" s="338">
        <v>123</v>
      </c>
      <c r="B131" s="257" t="s">
        <v>1643</v>
      </c>
      <c r="C131" s="258" t="s">
        <v>795</v>
      </c>
      <c r="D131" s="263" t="s">
        <v>817</v>
      </c>
      <c r="E131" s="286" t="s">
        <v>815</v>
      </c>
      <c r="F131" s="259" t="s">
        <v>11</v>
      </c>
      <c r="G131" s="288"/>
      <c r="H131" s="286"/>
      <c r="I131" s="288"/>
      <c r="J131" s="290"/>
      <c r="K131" s="344"/>
    </row>
    <row r="132" spans="1:11" s="110" customFormat="1" ht="16.5" customHeight="1">
      <c r="A132" s="338">
        <v>124</v>
      </c>
      <c r="B132" s="257" t="s">
        <v>1643</v>
      </c>
      <c r="C132" s="258" t="s">
        <v>795</v>
      </c>
      <c r="D132" s="263" t="s">
        <v>819</v>
      </c>
      <c r="E132" s="286" t="s">
        <v>815</v>
      </c>
      <c r="F132" s="259" t="s">
        <v>11</v>
      </c>
      <c r="G132" s="288"/>
      <c r="H132" s="286"/>
      <c r="I132" s="288"/>
      <c r="J132" s="290"/>
      <c r="K132" s="344"/>
    </row>
    <row r="133" spans="1:11" s="110" customFormat="1" ht="16.5" customHeight="1">
      <c r="A133" s="338">
        <v>125</v>
      </c>
      <c r="B133" s="257" t="s">
        <v>1643</v>
      </c>
      <c r="C133" s="258" t="s">
        <v>795</v>
      </c>
      <c r="D133" s="263" t="s">
        <v>804</v>
      </c>
      <c r="E133" s="286" t="s">
        <v>821</v>
      </c>
      <c r="F133" s="259" t="s">
        <v>11</v>
      </c>
      <c r="G133" s="288"/>
      <c r="H133" s="286"/>
      <c r="I133" s="288"/>
      <c r="J133" s="290"/>
      <c r="K133" s="344"/>
    </row>
    <row r="134" spans="1:11" s="110" customFormat="1" ht="16.5" customHeight="1">
      <c r="A134" s="338">
        <v>126</v>
      </c>
      <c r="B134" s="257" t="s">
        <v>1643</v>
      </c>
      <c r="C134" s="258" t="s">
        <v>795</v>
      </c>
      <c r="D134" s="263" t="s">
        <v>807</v>
      </c>
      <c r="E134" s="286" t="s">
        <v>821</v>
      </c>
      <c r="F134" s="259" t="s">
        <v>11</v>
      </c>
      <c r="G134" s="288"/>
      <c r="H134" s="286"/>
      <c r="I134" s="288"/>
      <c r="J134" s="290"/>
      <c r="K134" s="344"/>
    </row>
    <row r="135" spans="1:11" s="110" customFormat="1" ht="16.5" customHeight="1">
      <c r="A135" s="338">
        <v>127</v>
      </c>
      <c r="B135" s="257" t="s">
        <v>1643</v>
      </c>
      <c r="C135" s="258" t="s">
        <v>795</v>
      </c>
      <c r="D135" s="263" t="s">
        <v>809</v>
      </c>
      <c r="E135" s="286" t="s">
        <v>821</v>
      </c>
      <c r="F135" s="259" t="s">
        <v>11</v>
      </c>
      <c r="G135" s="288"/>
      <c r="H135" s="286"/>
      <c r="I135" s="288"/>
      <c r="J135" s="290"/>
      <c r="K135" s="344"/>
    </row>
    <row r="136" spans="1:11" s="110" customFormat="1" ht="16.5" customHeight="1">
      <c r="A136" s="338">
        <v>128</v>
      </c>
      <c r="B136" s="257" t="s">
        <v>1643</v>
      </c>
      <c r="C136" s="258" t="s">
        <v>792</v>
      </c>
      <c r="D136" s="263" t="s">
        <v>825</v>
      </c>
      <c r="E136" s="286"/>
      <c r="F136" s="259" t="s">
        <v>11</v>
      </c>
      <c r="G136" s="287"/>
      <c r="H136" s="286"/>
      <c r="I136" s="288"/>
      <c r="J136" s="289" t="s">
        <v>1667</v>
      </c>
      <c r="K136" s="344"/>
    </row>
    <row r="137" spans="1:11" s="110" customFormat="1" ht="16.5" customHeight="1">
      <c r="A137" s="338">
        <v>129</v>
      </c>
      <c r="B137" s="257" t="s">
        <v>1643</v>
      </c>
      <c r="C137" s="258" t="s">
        <v>795</v>
      </c>
      <c r="D137" s="263" t="s">
        <v>825</v>
      </c>
      <c r="E137" s="286"/>
      <c r="F137" s="259" t="s">
        <v>11</v>
      </c>
      <c r="G137" s="287"/>
      <c r="H137" s="286"/>
      <c r="I137" s="288"/>
      <c r="J137" s="289" t="s">
        <v>1668</v>
      </c>
      <c r="K137" s="344"/>
    </row>
    <row r="138" spans="1:11" s="155" customFormat="1" ht="18" customHeight="1">
      <c r="A138" s="338">
        <v>130</v>
      </c>
      <c r="B138" s="257" t="s">
        <v>1643</v>
      </c>
      <c r="C138" s="258" t="s">
        <v>828</v>
      </c>
      <c r="D138" s="263" t="s">
        <v>829</v>
      </c>
      <c r="E138" s="264"/>
      <c r="F138" s="259" t="s">
        <v>11</v>
      </c>
      <c r="G138" s="276"/>
      <c r="H138" s="276"/>
      <c r="I138" s="266"/>
      <c r="J138" s="277" t="s">
        <v>1669</v>
      </c>
      <c r="K138" s="343"/>
    </row>
    <row r="139" spans="1:11" s="155" customFormat="1" ht="18" customHeight="1">
      <c r="A139" s="338">
        <v>131</v>
      </c>
      <c r="B139" s="257" t="s">
        <v>1643</v>
      </c>
      <c r="C139" s="258" t="s">
        <v>828</v>
      </c>
      <c r="D139" s="263" t="s">
        <v>831</v>
      </c>
      <c r="E139" s="264"/>
      <c r="F139" s="259" t="s">
        <v>11</v>
      </c>
      <c r="G139" s="276"/>
      <c r="H139" s="276"/>
      <c r="I139" s="266"/>
      <c r="J139" s="277" t="s">
        <v>1670</v>
      </c>
      <c r="K139" s="343"/>
    </row>
    <row r="140" spans="1:11" s="155" customFormat="1" ht="18" customHeight="1">
      <c r="A140" s="338">
        <v>132</v>
      </c>
      <c r="B140" s="257" t="s">
        <v>1643</v>
      </c>
      <c r="C140" s="258" t="s">
        <v>828</v>
      </c>
      <c r="D140" s="263" t="s">
        <v>825</v>
      </c>
      <c r="E140" s="264"/>
      <c r="F140" s="259" t="s">
        <v>11</v>
      </c>
      <c r="G140" s="276"/>
      <c r="H140" s="276"/>
      <c r="I140" s="266"/>
      <c r="J140" s="277" t="s">
        <v>1671</v>
      </c>
      <c r="K140" s="343"/>
    </row>
    <row r="141" spans="1:11" s="155" customFormat="1" ht="18" customHeight="1">
      <c r="A141" s="338">
        <v>133</v>
      </c>
      <c r="B141" s="257" t="s">
        <v>1643</v>
      </c>
      <c r="C141" s="258" t="s">
        <v>1672</v>
      </c>
      <c r="D141" s="271" t="s">
        <v>834</v>
      </c>
      <c r="E141" s="264" t="s">
        <v>1673</v>
      </c>
      <c r="F141" s="259" t="s">
        <v>11</v>
      </c>
      <c r="G141" s="276"/>
      <c r="H141" s="276"/>
      <c r="I141" s="266"/>
      <c r="J141" s="277" t="s">
        <v>1674</v>
      </c>
      <c r="K141" s="343"/>
    </row>
    <row r="142" spans="1:11" s="155" customFormat="1" ht="18" customHeight="1">
      <c r="A142" s="338">
        <v>134</v>
      </c>
      <c r="B142" s="257" t="s">
        <v>1675</v>
      </c>
      <c r="C142" s="258" t="s">
        <v>1777</v>
      </c>
      <c r="D142" s="271" t="s">
        <v>1778</v>
      </c>
      <c r="E142" s="291" t="s">
        <v>2217</v>
      </c>
      <c r="F142" s="259" t="s">
        <v>11</v>
      </c>
      <c r="G142" s="266"/>
      <c r="H142" s="276"/>
      <c r="I142" s="266"/>
      <c r="J142" s="292" t="s">
        <v>1676</v>
      </c>
      <c r="K142" s="343"/>
    </row>
    <row r="143" spans="1:11" s="155" customFormat="1" ht="18" customHeight="1">
      <c r="A143" s="338">
        <v>135</v>
      </c>
      <c r="B143" s="257" t="s">
        <v>1675</v>
      </c>
      <c r="C143" s="258" t="s">
        <v>828</v>
      </c>
      <c r="D143" s="271" t="s">
        <v>840</v>
      </c>
      <c r="E143" s="274" t="s">
        <v>91</v>
      </c>
      <c r="F143" s="293" t="s">
        <v>11</v>
      </c>
      <c r="G143" s="276"/>
      <c r="H143" s="276"/>
      <c r="I143" s="266"/>
      <c r="J143" s="294" t="s">
        <v>1677</v>
      </c>
      <c r="K143" s="343"/>
    </row>
    <row r="144" spans="1:11" s="155" customFormat="1" ht="18" customHeight="1">
      <c r="A144" s="338">
        <v>136</v>
      </c>
      <c r="B144" s="257" t="s">
        <v>1675</v>
      </c>
      <c r="C144" s="258" t="s">
        <v>828</v>
      </c>
      <c r="D144" s="263" t="s">
        <v>842</v>
      </c>
      <c r="E144" s="274" t="s">
        <v>843</v>
      </c>
      <c r="F144" s="293" t="s">
        <v>11</v>
      </c>
      <c r="G144" s="276"/>
      <c r="H144" s="276"/>
      <c r="I144" s="266"/>
      <c r="J144" s="277" t="s">
        <v>1678</v>
      </c>
      <c r="K144" s="343"/>
    </row>
    <row r="145" spans="1:12" s="110" customFormat="1" ht="16.5" customHeight="1">
      <c r="A145" s="338">
        <v>137</v>
      </c>
      <c r="B145" s="257" t="s">
        <v>1675</v>
      </c>
      <c r="C145" s="258" t="s">
        <v>828</v>
      </c>
      <c r="D145" s="263" t="s">
        <v>845</v>
      </c>
      <c r="E145" s="274" t="s">
        <v>846</v>
      </c>
      <c r="F145" s="293" t="s">
        <v>11</v>
      </c>
      <c r="G145" s="288"/>
      <c r="H145" s="286"/>
      <c r="I145" s="288"/>
      <c r="J145" s="857"/>
      <c r="K145" s="344"/>
    </row>
    <row r="146" spans="1:12" s="110" customFormat="1" ht="16.5" customHeight="1">
      <c r="A146" s="338">
        <v>138</v>
      </c>
      <c r="B146" s="257" t="s">
        <v>1675</v>
      </c>
      <c r="C146" s="258" t="s">
        <v>828</v>
      </c>
      <c r="D146" s="263" t="s">
        <v>848</v>
      </c>
      <c r="E146" s="274" t="s">
        <v>846</v>
      </c>
      <c r="F146" s="293" t="s">
        <v>11</v>
      </c>
      <c r="G146" s="288"/>
      <c r="H146" s="286"/>
      <c r="I146" s="288"/>
      <c r="J146" s="857"/>
      <c r="K146" s="344"/>
    </row>
    <row r="147" spans="1:12" s="110" customFormat="1" ht="16.5" customHeight="1">
      <c r="A147" s="338">
        <v>139</v>
      </c>
      <c r="B147" s="257" t="s">
        <v>1675</v>
      </c>
      <c r="C147" s="258" t="s">
        <v>828</v>
      </c>
      <c r="D147" s="263" t="s">
        <v>850</v>
      </c>
      <c r="E147" s="274" t="s">
        <v>846</v>
      </c>
      <c r="F147" s="293" t="s">
        <v>11</v>
      </c>
      <c r="G147" s="288"/>
      <c r="H147" s="286"/>
      <c r="I147" s="288"/>
      <c r="J147" s="857"/>
      <c r="K147" s="344"/>
    </row>
    <row r="148" spans="1:12" s="110" customFormat="1" ht="16.5" customHeight="1">
      <c r="A148" s="338">
        <v>140</v>
      </c>
      <c r="B148" s="257" t="s">
        <v>1675</v>
      </c>
      <c r="C148" s="258" t="s">
        <v>828</v>
      </c>
      <c r="D148" s="263" t="s">
        <v>852</v>
      </c>
      <c r="E148" s="291" t="s">
        <v>1781</v>
      </c>
      <c r="F148" s="293" t="s">
        <v>11</v>
      </c>
      <c r="G148" s="288"/>
      <c r="H148" s="286"/>
      <c r="I148" s="288"/>
      <c r="J148" s="857"/>
      <c r="K148" s="344"/>
    </row>
    <row r="149" spans="1:12" s="110" customFormat="1" ht="16.5" customHeight="1">
      <c r="A149" s="338">
        <v>141</v>
      </c>
      <c r="B149" s="257" t="s">
        <v>1675</v>
      </c>
      <c r="C149" s="258" t="s">
        <v>828</v>
      </c>
      <c r="D149" s="263" t="s">
        <v>854</v>
      </c>
      <c r="E149" s="291" t="s">
        <v>1775</v>
      </c>
      <c r="F149" s="293" t="s">
        <v>11</v>
      </c>
      <c r="G149" s="288"/>
      <c r="H149" s="286"/>
      <c r="I149" s="288"/>
      <c r="J149" s="857"/>
      <c r="K149" s="344"/>
    </row>
    <row r="150" spans="1:12" s="110" customFormat="1" ht="16.5" customHeight="1">
      <c r="A150" s="338">
        <v>142</v>
      </c>
      <c r="B150" s="257" t="s">
        <v>1675</v>
      </c>
      <c r="C150" s="258" t="s">
        <v>828</v>
      </c>
      <c r="D150" s="263" t="s">
        <v>856</v>
      </c>
      <c r="E150" s="291" t="s">
        <v>1775</v>
      </c>
      <c r="F150" s="293" t="s">
        <v>11</v>
      </c>
      <c r="G150" s="288"/>
      <c r="H150" s="286"/>
      <c r="I150" s="288"/>
      <c r="J150" s="857"/>
      <c r="K150" s="344"/>
    </row>
    <row r="151" spans="1:12" s="110" customFormat="1" ht="16.5" customHeight="1">
      <c r="A151" s="338">
        <v>143</v>
      </c>
      <c r="B151" s="257" t="s">
        <v>1675</v>
      </c>
      <c r="C151" s="258" t="s">
        <v>828</v>
      </c>
      <c r="D151" s="263" t="s">
        <v>858</v>
      </c>
      <c r="E151" s="286" t="s">
        <v>859</v>
      </c>
      <c r="F151" s="259" t="s">
        <v>11</v>
      </c>
      <c r="G151" s="288"/>
      <c r="H151" s="286"/>
      <c r="I151" s="288"/>
      <c r="J151" s="857"/>
      <c r="K151" s="344"/>
    </row>
    <row r="152" spans="1:12" ht="18" customHeight="1">
      <c r="A152" s="338">
        <v>144</v>
      </c>
      <c r="B152" s="257" t="s">
        <v>1675</v>
      </c>
      <c r="C152" s="258" t="s">
        <v>1679</v>
      </c>
      <c r="D152" s="258" t="s">
        <v>54</v>
      </c>
      <c r="E152" s="256"/>
      <c r="F152" s="243" t="s">
        <v>11</v>
      </c>
      <c r="G152" s="260"/>
      <c r="H152" s="260"/>
      <c r="I152" s="261"/>
      <c r="J152" s="281" t="s">
        <v>1680</v>
      </c>
      <c r="K152" s="339"/>
    </row>
    <row r="153" spans="1:12" ht="16.5" customHeight="1">
      <c r="A153" s="338">
        <v>145</v>
      </c>
      <c r="B153" s="257" t="s">
        <v>1675</v>
      </c>
      <c r="C153" s="258" t="s">
        <v>53</v>
      </c>
      <c r="D153" s="258" t="s">
        <v>55</v>
      </c>
      <c r="E153" s="256"/>
      <c r="F153" s="259" t="s">
        <v>11</v>
      </c>
      <c r="G153" s="260"/>
      <c r="H153" s="260"/>
      <c r="I153" s="261"/>
      <c r="J153" s="270" t="s">
        <v>1681</v>
      </c>
      <c r="K153" s="339"/>
      <c r="L153" s="160"/>
    </row>
    <row r="154" spans="1:12" ht="16.5" customHeight="1">
      <c r="A154" s="338">
        <v>146</v>
      </c>
      <c r="B154" s="257" t="s">
        <v>1675</v>
      </c>
      <c r="C154" s="258" t="s">
        <v>53</v>
      </c>
      <c r="D154" s="296" t="s">
        <v>62</v>
      </c>
      <c r="E154" s="256"/>
      <c r="F154" s="295" t="s">
        <v>1640</v>
      </c>
      <c r="G154" s="260"/>
      <c r="H154" s="260"/>
      <c r="I154" s="261"/>
      <c r="J154" s="297" t="s">
        <v>1682</v>
      </c>
      <c r="K154" s="345"/>
      <c r="L154" s="160"/>
    </row>
    <row r="155" spans="1:12" ht="16.5" customHeight="1">
      <c r="A155" s="338">
        <v>147</v>
      </c>
      <c r="B155" s="257" t="s">
        <v>1675</v>
      </c>
      <c r="C155" s="258" t="s">
        <v>53</v>
      </c>
      <c r="D155" s="258" t="s">
        <v>1083</v>
      </c>
      <c r="E155" s="256"/>
      <c r="F155" s="259" t="s">
        <v>11</v>
      </c>
      <c r="G155" s="260"/>
      <c r="H155" s="260"/>
      <c r="I155" s="261"/>
      <c r="J155" s="270" t="s">
        <v>57</v>
      </c>
      <c r="K155" s="339"/>
      <c r="L155" s="156"/>
    </row>
    <row r="156" spans="1:12" ht="16.5" customHeight="1">
      <c r="A156" s="338">
        <v>148</v>
      </c>
      <c r="B156" s="257" t="s">
        <v>1675</v>
      </c>
      <c r="C156" s="258" t="s">
        <v>53</v>
      </c>
      <c r="D156" s="258" t="s">
        <v>58</v>
      </c>
      <c r="E156" s="256"/>
      <c r="F156" s="259" t="s">
        <v>11</v>
      </c>
      <c r="G156" s="260"/>
      <c r="H156" s="260"/>
      <c r="I156" s="261"/>
      <c r="J156" s="270" t="s">
        <v>59</v>
      </c>
      <c r="K156" s="339"/>
      <c r="L156" s="160"/>
    </row>
    <row r="157" spans="1:12" ht="16.5" customHeight="1">
      <c r="A157" s="338">
        <v>149</v>
      </c>
      <c r="B157" s="257" t="s">
        <v>1675</v>
      </c>
      <c r="C157" s="258" t="s">
        <v>53</v>
      </c>
      <c r="D157" s="258" t="s">
        <v>2438</v>
      </c>
      <c r="E157" s="256"/>
      <c r="F157" s="259" t="s">
        <v>11</v>
      </c>
      <c r="G157" s="260"/>
      <c r="H157" s="260"/>
      <c r="I157" s="261"/>
      <c r="J157" s="270" t="s">
        <v>2437</v>
      </c>
      <c r="K157" s="339"/>
      <c r="L157" s="156"/>
    </row>
    <row r="158" spans="1:12" s="110" customFormat="1" ht="17.25" customHeight="1">
      <c r="A158" s="338">
        <v>150</v>
      </c>
      <c r="B158" s="257" t="s">
        <v>1643</v>
      </c>
      <c r="C158" s="298" t="s">
        <v>178</v>
      </c>
      <c r="D158" s="258" t="s">
        <v>1410</v>
      </c>
      <c r="E158" s="723" t="s">
        <v>3177</v>
      </c>
      <c r="F158" s="152" t="s">
        <v>10</v>
      </c>
      <c r="G158" s="286"/>
      <c r="H158" s="286"/>
      <c r="I158" s="299"/>
      <c r="J158" s="300" t="s">
        <v>3184</v>
      </c>
      <c r="K158" s="346"/>
      <c r="L158" s="109"/>
    </row>
    <row r="159" spans="1:12" s="110" customFormat="1" ht="16.5" customHeight="1">
      <c r="A159" s="338">
        <v>151</v>
      </c>
      <c r="B159" s="257" t="s">
        <v>1643</v>
      </c>
      <c r="C159" s="298" t="s">
        <v>178</v>
      </c>
      <c r="D159" s="298" t="s">
        <v>1411</v>
      </c>
      <c r="E159" s="723" t="s">
        <v>2927</v>
      </c>
      <c r="F159" s="152" t="s">
        <v>10</v>
      </c>
      <c r="G159" s="286"/>
      <c r="H159" s="286"/>
      <c r="I159" s="299"/>
      <c r="J159" s="721" t="s">
        <v>3185</v>
      </c>
      <c r="K159" s="346"/>
      <c r="L159" s="109"/>
    </row>
    <row r="160" spans="1:12" s="110" customFormat="1" ht="16.5" customHeight="1">
      <c r="A160" s="338">
        <v>152</v>
      </c>
      <c r="B160" s="257" t="s">
        <v>1643</v>
      </c>
      <c r="C160" s="298" t="s">
        <v>178</v>
      </c>
      <c r="D160" s="298" t="s">
        <v>1412</v>
      </c>
      <c r="E160" s="286" t="s">
        <v>1870</v>
      </c>
      <c r="F160" s="259" t="s">
        <v>11</v>
      </c>
      <c r="G160" s="286"/>
      <c r="H160" s="286"/>
      <c r="I160" s="299"/>
      <c r="J160" s="300" t="s">
        <v>1886</v>
      </c>
      <c r="K160" s="346"/>
      <c r="L160" s="109"/>
    </row>
    <row r="161" spans="1:12" s="110" customFormat="1" ht="16.5" customHeight="1">
      <c r="A161" s="338">
        <v>153</v>
      </c>
      <c r="B161" s="257" t="s">
        <v>1643</v>
      </c>
      <c r="C161" s="298" t="s">
        <v>178</v>
      </c>
      <c r="D161" s="298" t="s">
        <v>1868</v>
      </c>
      <c r="E161" s="286" t="s">
        <v>1870</v>
      </c>
      <c r="F161" s="259" t="s">
        <v>11</v>
      </c>
      <c r="G161" s="286"/>
      <c r="H161" s="286"/>
      <c r="I161" s="299"/>
      <c r="J161" s="300" t="s">
        <v>2079</v>
      </c>
      <c r="K161" s="346"/>
      <c r="L161" s="109"/>
    </row>
    <row r="162" spans="1:12" s="110" customFormat="1" ht="16.5" customHeight="1">
      <c r="A162" s="338">
        <v>154</v>
      </c>
      <c r="B162" s="257" t="s">
        <v>1643</v>
      </c>
      <c r="C162" s="298" t="s">
        <v>178</v>
      </c>
      <c r="D162" s="298" t="s">
        <v>1869</v>
      </c>
      <c r="E162" s="286" t="s">
        <v>1870</v>
      </c>
      <c r="F162" s="259" t="s">
        <v>11</v>
      </c>
      <c r="G162" s="286"/>
      <c r="H162" s="286"/>
      <c r="I162" s="299"/>
      <c r="J162" s="300" t="s">
        <v>2080</v>
      </c>
      <c r="K162" s="346"/>
      <c r="L162" s="109"/>
    </row>
    <row r="163" spans="1:12" ht="16.5" customHeight="1">
      <c r="A163" s="338">
        <v>155</v>
      </c>
      <c r="B163" s="257" t="s">
        <v>1643</v>
      </c>
      <c r="C163" s="258" t="s">
        <v>178</v>
      </c>
      <c r="D163" s="258" t="s">
        <v>1338</v>
      </c>
      <c r="E163" s="286" t="s">
        <v>1870</v>
      </c>
      <c r="F163" s="259" t="s">
        <v>11</v>
      </c>
      <c r="G163" s="260"/>
      <c r="H163" s="260"/>
      <c r="I163" s="261"/>
      <c r="J163" s="301" t="s">
        <v>2445</v>
      </c>
      <c r="K163" s="339"/>
    </row>
    <row r="164" spans="1:12" s="110" customFormat="1" ht="16.5" customHeight="1">
      <c r="A164" s="338">
        <v>156</v>
      </c>
      <c r="B164" s="257" t="s">
        <v>1643</v>
      </c>
      <c r="C164" s="298" t="s">
        <v>178</v>
      </c>
      <c r="D164" s="298" t="s">
        <v>1899</v>
      </c>
      <c r="E164" s="286" t="s">
        <v>179</v>
      </c>
      <c r="F164" s="259" t="s">
        <v>11</v>
      </c>
      <c r="G164" s="286"/>
      <c r="H164" s="286"/>
      <c r="I164" s="302" t="s">
        <v>1891</v>
      </c>
      <c r="J164" s="860" t="s">
        <v>2081</v>
      </c>
      <c r="K164" s="346"/>
      <c r="L164" s="109"/>
    </row>
    <row r="165" spans="1:12" s="110" customFormat="1" ht="16.5" customHeight="1">
      <c r="A165" s="338">
        <v>157</v>
      </c>
      <c r="B165" s="257" t="s">
        <v>1643</v>
      </c>
      <c r="C165" s="298" t="s">
        <v>178</v>
      </c>
      <c r="D165" s="298" t="s">
        <v>1900</v>
      </c>
      <c r="E165" s="286" t="s">
        <v>179</v>
      </c>
      <c r="F165" s="259" t="s">
        <v>11</v>
      </c>
      <c r="G165" s="286"/>
      <c r="H165" s="286"/>
      <c r="I165" s="303"/>
      <c r="J165" s="860"/>
      <c r="K165" s="346"/>
      <c r="L165" s="109"/>
    </row>
    <row r="166" spans="1:12" s="110" customFormat="1" ht="16.5" customHeight="1">
      <c r="A166" s="338">
        <v>158</v>
      </c>
      <c r="B166" s="257" t="s">
        <v>1643</v>
      </c>
      <c r="C166" s="298" t="s">
        <v>178</v>
      </c>
      <c r="D166" s="298" t="s">
        <v>1901</v>
      </c>
      <c r="E166" s="286" t="s">
        <v>179</v>
      </c>
      <c r="F166" s="259" t="s">
        <v>11</v>
      </c>
      <c r="G166" s="286"/>
      <c r="H166" s="286"/>
      <c r="I166" s="303"/>
      <c r="J166" s="860"/>
      <c r="K166" s="346"/>
      <c r="L166" s="109"/>
    </row>
    <row r="167" spans="1:12" s="110" customFormat="1" ht="16.5" customHeight="1">
      <c r="A167" s="338">
        <v>159</v>
      </c>
      <c r="B167" s="257" t="s">
        <v>1643</v>
      </c>
      <c r="C167" s="298" t="s">
        <v>178</v>
      </c>
      <c r="D167" s="298" t="s">
        <v>1898</v>
      </c>
      <c r="E167" s="286" t="s">
        <v>179</v>
      </c>
      <c r="F167" s="259" t="s">
        <v>11</v>
      </c>
      <c r="G167" s="286"/>
      <c r="H167" s="286"/>
      <c r="I167" s="303"/>
      <c r="J167" s="860"/>
      <c r="K167" s="346"/>
      <c r="L167" s="109"/>
    </row>
    <row r="168" spans="1:12" s="110" customFormat="1" ht="16.5" customHeight="1">
      <c r="A168" s="338">
        <v>160</v>
      </c>
      <c r="B168" s="257" t="s">
        <v>1643</v>
      </c>
      <c r="C168" s="298" t="s">
        <v>178</v>
      </c>
      <c r="D168" s="298" t="s">
        <v>1902</v>
      </c>
      <c r="E168" s="286" t="s">
        <v>179</v>
      </c>
      <c r="F168" s="259" t="s">
        <v>11</v>
      </c>
      <c r="G168" s="286"/>
      <c r="H168" s="286"/>
      <c r="I168" s="303"/>
      <c r="J168" s="860"/>
      <c r="K168" s="346"/>
      <c r="L168" s="109"/>
    </row>
    <row r="169" spans="1:12" s="110" customFormat="1" ht="16.5" customHeight="1">
      <c r="A169" s="338">
        <v>161</v>
      </c>
      <c r="B169" s="257" t="s">
        <v>1643</v>
      </c>
      <c r="C169" s="298" t="s">
        <v>178</v>
      </c>
      <c r="D169" s="298" t="s">
        <v>1903</v>
      </c>
      <c r="E169" s="286" t="s">
        <v>1870</v>
      </c>
      <c r="F169" s="259" t="s">
        <v>11</v>
      </c>
      <c r="G169" s="286"/>
      <c r="H169" s="286"/>
      <c r="I169" s="303"/>
      <c r="J169" s="860"/>
      <c r="K169" s="346"/>
      <c r="L169" s="109"/>
    </row>
    <row r="170" spans="1:12" s="110" customFormat="1" ht="16.5" customHeight="1">
      <c r="A170" s="338">
        <v>162</v>
      </c>
      <c r="B170" s="257" t="s">
        <v>1643</v>
      </c>
      <c r="C170" s="298" t="s">
        <v>178</v>
      </c>
      <c r="D170" s="298" t="s">
        <v>1414</v>
      </c>
      <c r="E170" s="723" t="s">
        <v>3177</v>
      </c>
      <c r="F170" s="152" t="s">
        <v>10</v>
      </c>
      <c r="G170" s="286"/>
      <c r="H170" s="286"/>
      <c r="I170" s="303"/>
      <c r="J170" s="304" t="s">
        <v>3180</v>
      </c>
      <c r="K170" s="346"/>
      <c r="L170" s="109"/>
    </row>
    <row r="171" spans="1:12" s="110" customFormat="1" ht="16.5" customHeight="1">
      <c r="A171" s="338">
        <v>163</v>
      </c>
      <c r="B171" s="257" t="s">
        <v>1643</v>
      </c>
      <c r="C171" s="298" t="s">
        <v>178</v>
      </c>
      <c r="D171" s="298" t="s">
        <v>1416</v>
      </c>
      <c r="E171" s="723" t="s">
        <v>2927</v>
      </c>
      <c r="F171" s="152" t="s">
        <v>10</v>
      </c>
      <c r="G171" s="286"/>
      <c r="H171" s="286"/>
      <c r="I171" s="303"/>
      <c r="J171" s="721" t="s">
        <v>3183</v>
      </c>
      <c r="K171" s="346"/>
      <c r="L171" s="109"/>
    </row>
    <row r="172" spans="1:12" s="110" customFormat="1" ht="16.5" customHeight="1">
      <c r="A172" s="338">
        <v>164</v>
      </c>
      <c r="B172" s="257" t="s">
        <v>1643</v>
      </c>
      <c r="C172" s="298" t="s">
        <v>178</v>
      </c>
      <c r="D172" s="298" t="s">
        <v>1417</v>
      </c>
      <c r="E172" s="286" t="s">
        <v>1870</v>
      </c>
      <c r="F172" s="259" t="s">
        <v>11</v>
      </c>
      <c r="G172" s="286"/>
      <c r="H172" s="286"/>
      <c r="I172" s="303"/>
      <c r="J172" s="300" t="s">
        <v>2082</v>
      </c>
      <c r="K172" s="346"/>
      <c r="L172" s="109"/>
    </row>
    <row r="173" spans="1:12" s="110" customFormat="1" ht="16.5" customHeight="1">
      <c r="A173" s="338">
        <v>165</v>
      </c>
      <c r="B173" s="257" t="s">
        <v>1643</v>
      </c>
      <c r="C173" s="298" t="s">
        <v>178</v>
      </c>
      <c r="D173" s="298" t="s">
        <v>1871</v>
      </c>
      <c r="E173" s="286" t="s">
        <v>1870</v>
      </c>
      <c r="F173" s="259" t="s">
        <v>11</v>
      </c>
      <c r="G173" s="286"/>
      <c r="H173" s="286"/>
      <c r="I173" s="303"/>
      <c r="J173" s="300" t="s">
        <v>2083</v>
      </c>
      <c r="K173" s="346"/>
      <c r="L173" s="109"/>
    </row>
    <row r="174" spans="1:12" s="110" customFormat="1" ht="16.5" customHeight="1">
      <c r="A174" s="338">
        <v>166</v>
      </c>
      <c r="B174" s="257" t="s">
        <v>1643</v>
      </c>
      <c r="C174" s="298" t="s">
        <v>178</v>
      </c>
      <c r="D174" s="298" t="s">
        <v>1872</v>
      </c>
      <c r="E174" s="286" t="s">
        <v>1870</v>
      </c>
      <c r="F174" s="259" t="s">
        <v>11</v>
      </c>
      <c r="G174" s="286"/>
      <c r="H174" s="286"/>
      <c r="I174" s="303"/>
      <c r="J174" s="300" t="s">
        <v>2084</v>
      </c>
      <c r="K174" s="346"/>
      <c r="L174" s="109"/>
    </row>
    <row r="175" spans="1:12" ht="16.5" customHeight="1">
      <c r="A175" s="338">
        <v>167</v>
      </c>
      <c r="B175" s="257" t="s">
        <v>1643</v>
      </c>
      <c r="C175" s="298" t="s">
        <v>178</v>
      </c>
      <c r="D175" s="258" t="s">
        <v>1339</v>
      </c>
      <c r="E175" s="286" t="s">
        <v>1870</v>
      </c>
      <c r="F175" s="259" t="s">
        <v>11</v>
      </c>
      <c r="G175" s="260"/>
      <c r="H175" s="260"/>
      <c r="I175" s="261"/>
      <c r="J175" s="301" t="s">
        <v>2036</v>
      </c>
      <c r="K175" s="339"/>
    </row>
    <row r="176" spans="1:12" s="110" customFormat="1" ht="16.5" customHeight="1">
      <c r="A176" s="338">
        <v>168</v>
      </c>
      <c r="B176" s="257" t="s">
        <v>1643</v>
      </c>
      <c r="C176" s="298" t="s">
        <v>178</v>
      </c>
      <c r="D176" s="298" t="s">
        <v>1904</v>
      </c>
      <c r="E176" s="286" t="s">
        <v>179</v>
      </c>
      <c r="F176" s="259" t="s">
        <v>11</v>
      </c>
      <c r="G176" s="286"/>
      <c r="H176" s="286"/>
      <c r="I176" s="302" t="s">
        <v>1913</v>
      </c>
      <c r="J176" s="860" t="s">
        <v>1890</v>
      </c>
      <c r="K176" s="346"/>
      <c r="L176" s="109"/>
    </row>
    <row r="177" spans="1:12" s="110" customFormat="1" ht="16.5" customHeight="1">
      <c r="A177" s="338">
        <v>169</v>
      </c>
      <c r="B177" s="257" t="s">
        <v>1643</v>
      </c>
      <c r="C177" s="298" t="s">
        <v>178</v>
      </c>
      <c r="D177" s="298" t="s">
        <v>1905</v>
      </c>
      <c r="E177" s="286" t="s">
        <v>179</v>
      </c>
      <c r="F177" s="259" t="s">
        <v>11</v>
      </c>
      <c r="G177" s="286"/>
      <c r="H177" s="286"/>
      <c r="I177" s="303"/>
      <c r="J177" s="860"/>
      <c r="K177" s="346"/>
      <c r="L177" s="109"/>
    </row>
    <row r="178" spans="1:12" s="110" customFormat="1" ht="16.5" customHeight="1">
      <c r="A178" s="338">
        <v>170</v>
      </c>
      <c r="B178" s="257" t="s">
        <v>1643</v>
      </c>
      <c r="C178" s="298" t="s">
        <v>178</v>
      </c>
      <c r="D178" s="298" t="s">
        <v>1906</v>
      </c>
      <c r="E178" s="286" t="s">
        <v>179</v>
      </c>
      <c r="F178" s="259" t="s">
        <v>11</v>
      </c>
      <c r="G178" s="286"/>
      <c r="H178" s="286"/>
      <c r="I178" s="303"/>
      <c r="J178" s="860"/>
      <c r="K178" s="346"/>
      <c r="L178" s="109"/>
    </row>
    <row r="179" spans="1:12" s="110" customFormat="1" ht="16.5" customHeight="1">
      <c r="A179" s="338">
        <v>171</v>
      </c>
      <c r="B179" s="257" t="s">
        <v>1643</v>
      </c>
      <c r="C179" s="298" t="s">
        <v>178</v>
      </c>
      <c r="D179" s="298" t="s">
        <v>1907</v>
      </c>
      <c r="E179" s="286" t="s">
        <v>179</v>
      </c>
      <c r="F179" s="259" t="s">
        <v>11</v>
      </c>
      <c r="G179" s="286"/>
      <c r="H179" s="286"/>
      <c r="I179" s="302"/>
      <c r="J179" s="860"/>
      <c r="K179" s="346"/>
      <c r="L179" s="109"/>
    </row>
    <row r="180" spans="1:12" s="110" customFormat="1" ht="16.5" customHeight="1">
      <c r="A180" s="338">
        <v>172</v>
      </c>
      <c r="B180" s="257" t="s">
        <v>1643</v>
      </c>
      <c r="C180" s="298" t="s">
        <v>178</v>
      </c>
      <c r="D180" s="298" t="s">
        <v>1908</v>
      </c>
      <c r="E180" s="286" t="s">
        <v>179</v>
      </c>
      <c r="F180" s="259" t="s">
        <v>11</v>
      </c>
      <c r="G180" s="286"/>
      <c r="H180" s="286"/>
      <c r="I180" s="302"/>
      <c r="J180" s="860"/>
      <c r="K180" s="346"/>
      <c r="L180" s="109"/>
    </row>
    <row r="181" spans="1:12" s="110" customFormat="1" ht="16.5" customHeight="1">
      <c r="A181" s="338">
        <v>173</v>
      </c>
      <c r="B181" s="257" t="s">
        <v>1643</v>
      </c>
      <c r="C181" s="298" t="s">
        <v>178</v>
      </c>
      <c r="D181" s="298" t="s">
        <v>1909</v>
      </c>
      <c r="E181" s="286" t="s">
        <v>1870</v>
      </c>
      <c r="F181" s="259" t="s">
        <v>11</v>
      </c>
      <c r="G181" s="286"/>
      <c r="H181" s="286"/>
      <c r="I181" s="302"/>
      <c r="J181" s="860"/>
      <c r="K181" s="346"/>
      <c r="L181" s="109"/>
    </row>
    <row r="182" spans="1:12" s="110" customFormat="1" ht="16.5" customHeight="1">
      <c r="A182" s="338">
        <v>174</v>
      </c>
      <c r="B182" s="257" t="s">
        <v>1643</v>
      </c>
      <c r="C182" s="298" t="s">
        <v>178</v>
      </c>
      <c r="D182" s="298" t="s">
        <v>1919</v>
      </c>
      <c r="E182" s="286" t="s">
        <v>2175</v>
      </c>
      <c r="F182" s="259" t="s">
        <v>11</v>
      </c>
      <c r="G182" s="286"/>
      <c r="H182" s="286"/>
      <c r="I182" s="302" t="s">
        <v>1418</v>
      </c>
      <c r="J182" s="861" t="s">
        <v>2452</v>
      </c>
      <c r="K182" s="346"/>
      <c r="L182" s="109"/>
    </row>
    <row r="183" spans="1:12" s="110" customFormat="1" ht="16.5" customHeight="1">
      <c r="A183" s="338">
        <v>175</v>
      </c>
      <c r="B183" s="257" t="s">
        <v>1643</v>
      </c>
      <c r="C183" s="298" t="s">
        <v>178</v>
      </c>
      <c r="D183" s="298" t="s">
        <v>1920</v>
      </c>
      <c r="E183" s="286" t="s">
        <v>2175</v>
      </c>
      <c r="F183" s="259" t="s">
        <v>11</v>
      </c>
      <c r="G183" s="286"/>
      <c r="H183" s="286"/>
      <c r="I183" s="303"/>
      <c r="J183" s="861"/>
      <c r="K183" s="346"/>
      <c r="L183" s="109"/>
    </row>
    <row r="184" spans="1:12" s="110" customFormat="1" ht="16.5" customHeight="1">
      <c r="A184" s="338">
        <v>176</v>
      </c>
      <c r="B184" s="257" t="s">
        <v>1643</v>
      </c>
      <c r="C184" s="298" t="s">
        <v>178</v>
      </c>
      <c r="D184" s="298" t="s">
        <v>1921</v>
      </c>
      <c r="E184" s="286" t="s">
        <v>2175</v>
      </c>
      <c r="F184" s="259" t="s">
        <v>11</v>
      </c>
      <c r="G184" s="286"/>
      <c r="H184" s="286"/>
      <c r="I184" s="303"/>
      <c r="J184" s="861"/>
      <c r="K184" s="346"/>
      <c r="L184" s="109"/>
    </row>
    <row r="185" spans="1:12" s="110" customFormat="1" ht="16.5" customHeight="1">
      <c r="A185" s="338">
        <v>177</v>
      </c>
      <c r="B185" s="257" t="s">
        <v>1643</v>
      </c>
      <c r="C185" s="298" t="s">
        <v>178</v>
      </c>
      <c r="D185" s="298" t="s">
        <v>1922</v>
      </c>
      <c r="E185" s="286" t="s">
        <v>2175</v>
      </c>
      <c r="F185" s="259" t="s">
        <v>11</v>
      </c>
      <c r="G185" s="286"/>
      <c r="H185" s="286"/>
      <c r="I185" s="302"/>
      <c r="J185" s="861"/>
      <c r="K185" s="346"/>
      <c r="L185" s="109"/>
    </row>
    <row r="186" spans="1:12" s="110" customFormat="1" ht="16.5" customHeight="1">
      <c r="A186" s="338">
        <v>178</v>
      </c>
      <c r="B186" s="257" t="s">
        <v>1643</v>
      </c>
      <c r="C186" s="298" t="s">
        <v>178</v>
      </c>
      <c r="D186" s="298" t="s">
        <v>1923</v>
      </c>
      <c r="E186" s="286" t="s">
        <v>2175</v>
      </c>
      <c r="F186" s="259" t="s">
        <v>11</v>
      </c>
      <c r="G186" s="286"/>
      <c r="H186" s="286"/>
      <c r="I186" s="302"/>
      <c r="J186" s="861"/>
      <c r="K186" s="346"/>
      <c r="L186" s="109"/>
    </row>
    <row r="187" spans="1:12" s="110" customFormat="1" ht="16.5" customHeight="1">
      <c r="A187" s="338">
        <v>179</v>
      </c>
      <c r="B187" s="257" t="s">
        <v>1643</v>
      </c>
      <c r="C187" s="298" t="s">
        <v>178</v>
      </c>
      <c r="D187" s="298" t="s">
        <v>1924</v>
      </c>
      <c r="E187" s="286" t="s">
        <v>2175</v>
      </c>
      <c r="F187" s="259" t="s">
        <v>11</v>
      </c>
      <c r="G187" s="286"/>
      <c r="H187" s="286"/>
      <c r="I187" s="302"/>
      <c r="J187" s="861" t="s">
        <v>2261</v>
      </c>
      <c r="K187" s="347"/>
      <c r="L187" s="109"/>
    </row>
    <row r="188" spans="1:12" s="110" customFormat="1" ht="16.5" customHeight="1">
      <c r="A188" s="338">
        <v>180</v>
      </c>
      <c r="B188" s="257" t="s">
        <v>1643</v>
      </c>
      <c r="C188" s="298" t="s">
        <v>178</v>
      </c>
      <c r="D188" s="298" t="s">
        <v>1925</v>
      </c>
      <c r="E188" s="286" t="s">
        <v>2175</v>
      </c>
      <c r="F188" s="259" t="s">
        <v>11</v>
      </c>
      <c r="G188" s="286"/>
      <c r="H188" s="286"/>
      <c r="I188" s="302"/>
      <c r="J188" s="861"/>
      <c r="K188" s="347"/>
      <c r="L188" s="109"/>
    </row>
    <row r="189" spans="1:12" s="110" customFormat="1" ht="16.5" customHeight="1">
      <c r="A189" s="338">
        <v>181</v>
      </c>
      <c r="B189" s="257" t="s">
        <v>1643</v>
      </c>
      <c r="C189" s="298" t="s">
        <v>178</v>
      </c>
      <c r="D189" s="298" t="s">
        <v>1926</v>
      </c>
      <c r="E189" s="286" t="s">
        <v>2175</v>
      </c>
      <c r="F189" s="259" t="s">
        <v>11</v>
      </c>
      <c r="G189" s="286"/>
      <c r="H189" s="286"/>
      <c r="I189" s="302"/>
      <c r="J189" s="861"/>
      <c r="K189" s="347"/>
      <c r="L189" s="109"/>
    </row>
    <row r="190" spans="1:12" s="110" customFormat="1" ht="16.5" customHeight="1">
      <c r="A190" s="338">
        <v>182</v>
      </c>
      <c r="B190" s="257" t="s">
        <v>1643</v>
      </c>
      <c r="C190" s="298" t="s">
        <v>178</v>
      </c>
      <c r="D190" s="298" t="s">
        <v>1927</v>
      </c>
      <c r="E190" s="286" t="s">
        <v>2175</v>
      </c>
      <c r="F190" s="259" t="s">
        <v>11</v>
      </c>
      <c r="G190" s="286"/>
      <c r="H190" s="286"/>
      <c r="I190" s="302"/>
      <c r="J190" s="861"/>
      <c r="K190" s="347"/>
      <c r="L190" s="109"/>
    </row>
    <row r="191" spans="1:12" s="110" customFormat="1" ht="16.5" customHeight="1">
      <c r="A191" s="338">
        <v>183</v>
      </c>
      <c r="B191" s="257" t="s">
        <v>1643</v>
      </c>
      <c r="C191" s="298" t="s">
        <v>178</v>
      </c>
      <c r="D191" s="298" t="s">
        <v>2263</v>
      </c>
      <c r="E191" s="286" t="s">
        <v>2175</v>
      </c>
      <c r="F191" s="259" t="s">
        <v>11</v>
      </c>
      <c r="G191" s="286"/>
      <c r="H191" s="286"/>
      <c r="I191" s="302"/>
      <c r="J191" s="861"/>
      <c r="K191" s="347"/>
      <c r="L191" s="109"/>
    </row>
    <row r="192" spans="1:12" s="110" customFormat="1" ht="16.5" customHeight="1">
      <c r="A192" s="338">
        <v>184</v>
      </c>
      <c r="B192" s="257" t="s">
        <v>1643</v>
      </c>
      <c r="C192" s="298" t="s">
        <v>178</v>
      </c>
      <c r="D192" s="298" t="s">
        <v>1929</v>
      </c>
      <c r="E192" s="286" t="s">
        <v>2175</v>
      </c>
      <c r="F192" s="259" t="s">
        <v>11</v>
      </c>
      <c r="G192" s="286"/>
      <c r="H192" s="286"/>
      <c r="I192" s="305"/>
      <c r="J192" s="861" t="s">
        <v>2262</v>
      </c>
      <c r="K192" s="347"/>
      <c r="L192" s="109"/>
    </row>
    <row r="193" spans="1:12" s="110" customFormat="1" ht="16.5" customHeight="1">
      <c r="A193" s="338">
        <v>185</v>
      </c>
      <c r="B193" s="257" t="s">
        <v>1643</v>
      </c>
      <c r="C193" s="298" t="s">
        <v>178</v>
      </c>
      <c r="D193" s="298" t="s">
        <v>1930</v>
      </c>
      <c r="E193" s="286" t="s">
        <v>2175</v>
      </c>
      <c r="F193" s="259" t="s">
        <v>11</v>
      </c>
      <c r="G193" s="286"/>
      <c r="H193" s="286"/>
      <c r="I193" s="305"/>
      <c r="J193" s="861"/>
      <c r="K193" s="347"/>
      <c r="L193" s="109"/>
    </row>
    <row r="194" spans="1:12" s="110" customFormat="1" ht="16.5" customHeight="1">
      <c r="A194" s="338">
        <v>186</v>
      </c>
      <c r="B194" s="257" t="s">
        <v>1643</v>
      </c>
      <c r="C194" s="298" t="s">
        <v>178</v>
      </c>
      <c r="D194" s="298" t="s">
        <v>1403</v>
      </c>
      <c r="E194" s="286" t="s">
        <v>2175</v>
      </c>
      <c r="F194" s="259" t="s">
        <v>11</v>
      </c>
      <c r="G194" s="286"/>
      <c r="H194" s="286"/>
      <c r="I194" s="305"/>
      <c r="J194" s="861"/>
      <c r="K194" s="347"/>
      <c r="L194" s="109"/>
    </row>
    <row r="195" spans="1:12" s="110" customFormat="1" ht="16.5" customHeight="1">
      <c r="A195" s="338">
        <v>187</v>
      </c>
      <c r="B195" s="257" t="s">
        <v>1643</v>
      </c>
      <c r="C195" s="298" t="s">
        <v>178</v>
      </c>
      <c r="D195" s="298" t="s">
        <v>1931</v>
      </c>
      <c r="E195" s="286" t="s">
        <v>2175</v>
      </c>
      <c r="F195" s="259" t="s">
        <v>11</v>
      </c>
      <c r="G195" s="286"/>
      <c r="H195" s="286"/>
      <c r="I195" s="305"/>
      <c r="J195" s="861"/>
      <c r="K195" s="347"/>
      <c r="L195" s="109"/>
    </row>
    <row r="196" spans="1:12" s="110" customFormat="1" ht="16.5" customHeight="1">
      <c r="A196" s="338">
        <v>188</v>
      </c>
      <c r="B196" s="257" t="s">
        <v>1643</v>
      </c>
      <c r="C196" s="298" t="s">
        <v>178</v>
      </c>
      <c r="D196" s="298" t="s">
        <v>1932</v>
      </c>
      <c r="E196" s="286" t="s">
        <v>2175</v>
      </c>
      <c r="F196" s="259" t="s">
        <v>11</v>
      </c>
      <c r="G196" s="286"/>
      <c r="H196" s="286"/>
      <c r="I196" s="305"/>
      <c r="J196" s="861"/>
      <c r="K196" s="347"/>
      <c r="L196" s="109"/>
    </row>
    <row r="197" spans="1:12" s="110" customFormat="1" ht="16.5" customHeight="1">
      <c r="A197" s="338">
        <v>189</v>
      </c>
      <c r="B197" s="257" t="s">
        <v>1643</v>
      </c>
      <c r="C197" s="298" t="s">
        <v>178</v>
      </c>
      <c r="D197" s="298" t="s">
        <v>1933</v>
      </c>
      <c r="E197" s="286" t="s">
        <v>2175</v>
      </c>
      <c r="F197" s="259" t="s">
        <v>11</v>
      </c>
      <c r="G197" s="286"/>
      <c r="H197" s="286"/>
      <c r="I197" s="305"/>
      <c r="J197" s="861" t="s">
        <v>2466</v>
      </c>
      <c r="K197" s="347"/>
      <c r="L197" s="109"/>
    </row>
    <row r="198" spans="1:12" s="110" customFormat="1" ht="16.5" customHeight="1">
      <c r="A198" s="338">
        <v>190</v>
      </c>
      <c r="B198" s="257" t="s">
        <v>1643</v>
      </c>
      <c r="C198" s="298" t="s">
        <v>178</v>
      </c>
      <c r="D198" s="298" t="s">
        <v>1934</v>
      </c>
      <c r="E198" s="286" t="s">
        <v>2175</v>
      </c>
      <c r="F198" s="259" t="s">
        <v>11</v>
      </c>
      <c r="G198" s="286"/>
      <c r="H198" s="286"/>
      <c r="I198" s="305"/>
      <c r="J198" s="861"/>
      <c r="K198" s="347"/>
      <c r="L198" s="109"/>
    </row>
    <row r="199" spans="1:12" s="110" customFormat="1" ht="16.5" customHeight="1">
      <c r="A199" s="338">
        <v>191</v>
      </c>
      <c r="B199" s="257" t="s">
        <v>1643</v>
      </c>
      <c r="C199" s="298" t="s">
        <v>178</v>
      </c>
      <c r="D199" s="298" t="s">
        <v>1408</v>
      </c>
      <c r="E199" s="286" t="s">
        <v>2175</v>
      </c>
      <c r="F199" s="259" t="s">
        <v>11</v>
      </c>
      <c r="G199" s="286"/>
      <c r="H199" s="286"/>
      <c r="I199" s="305"/>
      <c r="J199" s="861"/>
      <c r="K199" s="347"/>
      <c r="L199" s="109"/>
    </row>
    <row r="200" spans="1:12" s="110" customFormat="1" ht="16.5" customHeight="1">
      <c r="A200" s="338">
        <v>192</v>
      </c>
      <c r="B200" s="257" t="s">
        <v>1643</v>
      </c>
      <c r="C200" s="298" t="s">
        <v>178</v>
      </c>
      <c r="D200" s="298" t="s">
        <v>1935</v>
      </c>
      <c r="E200" s="286" t="s">
        <v>2175</v>
      </c>
      <c r="F200" s="259" t="s">
        <v>11</v>
      </c>
      <c r="G200" s="286"/>
      <c r="H200" s="286"/>
      <c r="I200" s="305"/>
      <c r="J200" s="861"/>
      <c r="K200" s="347"/>
      <c r="L200" s="109"/>
    </row>
    <row r="201" spans="1:12" s="110" customFormat="1" ht="16.5" customHeight="1">
      <c r="A201" s="338">
        <v>193</v>
      </c>
      <c r="B201" s="257" t="s">
        <v>1643</v>
      </c>
      <c r="C201" s="298" t="s">
        <v>178</v>
      </c>
      <c r="D201" s="298" t="s">
        <v>1936</v>
      </c>
      <c r="E201" s="286" t="s">
        <v>2175</v>
      </c>
      <c r="F201" s="259" t="s">
        <v>11</v>
      </c>
      <c r="G201" s="286"/>
      <c r="H201" s="286"/>
      <c r="I201" s="305" t="s">
        <v>2176</v>
      </c>
      <c r="J201" s="861"/>
      <c r="K201" s="347"/>
      <c r="L201" s="109"/>
    </row>
    <row r="202" spans="1:12" ht="16.5" customHeight="1">
      <c r="A202" s="338">
        <v>194</v>
      </c>
      <c r="B202" s="257" t="s">
        <v>1643</v>
      </c>
      <c r="C202" s="258" t="s">
        <v>913</v>
      </c>
      <c r="D202" s="271" t="s">
        <v>1264</v>
      </c>
      <c r="E202" s="256"/>
      <c r="F202" s="293" t="s">
        <v>11</v>
      </c>
      <c r="G202" s="260"/>
      <c r="H202" s="260"/>
      <c r="I202" s="306" t="s">
        <v>1863</v>
      </c>
      <c r="J202" s="270" t="s">
        <v>1683</v>
      </c>
      <c r="K202" s="339"/>
      <c r="L202" s="161"/>
    </row>
    <row r="203" spans="1:12" ht="16.5" customHeight="1">
      <c r="A203" s="338">
        <v>195</v>
      </c>
      <c r="B203" s="257" t="s">
        <v>1643</v>
      </c>
      <c r="C203" s="258" t="s">
        <v>913</v>
      </c>
      <c r="D203" s="271" t="s">
        <v>1265</v>
      </c>
      <c r="E203" s="256"/>
      <c r="F203" s="293" t="s">
        <v>11</v>
      </c>
      <c r="G203" s="260"/>
      <c r="H203" s="260"/>
      <c r="I203" s="307" t="s">
        <v>1864</v>
      </c>
      <c r="J203" s="270" t="s">
        <v>1683</v>
      </c>
      <c r="K203" s="339"/>
      <c r="L203" s="161"/>
    </row>
    <row r="204" spans="1:12" ht="16.5" customHeight="1">
      <c r="A204" s="338">
        <v>196</v>
      </c>
      <c r="B204" s="257" t="s">
        <v>1643</v>
      </c>
      <c r="C204" s="258" t="s">
        <v>913</v>
      </c>
      <c r="D204" s="271" t="s">
        <v>1266</v>
      </c>
      <c r="E204" s="256"/>
      <c r="F204" s="293" t="s">
        <v>11</v>
      </c>
      <c r="G204" s="260"/>
      <c r="H204" s="260"/>
      <c r="I204" s="306" t="s">
        <v>1865</v>
      </c>
      <c r="J204" s="270" t="s">
        <v>1684</v>
      </c>
      <c r="K204" s="339"/>
      <c r="L204" s="161"/>
    </row>
    <row r="205" spans="1:12" ht="16.5" customHeight="1">
      <c r="A205" s="338">
        <v>197</v>
      </c>
      <c r="B205" s="257" t="s">
        <v>1643</v>
      </c>
      <c r="C205" s="258" t="s">
        <v>913</v>
      </c>
      <c r="D205" s="271" t="s">
        <v>1267</v>
      </c>
      <c r="E205" s="256"/>
      <c r="F205" s="293" t="s">
        <v>11</v>
      </c>
      <c r="G205" s="260"/>
      <c r="H205" s="260"/>
      <c r="I205" s="307" t="s">
        <v>1866</v>
      </c>
      <c r="J205" s="297" t="s">
        <v>1684</v>
      </c>
      <c r="K205" s="339"/>
      <c r="L205" s="161"/>
    </row>
    <row r="206" spans="1:12" ht="16.5" customHeight="1">
      <c r="A206" s="338">
        <v>198</v>
      </c>
      <c r="B206" s="257" t="s">
        <v>1643</v>
      </c>
      <c r="C206" s="258" t="s">
        <v>1520</v>
      </c>
      <c r="D206" s="308" t="s">
        <v>1101</v>
      </c>
      <c r="E206" s="309"/>
      <c r="F206" s="293" t="s">
        <v>11</v>
      </c>
      <c r="G206" s="260"/>
      <c r="H206" s="260"/>
      <c r="I206" s="269"/>
      <c r="J206" s="310" t="s">
        <v>1552</v>
      </c>
      <c r="K206" s="348" t="s">
        <v>1770</v>
      </c>
      <c r="L206" s="162"/>
    </row>
    <row r="207" spans="1:12" ht="16.5" customHeight="1">
      <c r="A207" s="338">
        <v>199</v>
      </c>
      <c r="B207" s="257" t="s">
        <v>1643</v>
      </c>
      <c r="C207" s="258" t="s">
        <v>1520</v>
      </c>
      <c r="D207" s="308" t="s">
        <v>1556</v>
      </c>
      <c r="E207" s="309"/>
      <c r="F207" s="293" t="s">
        <v>11</v>
      </c>
      <c r="G207" s="260"/>
      <c r="H207" s="260"/>
      <c r="I207" s="269"/>
      <c r="J207" s="311" t="s">
        <v>1509</v>
      </c>
      <c r="K207" s="349" t="s">
        <v>1771</v>
      </c>
      <c r="L207" s="162"/>
    </row>
    <row r="208" spans="1:12" ht="16.5" customHeight="1">
      <c r="A208" s="338">
        <v>200</v>
      </c>
      <c r="B208" s="257" t="s">
        <v>1643</v>
      </c>
      <c r="C208" s="258" t="s">
        <v>1520</v>
      </c>
      <c r="D208" s="308" t="s">
        <v>1102</v>
      </c>
      <c r="E208" s="309"/>
      <c r="F208" s="293" t="s">
        <v>11</v>
      </c>
      <c r="G208" s="260"/>
      <c r="H208" s="260"/>
      <c r="I208" s="269"/>
      <c r="J208" s="310" t="s">
        <v>1510</v>
      </c>
      <c r="K208" s="348" t="s">
        <v>1604</v>
      </c>
      <c r="L208" s="162"/>
    </row>
    <row r="209" spans="1:13" ht="16.5" customHeight="1">
      <c r="A209" s="338">
        <v>201</v>
      </c>
      <c r="B209" s="257" t="s">
        <v>1643</v>
      </c>
      <c r="C209" s="258" t="s">
        <v>1520</v>
      </c>
      <c r="D209" s="308" t="s">
        <v>1103</v>
      </c>
      <c r="E209" s="309"/>
      <c r="F209" s="293" t="s">
        <v>11</v>
      </c>
      <c r="G209" s="260"/>
      <c r="H209" s="260"/>
      <c r="I209" s="269"/>
      <c r="J209" s="311" t="s">
        <v>1554</v>
      </c>
      <c r="K209" s="349" t="s">
        <v>1772</v>
      </c>
      <c r="L209" s="163"/>
    </row>
    <row r="210" spans="1:13" ht="16.5" customHeight="1">
      <c r="A210" s="338">
        <v>202</v>
      </c>
      <c r="B210" s="257" t="s">
        <v>1643</v>
      </c>
      <c r="C210" s="258" t="s">
        <v>1520</v>
      </c>
      <c r="D210" s="308" t="s">
        <v>2138</v>
      </c>
      <c r="E210" s="309"/>
      <c r="F210" s="293" t="s">
        <v>11</v>
      </c>
      <c r="G210" s="260"/>
      <c r="H210" s="260"/>
      <c r="I210" s="269"/>
      <c r="J210" s="542" t="s">
        <v>2447</v>
      </c>
      <c r="K210" s="350" t="s">
        <v>2136</v>
      </c>
      <c r="L210" s="162"/>
    </row>
    <row r="211" spans="1:13" ht="16.5" customHeight="1">
      <c r="A211" s="338">
        <v>203</v>
      </c>
      <c r="B211" s="257" t="s">
        <v>1643</v>
      </c>
      <c r="C211" s="258" t="s">
        <v>1520</v>
      </c>
      <c r="D211" s="308" t="s">
        <v>1557</v>
      </c>
      <c r="E211" s="309"/>
      <c r="F211" s="293" t="s">
        <v>11</v>
      </c>
      <c r="G211" s="260"/>
      <c r="H211" s="260"/>
      <c r="I211" s="269"/>
      <c r="J211" s="311" t="s">
        <v>1558</v>
      </c>
      <c r="K211" s="349" t="s">
        <v>3147</v>
      </c>
      <c r="L211" s="162"/>
    </row>
    <row r="212" spans="1:13" ht="16.5" customHeight="1">
      <c r="A212" s="338">
        <v>204</v>
      </c>
      <c r="B212" s="257" t="s">
        <v>1643</v>
      </c>
      <c r="C212" s="258" t="s">
        <v>1520</v>
      </c>
      <c r="D212" s="308" t="s">
        <v>1104</v>
      </c>
      <c r="E212" s="309"/>
      <c r="F212" s="293" t="s">
        <v>11</v>
      </c>
      <c r="G212" s="260"/>
      <c r="H212" s="260"/>
      <c r="I212" s="269"/>
      <c r="J212" s="310" t="s">
        <v>1514</v>
      </c>
      <c r="K212" s="348" t="s">
        <v>1773</v>
      </c>
      <c r="L212" s="162"/>
    </row>
    <row r="213" spans="1:13" ht="16.5" customHeight="1">
      <c r="A213" s="338">
        <v>205</v>
      </c>
      <c r="B213" s="257" t="s">
        <v>1643</v>
      </c>
      <c r="C213" s="258" t="s">
        <v>1520</v>
      </c>
      <c r="D213" s="308" t="s">
        <v>1512</v>
      </c>
      <c r="E213" s="309"/>
      <c r="F213" s="293" t="s">
        <v>11</v>
      </c>
      <c r="G213" s="260"/>
      <c r="H213" s="260"/>
      <c r="I213" s="269"/>
      <c r="J213" s="310" t="s">
        <v>1511</v>
      </c>
      <c r="K213" s="348" t="s">
        <v>1605</v>
      </c>
      <c r="L213" s="162"/>
    </row>
    <row r="214" spans="1:13" ht="16.5" customHeight="1">
      <c r="A214" s="338">
        <v>206</v>
      </c>
      <c r="B214" s="257" t="s">
        <v>1643</v>
      </c>
      <c r="C214" s="258" t="s">
        <v>1520</v>
      </c>
      <c r="D214" s="308" t="s">
        <v>1105</v>
      </c>
      <c r="E214" s="309"/>
      <c r="F214" s="293" t="s">
        <v>11</v>
      </c>
      <c r="G214" s="260"/>
      <c r="H214" s="260"/>
      <c r="I214" s="269"/>
      <c r="J214" s="310" t="s">
        <v>1513</v>
      </c>
      <c r="K214" s="348" t="s">
        <v>1774</v>
      </c>
      <c r="L214" s="162"/>
    </row>
    <row r="215" spans="1:13" ht="16.5" customHeight="1">
      <c r="A215" s="338">
        <v>207</v>
      </c>
      <c r="B215" s="257" t="s">
        <v>1643</v>
      </c>
      <c r="C215" s="258" t="s">
        <v>1520</v>
      </c>
      <c r="D215" s="308" t="s">
        <v>1106</v>
      </c>
      <c r="E215" s="309"/>
      <c r="F215" s="293" t="s">
        <v>11</v>
      </c>
      <c r="G215" s="260"/>
      <c r="H215" s="260"/>
      <c r="I215" s="269"/>
      <c r="J215" s="310" t="s">
        <v>1553</v>
      </c>
      <c r="K215" s="348" t="s">
        <v>1606</v>
      </c>
      <c r="L215" s="162"/>
    </row>
    <row r="216" spans="1:13" ht="16.5" customHeight="1">
      <c r="A216" s="338">
        <v>208</v>
      </c>
      <c r="B216" s="257" t="s">
        <v>1643</v>
      </c>
      <c r="C216" s="313" t="s">
        <v>1685</v>
      </c>
      <c r="D216" s="313" t="s">
        <v>1686</v>
      </c>
      <c r="E216" s="256"/>
      <c r="F216" s="275" t="s">
        <v>1636</v>
      </c>
      <c r="G216" s="260"/>
      <c r="H216" s="260"/>
      <c r="I216" s="269"/>
      <c r="J216" s="297" t="s">
        <v>1687</v>
      </c>
      <c r="K216" s="339"/>
      <c r="L216" s="164"/>
    </row>
    <row r="217" spans="1:13" ht="16.5" customHeight="1">
      <c r="A217" s="338">
        <v>209</v>
      </c>
      <c r="B217" s="257" t="s">
        <v>1643</v>
      </c>
      <c r="C217" s="258" t="s">
        <v>180</v>
      </c>
      <c r="D217" s="263" t="s">
        <v>892</v>
      </c>
      <c r="E217" s="256"/>
      <c r="F217" s="259" t="s">
        <v>11</v>
      </c>
      <c r="G217" s="260"/>
      <c r="H217" s="260"/>
      <c r="I217" s="269"/>
      <c r="J217" s="270" t="s">
        <v>2439</v>
      </c>
      <c r="K217" s="339"/>
      <c r="L217" s="165"/>
      <c r="M217" s="164"/>
    </row>
    <row r="218" spans="1:13" s="155" customFormat="1" ht="16.5" customHeight="1">
      <c r="A218" s="338">
        <v>210</v>
      </c>
      <c r="B218" s="257" t="s">
        <v>1643</v>
      </c>
      <c r="C218" s="258" t="s">
        <v>349</v>
      </c>
      <c r="D218" s="263" t="s">
        <v>350</v>
      </c>
      <c r="E218" s="314" t="s">
        <v>351</v>
      </c>
      <c r="F218" s="315" t="s">
        <v>11</v>
      </c>
      <c r="G218" s="316"/>
      <c r="H218" s="317"/>
      <c r="I218" s="318" t="s">
        <v>352</v>
      </c>
      <c r="J218" s="319" t="s">
        <v>1688</v>
      </c>
      <c r="K218" s="858"/>
      <c r="L218" s="166"/>
    </row>
    <row r="219" spans="1:13" s="155" customFormat="1" ht="16.5" customHeight="1">
      <c r="A219" s="338">
        <v>211</v>
      </c>
      <c r="B219" s="257" t="s">
        <v>1643</v>
      </c>
      <c r="C219" s="258" t="s">
        <v>349</v>
      </c>
      <c r="D219" s="263" t="s">
        <v>353</v>
      </c>
      <c r="E219" s="314" t="s">
        <v>351</v>
      </c>
      <c r="F219" s="315" t="s">
        <v>11</v>
      </c>
      <c r="G219" s="316"/>
      <c r="H219" s="317"/>
      <c r="I219" s="318" t="s">
        <v>354</v>
      </c>
      <c r="J219" s="319" t="s">
        <v>1689</v>
      </c>
      <c r="K219" s="859"/>
      <c r="L219" s="166"/>
    </row>
    <row r="220" spans="1:13" s="155" customFormat="1" ht="16.5" customHeight="1">
      <c r="A220" s="338">
        <v>212</v>
      </c>
      <c r="B220" s="257" t="s">
        <v>1643</v>
      </c>
      <c r="C220" s="258" t="s">
        <v>349</v>
      </c>
      <c r="D220" s="263" t="s">
        <v>355</v>
      </c>
      <c r="E220" s="314" t="s">
        <v>351</v>
      </c>
      <c r="F220" s="315" t="s">
        <v>11</v>
      </c>
      <c r="G220" s="316"/>
      <c r="H220" s="317"/>
      <c r="I220" s="318" t="s">
        <v>356</v>
      </c>
      <c r="J220" s="319" t="s">
        <v>1690</v>
      </c>
      <c r="K220" s="859"/>
      <c r="L220" s="166"/>
    </row>
    <row r="221" spans="1:13" s="155" customFormat="1" ht="16.5" customHeight="1">
      <c r="A221" s="338">
        <v>213</v>
      </c>
      <c r="B221" s="257" t="s">
        <v>1643</v>
      </c>
      <c r="C221" s="258" t="s">
        <v>349</v>
      </c>
      <c r="D221" s="263" t="s">
        <v>357</v>
      </c>
      <c r="E221" s="320"/>
      <c r="F221" s="315" t="s">
        <v>11</v>
      </c>
      <c r="G221" s="316"/>
      <c r="H221" s="317"/>
      <c r="I221" s="318" t="s">
        <v>1691</v>
      </c>
      <c r="J221" s="321"/>
      <c r="K221" s="859"/>
      <c r="L221" s="166"/>
    </row>
    <row r="222" spans="1:13" s="155" customFormat="1" ht="16.5" customHeight="1">
      <c r="A222" s="338">
        <v>214</v>
      </c>
      <c r="B222" s="257" t="s">
        <v>1643</v>
      </c>
      <c r="C222" s="258" t="s">
        <v>349</v>
      </c>
      <c r="D222" s="263" t="s">
        <v>358</v>
      </c>
      <c r="E222" s="320"/>
      <c r="F222" s="315" t="s">
        <v>11</v>
      </c>
      <c r="G222" s="316"/>
      <c r="H222" s="317"/>
      <c r="I222" s="322"/>
      <c r="J222" s="319" t="s">
        <v>1692</v>
      </c>
      <c r="K222" s="859"/>
      <c r="L222" s="166"/>
    </row>
    <row r="223" spans="1:13" s="155" customFormat="1" ht="16.5" customHeight="1">
      <c r="A223" s="338">
        <v>215</v>
      </c>
      <c r="B223" s="257" t="s">
        <v>1643</v>
      </c>
      <c r="C223" s="258" t="s">
        <v>349</v>
      </c>
      <c r="D223" s="263" t="s">
        <v>359</v>
      </c>
      <c r="E223" s="320"/>
      <c r="F223" s="315" t="s">
        <v>11</v>
      </c>
      <c r="G223" s="316"/>
      <c r="H223" s="317"/>
      <c r="I223" s="318" t="s">
        <v>360</v>
      </c>
      <c r="J223" s="319" t="s">
        <v>1693</v>
      </c>
      <c r="K223" s="859"/>
      <c r="L223" s="166"/>
    </row>
    <row r="224" spans="1:13" s="155" customFormat="1" ht="16.5" customHeight="1">
      <c r="A224" s="338">
        <v>216</v>
      </c>
      <c r="B224" s="257" t="s">
        <v>1643</v>
      </c>
      <c r="C224" s="258" t="s">
        <v>349</v>
      </c>
      <c r="D224" s="263" t="s">
        <v>361</v>
      </c>
      <c r="E224" s="314" t="s">
        <v>362</v>
      </c>
      <c r="F224" s="315" t="s">
        <v>11</v>
      </c>
      <c r="G224" s="316"/>
      <c r="H224" s="317"/>
      <c r="I224" s="318" t="s">
        <v>363</v>
      </c>
      <c r="J224" s="319"/>
      <c r="K224" s="859"/>
      <c r="L224" s="166"/>
    </row>
    <row r="225" spans="1:12" s="155" customFormat="1" ht="16.5" customHeight="1">
      <c r="A225" s="338">
        <v>217</v>
      </c>
      <c r="B225" s="257" t="s">
        <v>1643</v>
      </c>
      <c r="C225" s="258" t="s">
        <v>349</v>
      </c>
      <c r="D225" s="263" t="s">
        <v>364</v>
      </c>
      <c r="E225" s="314" t="s">
        <v>365</v>
      </c>
      <c r="F225" s="315" t="s">
        <v>11</v>
      </c>
      <c r="G225" s="316"/>
      <c r="H225" s="317"/>
      <c r="I225" s="318" t="s">
        <v>366</v>
      </c>
      <c r="J225" s="319"/>
      <c r="K225" s="859"/>
      <c r="L225" s="166"/>
    </row>
    <row r="226" spans="1:12" s="155" customFormat="1" ht="16.5" customHeight="1">
      <c r="A226" s="338">
        <v>218</v>
      </c>
      <c r="B226" s="257" t="s">
        <v>1643</v>
      </c>
      <c r="C226" s="258" t="s">
        <v>349</v>
      </c>
      <c r="D226" s="263" t="s">
        <v>367</v>
      </c>
      <c r="E226" s="314" t="s">
        <v>368</v>
      </c>
      <c r="F226" s="315" t="s">
        <v>11</v>
      </c>
      <c r="G226" s="316"/>
      <c r="H226" s="317"/>
      <c r="I226" s="318" t="s">
        <v>363</v>
      </c>
      <c r="J226" s="319"/>
      <c r="K226" s="859"/>
      <c r="L226" s="166"/>
    </row>
    <row r="227" spans="1:12" s="155" customFormat="1" ht="16.5" customHeight="1">
      <c r="A227" s="338">
        <v>219</v>
      </c>
      <c r="B227" s="257" t="s">
        <v>1643</v>
      </c>
      <c r="C227" s="258" t="s">
        <v>349</v>
      </c>
      <c r="D227" s="263" t="s">
        <v>369</v>
      </c>
      <c r="E227" s="314" t="s">
        <v>362</v>
      </c>
      <c r="F227" s="315" t="s">
        <v>11</v>
      </c>
      <c r="G227" s="316"/>
      <c r="H227" s="317"/>
      <c r="I227" s="318" t="s">
        <v>370</v>
      </c>
      <c r="J227" s="319"/>
      <c r="K227" s="859"/>
      <c r="L227" s="166"/>
    </row>
    <row r="228" spans="1:12" s="155" customFormat="1" ht="16.5" customHeight="1">
      <c r="A228" s="338">
        <v>220</v>
      </c>
      <c r="B228" s="257" t="s">
        <v>1643</v>
      </c>
      <c r="C228" s="258" t="s">
        <v>349</v>
      </c>
      <c r="D228" s="263" t="s">
        <v>371</v>
      </c>
      <c r="E228" s="314" t="s">
        <v>372</v>
      </c>
      <c r="F228" s="315" t="s">
        <v>11</v>
      </c>
      <c r="G228" s="316"/>
      <c r="H228" s="317"/>
      <c r="I228" s="318" t="s">
        <v>373</v>
      </c>
      <c r="J228" s="319"/>
      <c r="K228" s="859"/>
      <c r="L228" s="166"/>
    </row>
    <row r="229" spans="1:12" s="155" customFormat="1" ht="16.5" customHeight="1">
      <c r="A229" s="338">
        <v>221</v>
      </c>
      <c r="B229" s="257" t="s">
        <v>1643</v>
      </c>
      <c r="C229" s="258" t="s">
        <v>349</v>
      </c>
      <c r="D229" s="263" t="s">
        <v>374</v>
      </c>
      <c r="E229" s="314" t="s">
        <v>375</v>
      </c>
      <c r="F229" s="315" t="s">
        <v>11</v>
      </c>
      <c r="G229" s="316"/>
      <c r="H229" s="317"/>
      <c r="I229" s="318" t="s">
        <v>363</v>
      </c>
      <c r="J229" s="319"/>
      <c r="K229" s="859"/>
      <c r="L229" s="166"/>
    </row>
    <row r="230" spans="1:12" s="155" customFormat="1" ht="16.5" customHeight="1">
      <c r="A230" s="338">
        <v>222</v>
      </c>
      <c r="B230" s="257" t="s">
        <v>1643</v>
      </c>
      <c r="C230" s="258" t="s">
        <v>349</v>
      </c>
      <c r="D230" s="263" t="s">
        <v>376</v>
      </c>
      <c r="E230" s="314" t="s">
        <v>377</v>
      </c>
      <c r="F230" s="315" t="s">
        <v>11</v>
      </c>
      <c r="G230" s="316"/>
      <c r="H230" s="317"/>
      <c r="I230" s="323" t="s">
        <v>1694</v>
      </c>
      <c r="J230" s="319"/>
      <c r="K230" s="859"/>
      <c r="L230" s="166"/>
    </row>
    <row r="231" spans="1:12" s="155" customFormat="1" ht="16.5" customHeight="1">
      <c r="A231" s="338">
        <v>223</v>
      </c>
      <c r="B231" s="257" t="s">
        <v>1643</v>
      </c>
      <c r="C231" s="258" t="s">
        <v>349</v>
      </c>
      <c r="D231" s="263" t="s">
        <v>378</v>
      </c>
      <c r="E231" s="314" t="s">
        <v>379</v>
      </c>
      <c r="F231" s="315" t="s">
        <v>11</v>
      </c>
      <c r="G231" s="316"/>
      <c r="H231" s="317"/>
      <c r="I231" s="318" t="s">
        <v>380</v>
      </c>
      <c r="J231" s="319"/>
      <c r="K231" s="859"/>
      <c r="L231" s="166"/>
    </row>
    <row r="232" spans="1:12" s="155" customFormat="1" ht="16.5" customHeight="1">
      <c r="A232" s="338">
        <v>224</v>
      </c>
      <c r="B232" s="257" t="s">
        <v>1643</v>
      </c>
      <c r="C232" s="258" t="s">
        <v>349</v>
      </c>
      <c r="D232" s="263" t="s">
        <v>381</v>
      </c>
      <c r="E232" s="320"/>
      <c r="F232" s="315" t="s">
        <v>11</v>
      </c>
      <c r="G232" s="316"/>
      <c r="H232" s="317"/>
      <c r="I232" s="322"/>
      <c r="J232" s="319" t="s">
        <v>1695</v>
      </c>
      <c r="K232" s="859"/>
      <c r="L232" s="166"/>
    </row>
    <row r="233" spans="1:12" s="155" customFormat="1" ht="16.5" customHeight="1">
      <c r="A233" s="338">
        <v>225</v>
      </c>
      <c r="B233" s="257" t="s">
        <v>1643</v>
      </c>
      <c r="C233" s="258" t="s">
        <v>349</v>
      </c>
      <c r="D233" s="271" t="s">
        <v>382</v>
      </c>
      <c r="E233" s="320"/>
      <c r="F233" s="315" t="s">
        <v>11</v>
      </c>
      <c r="G233" s="316"/>
      <c r="H233" s="317"/>
      <c r="I233" s="324"/>
      <c r="J233" s="319" t="s">
        <v>1696</v>
      </c>
      <c r="K233" s="859"/>
      <c r="L233" s="166"/>
    </row>
    <row r="234" spans="1:12" s="155" customFormat="1" ht="16.5" customHeight="1">
      <c r="A234" s="338">
        <v>226</v>
      </c>
      <c r="B234" s="257" t="s">
        <v>1643</v>
      </c>
      <c r="C234" s="258" t="s">
        <v>349</v>
      </c>
      <c r="D234" s="271" t="s">
        <v>1697</v>
      </c>
      <c r="E234" s="320"/>
      <c r="F234" s="315" t="s">
        <v>11</v>
      </c>
      <c r="G234" s="316"/>
      <c r="H234" s="317"/>
      <c r="I234" s="318" t="s">
        <v>383</v>
      </c>
      <c r="J234" s="319" t="s">
        <v>1698</v>
      </c>
      <c r="K234" s="859"/>
      <c r="L234" s="166"/>
    </row>
    <row r="235" spans="1:12" s="155" customFormat="1" ht="16.5" customHeight="1">
      <c r="A235" s="338">
        <v>227</v>
      </c>
      <c r="B235" s="257" t="s">
        <v>1643</v>
      </c>
      <c r="C235" s="258" t="s">
        <v>349</v>
      </c>
      <c r="D235" s="271" t="s">
        <v>1699</v>
      </c>
      <c r="E235" s="320"/>
      <c r="F235" s="275" t="s">
        <v>1636</v>
      </c>
      <c r="G235" s="316"/>
      <c r="H235" s="317"/>
      <c r="I235" s="318" t="s">
        <v>384</v>
      </c>
      <c r="J235" s="319" t="s">
        <v>1700</v>
      </c>
      <c r="K235" s="859"/>
      <c r="L235" s="167"/>
    </row>
    <row r="236" spans="1:12" s="155" customFormat="1" ht="16.5" customHeight="1">
      <c r="A236" s="338">
        <v>228</v>
      </c>
      <c r="B236" s="257" t="s">
        <v>1643</v>
      </c>
      <c r="C236" s="258" t="s">
        <v>349</v>
      </c>
      <c r="D236" s="271" t="s">
        <v>1701</v>
      </c>
      <c r="E236" s="320"/>
      <c r="F236" s="315" t="s">
        <v>11</v>
      </c>
      <c r="G236" s="316"/>
      <c r="H236" s="317"/>
      <c r="I236" s="318" t="s">
        <v>385</v>
      </c>
      <c r="J236" s="319" t="s">
        <v>1702</v>
      </c>
      <c r="K236" s="859"/>
      <c r="L236" s="166"/>
    </row>
    <row r="237" spans="1:12" s="155" customFormat="1" ht="16.5" customHeight="1">
      <c r="A237" s="338">
        <v>229</v>
      </c>
      <c r="B237" s="257" t="s">
        <v>1643</v>
      </c>
      <c r="C237" s="258" t="s">
        <v>349</v>
      </c>
      <c r="D237" s="271" t="s">
        <v>387</v>
      </c>
      <c r="E237" s="320"/>
      <c r="F237" s="315" t="s">
        <v>11</v>
      </c>
      <c r="G237" s="316"/>
      <c r="H237" s="317"/>
      <c r="I237" s="318" t="s">
        <v>388</v>
      </c>
      <c r="J237" s="319"/>
      <c r="K237" s="859"/>
      <c r="L237" s="166"/>
    </row>
    <row r="238" spans="1:12" s="155" customFormat="1" ht="16.5" customHeight="1">
      <c r="A238" s="338">
        <v>230</v>
      </c>
      <c r="B238" s="257" t="s">
        <v>1643</v>
      </c>
      <c r="C238" s="258" t="s">
        <v>349</v>
      </c>
      <c r="D238" s="271" t="s">
        <v>389</v>
      </c>
      <c r="E238" s="320"/>
      <c r="F238" s="315" t="s">
        <v>11</v>
      </c>
      <c r="G238" s="316"/>
      <c r="H238" s="317"/>
      <c r="I238" s="324"/>
      <c r="J238" s="319" t="s">
        <v>1703</v>
      </c>
      <c r="K238" s="859"/>
      <c r="L238" s="167"/>
    </row>
    <row r="239" spans="1:12" s="155" customFormat="1" ht="16.5" customHeight="1">
      <c r="A239" s="338">
        <v>231</v>
      </c>
      <c r="B239" s="257" t="s">
        <v>1643</v>
      </c>
      <c r="C239" s="258" t="s">
        <v>349</v>
      </c>
      <c r="D239" s="271" t="s">
        <v>390</v>
      </c>
      <c r="E239" s="314" t="s">
        <v>391</v>
      </c>
      <c r="F239" s="315" t="s">
        <v>11</v>
      </c>
      <c r="G239" s="316"/>
      <c r="H239" s="317"/>
      <c r="I239" s="318" t="s">
        <v>392</v>
      </c>
      <c r="J239" s="319" t="s">
        <v>1704</v>
      </c>
      <c r="K239" s="859"/>
      <c r="L239" s="166"/>
    </row>
    <row r="240" spans="1:12" s="155" customFormat="1" ht="16.5" customHeight="1">
      <c r="A240" s="338">
        <v>232</v>
      </c>
      <c r="B240" s="257" t="s">
        <v>1643</v>
      </c>
      <c r="C240" s="258" t="s">
        <v>349</v>
      </c>
      <c r="D240" s="271" t="s">
        <v>393</v>
      </c>
      <c r="E240" s="320"/>
      <c r="F240" s="315" t="s">
        <v>11</v>
      </c>
      <c r="G240" s="316"/>
      <c r="H240" s="317"/>
      <c r="I240" s="322"/>
      <c r="J240" s="319" t="s">
        <v>386</v>
      </c>
      <c r="K240" s="859"/>
      <c r="L240" s="166"/>
    </row>
    <row r="241" spans="1:40" s="155" customFormat="1" ht="16.5" customHeight="1">
      <c r="A241" s="338">
        <v>233</v>
      </c>
      <c r="B241" s="257" t="s">
        <v>1643</v>
      </c>
      <c r="C241" s="258" t="s">
        <v>349</v>
      </c>
      <c r="D241" s="271" t="s">
        <v>394</v>
      </c>
      <c r="E241" s="314" t="s">
        <v>395</v>
      </c>
      <c r="F241" s="315" t="s">
        <v>11</v>
      </c>
      <c r="G241" s="316"/>
      <c r="H241" s="317"/>
      <c r="I241" s="318" t="s">
        <v>396</v>
      </c>
      <c r="J241" s="319" t="s">
        <v>1705</v>
      </c>
      <c r="K241" s="859"/>
      <c r="L241" s="166"/>
    </row>
    <row r="242" spans="1:40" s="155" customFormat="1" ht="16.5" customHeight="1">
      <c r="A242" s="338">
        <v>234</v>
      </c>
      <c r="B242" s="257" t="s">
        <v>1643</v>
      </c>
      <c r="C242" s="258" t="s">
        <v>349</v>
      </c>
      <c r="D242" s="271" t="s">
        <v>397</v>
      </c>
      <c r="E242" s="314" t="s">
        <v>398</v>
      </c>
      <c r="F242" s="315" t="s">
        <v>11</v>
      </c>
      <c r="G242" s="316"/>
      <c r="H242" s="317"/>
      <c r="I242" s="318" t="s">
        <v>399</v>
      </c>
      <c r="J242" s="319" t="s">
        <v>2276</v>
      </c>
      <c r="K242" s="859"/>
      <c r="L242" s="166"/>
    </row>
    <row r="243" spans="1:40" s="155" customFormat="1" ht="16.5" customHeight="1">
      <c r="A243" s="338">
        <v>235</v>
      </c>
      <c r="B243" s="257" t="s">
        <v>1643</v>
      </c>
      <c r="C243" s="258" t="s">
        <v>349</v>
      </c>
      <c r="D243" s="271" t="s">
        <v>400</v>
      </c>
      <c r="E243" s="314" t="s">
        <v>395</v>
      </c>
      <c r="F243" s="315" t="s">
        <v>11</v>
      </c>
      <c r="G243" s="316"/>
      <c r="H243" s="317"/>
      <c r="I243" s="318" t="s">
        <v>396</v>
      </c>
      <c r="J243" s="319" t="s">
        <v>2275</v>
      </c>
      <c r="K243" s="859"/>
      <c r="L243" s="166"/>
    </row>
    <row r="244" spans="1:40" s="155" customFormat="1" ht="16.5" customHeight="1">
      <c r="A244" s="338">
        <v>236</v>
      </c>
      <c r="B244" s="257" t="s">
        <v>1643</v>
      </c>
      <c r="C244" s="258" t="s">
        <v>349</v>
      </c>
      <c r="D244" s="271" t="s">
        <v>401</v>
      </c>
      <c r="E244" s="325"/>
      <c r="F244" s="315" t="s">
        <v>11</v>
      </c>
      <c r="G244" s="326"/>
      <c r="H244" s="317"/>
      <c r="I244" s="324"/>
      <c r="J244" s="327" t="s">
        <v>1706</v>
      </c>
      <c r="K244" s="859"/>
      <c r="L244" s="166"/>
    </row>
    <row r="245" spans="1:40" s="155" customFormat="1" ht="16.5" customHeight="1">
      <c r="A245" s="338">
        <v>237</v>
      </c>
      <c r="B245" s="257" t="s">
        <v>1643</v>
      </c>
      <c r="C245" s="258" t="s">
        <v>349</v>
      </c>
      <c r="D245" s="271" t="s">
        <v>402</v>
      </c>
      <c r="E245" s="320"/>
      <c r="F245" s="315" t="s">
        <v>11</v>
      </c>
      <c r="G245" s="316"/>
      <c r="H245" s="317"/>
      <c r="I245" s="324"/>
      <c r="J245" s="319" t="s">
        <v>1707</v>
      </c>
      <c r="K245" s="859"/>
      <c r="L245" s="166"/>
    </row>
    <row r="246" spans="1:40" s="155" customFormat="1" ht="16.5" customHeight="1">
      <c r="A246" s="338">
        <v>238</v>
      </c>
      <c r="B246" s="257" t="s">
        <v>1643</v>
      </c>
      <c r="C246" s="258" t="s">
        <v>349</v>
      </c>
      <c r="D246" s="271" t="s">
        <v>403</v>
      </c>
      <c r="E246" s="320"/>
      <c r="F246" s="315" t="s">
        <v>11</v>
      </c>
      <c r="G246" s="316"/>
      <c r="H246" s="317"/>
      <c r="I246" s="324"/>
      <c r="J246" s="319" t="s">
        <v>1708</v>
      </c>
      <c r="K246" s="859"/>
      <c r="L246" s="166"/>
    </row>
    <row r="247" spans="1:40" s="155" customFormat="1" ht="16.5" customHeight="1">
      <c r="A247" s="338">
        <v>239</v>
      </c>
      <c r="B247" s="257" t="s">
        <v>1643</v>
      </c>
      <c r="C247" s="258" t="s">
        <v>349</v>
      </c>
      <c r="D247" s="271" t="s">
        <v>404</v>
      </c>
      <c r="E247" s="320"/>
      <c r="F247" s="315" t="s">
        <v>11</v>
      </c>
      <c r="G247" s="316"/>
      <c r="H247" s="317"/>
      <c r="I247" s="318" t="s">
        <v>383</v>
      </c>
      <c r="J247" s="319" t="s">
        <v>1709</v>
      </c>
      <c r="K247" s="859"/>
      <c r="L247" s="166"/>
    </row>
    <row r="248" spans="1:40" s="155" customFormat="1" ht="16.5" customHeight="1">
      <c r="A248" s="338">
        <v>240</v>
      </c>
      <c r="B248" s="257" t="s">
        <v>1643</v>
      </c>
      <c r="C248" s="258" t="s">
        <v>349</v>
      </c>
      <c r="D248" s="271" t="s">
        <v>405</v>
      </c>
      <c r="E248" s="320"/>
      <c r="F248" s="275" t="s">
        <v>1636</v>
      </c>
      <c r="G248" s="316"/>
      <c r="H248" s="317"/>
      <c r="I248" s="318" t="s">
        <v>384</v>
      </c>
      <c r="J248" s="319" t="s">
        <v>1710</v>
      </c>
      <c r="K248" s="859"/>
      <c r="L248" s="166"/>
    </row>
    <row r="249" spans="1:40" s="155" customFormat="1" ht="16.5" customHeight="1">
      <c r="A249" s="338">
        <v>241</v>
      </c>
      <c r="B249" s="257" t="s">
        <v>1643</v>
      </c>
      <c r="C249" s="258" t="s">
        <v>349</v>
      </c>
      <c r="D249" s="263" t="s">
        <v>406</v>
      </c>
      <c r="E249" s="320"/>
      <c r="F249" s="315" t="s">
        <v>11</v>
      </c>
      <c r="G249" s="316"/>
      <c r="H249" s="317"/>
      <c r="I249" s="318" t="s">
        <v>407</v>
      </c>
      <c r="J249" s="319" t="s">
        <v>1711</v>
      </c>
      <c r="K249" s="859"/>
      <c r="L249" s="166"/>
    </row>
    <row r="250" spans="1:40" s="155" customFormat="1" ht="16.5" customHeight="1">
      <c r="A250" s="338">
        <v>242</v>
      </c>
      <c r="B250" s="257" t="s">
        <v>1643</v>
      </c>
      <c r="C250" s="258" t="s">
        <v>349</v>
      </c>
      <c r="D250" s="263" t="s">
        <v>408</v>
      </c>
      <c r="E250" s="320"/>
      <c r="F250" s="315" t="s">
        <v>11</v>
      </c>
      <c r="G250" s="316"/>
      <c r="H250" s="317"/>
      <c r="I250" s="318" t="s">
        <v>409</v>
      </c>
      <c r="J250" s="319"/>
      <c r="K250" s="859"/>
      <c r="L250" s="167"/>
    </row>
    <row r="251" spans="1:40" s="169" customFormat="1" ht="16.5" customHeight="1">
      <c r="A251" s="338">
        <v>243</v>
      </c>
      <c r="B251" s="257" t="s">
        <v>1643</v>
      </c>
      <c r="C251" s="258" t="s">
        <v>436</v>
      </c>
      <c r="D251" s="263" t="s">
        <v>920</v>
      </c>
      <c r="E251" s="328"/>
      <c r="F251" s="315" t="s">
        <v>11</v>
      </c>
      <c r="G251" s="306"/>
      <c r="H251" s="306"/>
      <c r="I251" s="306"/>
      <c r="J251" s="864" t="s">
        <v>2420</v>
      </c>
      <c r="K251" s="351"/>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8">
        <v>244</v>
      </c>
      <c r="B252" s="257" t="s">
        <v>1643</v>
      </c>
      <c r="C252" s="258" t="s">
        <v>436</v>
      </c>
      <c r="D252" s="263" t="s">
        <v>1268</v>
      </c>
      <c r="E252" s="328" t="s">
        <v>438</v>
      </c>
      <c r="F252" s="315" t="s">
        <v>11</v>
      </c>
      <c r="G252" s="306"/>
      <c r="H252" s="306"/>
      <c r="I252" s="306"/>
      <c r="J252" s="864"/>
      <c r="K252" s="351"/>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8">
        <v>245</v>
      </c>
      <c r="B253" s="257" t="s">
        <v>1643</v>
      </c>
      <c r="C253" s="258" t="s">
        <v>436</v>
      </c>
      <c r="D253" s="263" t="s">
        <v>1269</v>
      </c>
      <c r="E253" s="328" t="s">
        <v>438</v>
      </c>
      <c r="F253" s="315" t="s">
        <v>11</v>
      </c>
      <c r="G253" s="306"/>
      <c r="H253" s="306"/>
      <c r="I253" s="306"/>
      <c r="J253" s="864"/>
      <c r="K253" s="351"/>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8">
        <v>246</v>
      </c>
      <c r="B254" s="257" t="s">
        <v>1643</v>
      </c>
      <c r="C254" s="258" t="s">
        <v>436</v>
      </c>
      <c r="D254" s="263" t="s">
        <v>440</v>
      </c>
      <c r="E254" s="328" t="s">
        <v>438</v>
      </c>
      <c r="F254" s="315" t="s">
        <v>11</v>
      </c>
      <c r="G254" s="306"/>
      <c r="H254" s="306"/>
      <c r="I254" s="306"/>
      <c r="J254" s="864"/>
      <c r="K254" s="351"/>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8">
        <v>247</v>
      </c>
      <c r="B255" s="257" t="s">
        <v>1643</v>
      </c>
      <c r="C255" s="258" t="s">
        <v>436</v>
      </c>
      <c r="D255" s="263" t="s">
        <v>441</v>
      </c>
      <c r="E255" s="328" t="s">
        <v>1712</v>
      </c>
      <c r="F255" s="315" t="s">
        <v>11</v>
      </c>
      <c r="G255" s="306"/>
      <c r="H255" s="306"/>
      <c r="I255" s="306"/>
      <c r="J255" s="864"/>
      <c r="K255" s="351"/>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8">
        <v>248</v>
      </c>
      <c r="B256" s="257" t="s">
        <v>1643</v>
      </c>
      <c r="C256" s="258" t="s">
        <v>436</v>
      </c>
      <c r="D256" s="263" t="s">
        <v>1270</v>
      </c>
      <c r="E256" s="328" t="s">
        <v>1713</v>
      </c>
      <c r="F256" s="315" t="s">
        <v>11</v>
      </c>
      <c r="G256" s="306"/>
      <c r="H256" s="306"/>
      <c r="I256" s="306"/>
      <c r="J256" s="864"/>
      <c r="K256" s="351"/>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8">
        <v>249</v>
      </c>
      <c r="B257" s="257" t="s">
        <v>1643</v>
      </c>
      <c r="C257" s="258" t="s">
        <v>436</v>
      </c>
      <c r="D257" s="263" t="s">
        <v>1271</v>
      </c>
      <c r="E257" s="328" t="s">
        <v>1713</v>
      </c>
      <c r="F257" s="315" t="s">
        <v>11</v>
      </c>
      <c r="G257" s="306"/>
      <c r="H257" s="306"/>
      <c r="I257" s="306"/>
      <c r="J257" s="864"/>
      <c r="K257" s="351"/>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8">
        <v>250</v>
      </c>
      <c r="B258" s="257" t="s">
        <v>1643</v>
      </c>
      <c r="C258" s="258" t="s">
        <v>436</v>
      </c>
      <c r="D258" s="263" t="s">
        <v>444</v>
      </c>
      <c r="E258" s="328" t="s">
        <v>1713</v>
      </c>
      <c r="F258" s="315" t="s">
        <v>11</v>
      </c>
      <c r="G258" s="306"/>
      <c r="H258" s="306"/>
      <c r="I258" s="306"/>
      <c r="J258" s="864"/>
      <c r="K258" s="351"/>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8">
        <v>251</v>
      </c>
      <c r="B259" s="257" t="s">
        <v>1643</v>
      </c>
      <c r="C259" s="258" t="s">
        <v>436</v>
      </c>
      <c r="D259" s="263" t="s">
        <v>445</v>
      </c>
      <c r="E259" s="328" t="s">
        <v>1713</v>
      </c>
      <c r="F259" s="315" t="s">
        <v>11</v>
      </c>
      <c r="G259" s="306"/>
      <c r="H259" s="306"/>
      <c r="I259" s="306"/>
      <c r="J259" s="864"/>
      <c r="K259" s="351"/>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8">
        <v>252</v>
      </c>
      <c r="B260" s="257" t="s">
        <v>1643</v>
      </c>
      <c r="C260" s="258" t="s">
        <v>412</v>
      </c>
      <c r="D260" s="263" t="s">
        <v>932</v>
      </c>
      <c r="E260" s="264" t="s">
        <v>414</v>
      </c>
      <c r="F260" s="259" t="s">
        <v>11</v>
      </c>
      <c r="G260" s="268"/>
      <c r="H260" s="265"/>
      <c r="I260" s="329" t="s">
        <v>1714</v>
      </c>
      <c r="J260" s="540" t="s">
        <v>1807</v>
      </c>
      <c r="K260" s="352"/>
    </row>
    <row r="261" spans="1:40" s="155" customFormat="1" ht="16.5" customHeight="1">
      <c r="A261" s="338">
        <v>253</v>
      </c>
      <c r="B261" s="257" t="s">
        <v>1643</v>
      </c>
      <c r="C261" s="258" t="s">
        <v>412</v>
      </c>
      <c r="D261" s="263" t="s">
        <v>1280</v>
      </c>
      <c r="E261" s="264" t="s">
        <v>417</v>
      </c>
      <c r="F261" s="259" t="s">
        <v>11</v>
      </c>
      <c r="G261" s="268"/>
      <c r="H261" s="265"/>
      <c r="I261" s="329" t="s">
        <v>1715</v>
      </c>
      <c r="J261" s="330"/>
      <c r="K261" s="352"/>
    </row>
    <row r="262" spans="1:40" s="155" customFormat="1" ht="16.5" customHeight="1">
      <c r="A262" s="338">
        <v>254</v>
      </c>
      <c r="B262" s="257" t="s">
        <v>1643</v>
      </c>
      <c r="C262" s="258" t="s">
        <v>412</v>
      </c>
      <c r="D262" s="263" t="s">
        <v>1281</v>
      </c>
      <c r="E262" s="264" t="s">
        <v>417</v>
      </c>
      <c r="F262" s="259" t="s">
        <v>11</v>
      </c>
      <c r="G262" s="268"/>
      <c r="H262" s="265"/>
      <c r="I262" s="329" t="s">
        <v>1716</v>
      </c>
      <c r="J262" s="267"/>
      <c r="K262" s="352"/>
    </row>
    <row r="263" spans="1:40" s="155" customFormat="1" ht="16.5" customHeight="1">
      <c r="A263" s="338">
        <v>255</v>
      </c>
      <c r="B263" s="257" t="s">
        <v>1643</v>
      </c>
      <c r="C263" s="258" t="s">
        <v>412</v>
      </c>
      <c r="D263" s="263" t="s">
        <v>946</v>
      </c>
      <c r="E263" s="264"/>
      <c r="F263" s="259" t="s">
        <v>11</v>
      </c>
      <c r="G263" s="268"/>
      <c r="H263" s="265"/>
      <c r="I263" s="266"/>
      <c r="J263" s="267"/>
      <c r="K263" s="352"/>
    </row>
    <row r="264" spans="1:40" s="155" customFormat="1" ht="16.5" customHeight="1">
      <c r="A264" s="338">
        <v>256</v>
      </c>
      <c r="B264" s="257" t="s">
        <v>1643</v>
      </c>
      <c r="C264" s="258" t="s">
        <v>412</v>
      </c>
      <c r="D264" s="263" t="s">
        <v>948</v>
      </c>
      <c r="E264" s="264"/>
      <c r="F264" s="259" t="s">
        <v>11</v>
      </c>
      <c r="G264" s="268"/>
      <c r="H264" s="265"/>
      <c r="I264" s="266"/>
      <c r="J264" s="267"/>
      <c r="K264" s="352"/>
    </row>
    <row r="265" spans="1:40" s="155" customFormat="1" ht="16.5" customHeight="1">
      <c r="A265" s="338">
        <v>257</v>
      </c>
      <c r="B265" s="257" t="s">
        <v>1643</v>
      </c>
      <c r="C265" s="258" t="s">
        <v>412</v>
      </c>
      <c r="D265" s="263" t="s">
        <v>950</v>
      </c>
      <c r="E265" s="264"/>
      <c r="F265" s="259" t="s">
        <v>11</v>
      </c>
      <c r="G265" s="268"/>
      <c r="H265" s="265"/>
      <c r="I265" s="266"/>
      <c r="J265" s="267"/>
      <c r="K265" s="352"/>
    </row>
    <row r="266" spans="1:40" ht="16.5" customHeight="1">
      <c r="A266" s="338">
        <v>258</v>
      </c>
      <c r="B266" s="257" t="s">
        <v>1643</v>
      </c>
      <c r="C266" s="258" t="s">
        <v>217</v>
      </c>
      <c r="D266" s="258" t="s">
        <v>1109</v>
      </c>
      <c r="E266" s="286" t="s">
        <v>789</v>
      </c>
      <c r="F266" s="259" t="s">
        <v>11</v>
      </c>
      <c r="G266" s="260"/>
      <c r="H266" s="260"/>
      <c r="I266" s="269"/>
      <c r="J266" s="270" t="s">
        <v>1717</v>
      </c>
      <c r="K266" s="339"/>
      <c r="L266" s="161"/>
    </row>
    <row r="267" spans="1:40" ht="16.5" customHeight="1">
      <c r="A267" s="338">
        <v>259</v>
      </c>
      <c r="B267" s="257" t="s">
        <v>1643</v>
      </c>
      <c r="C267" s="258" t="s">
        <v>1718</v>
      </c>
      <c r="D267" s="258" t="s">
        <v>1719</v>
      </c>
      <c r="E267" s="314" t="s">
        <v>1140</v>
      </c>
      <c r="F267" s="259" t="s">
        <v>11</v>
      </c>
      <c r="G267" s="260"/>
      <c r="H267" s="260"/>
      <c r="I267" s="269"/>
      <c r="J267" s="865" t="s">
        <v>1720</v>
      </c>
      <c r="K267" s="339"/>
      <c r="L267" s="161"/>
    </row>
    <row r="268" spans="1:40" ht="16.5" customHeight="1">
      <c r="A268" s="338">
        <v>260</v>
      </c>
      <c r="B268" s="257" t="s">
        <v>1643</v>
      </c>
      <c r="C268" s="258" t="s">
        <v>1137</v>
      </c>
      <c r="D268" s="258" t="s">
        <v>1721</v>
      </c>
      <c r="E268" s="314" t="s">
        <v>1138</v>
      </c>
      <c r="F268" s="259" t="s">
        <v>11</v>
      </c>
      <c r="G268" s="260"/>
      <c r="H268" s="260"/>
      <c r="I268" s="269"/>
      <c r="J268" s="865"/>
      <c r="K268" s="339"/>
      <c r="L268" s="161"/>
    </row>
    <row r="269" spans="1:40" ht="16.5" customHeight="1">
      <c r="A269" s="338">
        <v>261</v>
      </c>
      <c r="B269" s="257" t="s">
        <v>1643</v>
      </c>
      <c r="C269" s="258" t="s">
        <v>1137</v>
      </c>
      <c r="D269" s="258" t="s">
        <v>1722</v>
      </c>
      <c r="E269" s="314" t="s">
        <v>1138</v>
      </c>
      <c r="F269" s="259" t="s">
        <v>11</v>
      </c>
      <c r="G269" s="260"/>
      <c r="H269" s="260"/>
      <c r="I269" s="269"/>
      <c r="J269" s="865"/>
      <c r="K269" s="339"/>
      <c r="L269" s="161"/>
    </row>
    <row r="270" spans="1:40" ht="16.5" customHeight="1">
      <c r="A270" s="338">
        <v>262</v>
      </c>
      <c r="B270" s="257" t="s">
        <v>1643</v>
      </c>
      <c r="C270" s="258" t="s">
        <v>1137</v>
      </c>
      <c r="D270" s="258" t="s">
        <v>1559</v>
      </c>
      <c r="E270" s="314" t="s">
        <v>1138</v>
      </c>
      <c r="F270" s="259" t="s">
        <v>11</v>
      </c>
      <c r="G270" s="260"/>
      <c r="H270" s="260"/>
      <c r="I270" s="269"/>
      <c r="J270" s="865"/>
      <c r="K270" s="339"/>
      <c r="L270" s="161"/>
    </row>
    <row r="271" spans="1:40" ht="16.5" customHeight="1">
      <c r="A271" s="338">
        <v>263</v>
      </c>
      <c r="B271" s="257" t="s">
        <v>1643</v>
      </c>
      <c r="C271" s="258" t="s">
        <v>1137</v>
      </c>
      <c r="D271" s="258" t="s">
        <v>1723</v>
      </c>
      <c r="E271" s="314" t="s">
        <v>1138</v>
      </c>
      <c r="F271" s="259" t="s">
        <v>11</v>
      </c>
      <c r="G271" s="260"/>
      <c r="H271" s="260"/>
      <c r="I271" s="269"/>
      <c r="J271" s="865"/>
      <c r="K271" s="339"/>
      <c r="L271" s="161"/>
    </row>
    <row r="272" spans="1:40" ht="16.5" customHeight="1">
      <c r="A272" s="338">
        <v>264</v>
      </c>
      <c r="B272" s="257" t="s">
        <v>1643</v>
      </c>
      <c r="C272" s="258" t="s">
        <v>1137</v>
      </c>
      <c r="D272" s="258" t="s">
        <v>1724</v>
      </c>
      <c r="E272" s="314" t="s">
        <v>1138</v>
      </c>
      <c r="F272" s="259" t="s">
        <v>11</v>
      </c>
      <c r="G272" s="260"/>
      <c r="H272" s="260"/>
      <c r="I272" s="269"/>
      <c r="J272" s="865"/>
      <c r="K272" s="339"/>
      <c r="L272" s="161"/>
    </row>
    <row r="273" spans="1:12" ht="16.5" customHeight="1">
      <c r="A273" s="338">
        <v>265</v>
      </c>
      <c r="B273" s="257" t="s">
        <v>1643</v>
      </c>
      <c r="C273" s="258" t="s">
        <v>1137</v>
      </c>
      <c r="D273" s="258" t="s">
        <v>1725</v>
      </c>
      <c r="E273" s="314" t="s">
        <v>1138</v>
      </c>
      <c r="F273" s="259" t="s">
        <v>11</v>
      </c>
      <c r="G273" s="260"/>
      <c r="H273" s="260"/>
      <c r="I273" s="269"/>
      <c r="J273" s="865"/>
      <c r="K273" s="339"/>
      <c r="L273" s="161"/>
    </row>
    <row r="274" spans="1:12" ht="16.5" customHeight="1">
      <c r="A274" s="338">
        <v>266</v>
      </c>
      <c r="B274" s="257" t="s">
        <v>1643</v>
      </c>
      <c r="C274" s="258" t="s">
        <v>1137</v>
      </c>
      <c r="D274" s="258" t="s">
        <v>1726</v>
      </c>
      <c r="E274" s="314" t="s">
        <v>1138</v>
      </c>
      <c r="F274" s="259" t="s">
        <v>11</v>
      </c>
      <c r="G274" s="260"/>
      <c r="H274" s="260"/>
      <c r="I274" s="269"/>
      <c r="J274" s="865"/>
      <c r="K274" s="339"/>
      <c r="L274" s="161"/>
    </row>
    <row r="275" spans="1:12" ht="16.5" customHeight="1">
      <c r="A275" s="338">
        <v>267</v>
      </c>
      <c r="B275" s="257" t="s">
        <v>1643</v>
      </c>
      <c r="C275" s="258" t="s">
        <v>1137</v>
      </c>
      <c r="D275" s="258" t="s">
        <v>1727</v>
      </c>
      <c r="E275" s="314" t="s">
        <v>1138</v>
      </c>
      <c r="F275" s="259" t="s">
        <v>11</v>
      </c>
      <c r="G275" s="260"/>
      <c r="H275" s="260"/>
      <c r="I275" s="269"/>
      <c r="J275" s="865"/>
      <c r="K275" s="339"/>
      <c r="L275" s="161"/>
    </row>
    <row r="276" spans="1:12" ht="16.5" customHeight="1">
      <c r="A276" s="338">
        <v>268</v>
      </c>
      <c r="B276" s="257" t="s">
        <v>1643</v>
      </c>
      <c r="C276" s="258" t="s">
        <v>1137</v>
      </c>
      <c r="D276" s="258" t="s">
        <v>1728</v>
      </c>
      <c r="E276" s="314" t="s">
        <v>1140</v>
      </c>
      <c r="F276" s="259" t="s">
        <v>11</v>
      </c>
      <c r="G276" s="260"/>
      <c r="H276" s="260"/>
      <c r="I276" s="269"/>
      <c r="J276" s="865"/>
      <c r="K276" s="339"/>
      <c r="L276" s="161"/>
    </row>
    <row r="277" spans="1:12" ht="16.5" customHeight="1">
      <c r="A277" s="338">
        <v>269</v>
      </c>
      <c r="B277" s="257" t="s">
        <v>1643</v>
      </c>
      <c r="C277" s="258" t="s">
        <v>1137</v>
      </c>
      <c r="D277" s="258" t="s">
        <v>1729</v>
      </c>
      <c r="E277" s="314" t="s">
        <v>1138</v>
      </c>
      <c r="F277" s="259" t="s">
        <v>11</v>
      </c>
      <c r="G277" s="260"/>
      <c r="H277" s="260"/>
      <c r="I277" s="269"/>
      <c r="J277" s="865"/>
      <c r="K277" s="339"/>
      <c r="L277" s="161"/>
    </row>
    <row r="278" spans="1:12" ht="16.5" customHeight="1">
      <c r="A278" s="338">
        <v>270</v>
      </c>
      <c r="B278" s="257" t="s">
        <v>1643</v>
      </c>
      <c r="C278" s="258" t="s">
        <v>1137</v>
      </c>
      <c r="D278" s="258" t="s">
        <v>1730</v>
      </c>
      <c r="E278" s="314" t="s">
        <v>1138</v>
      </c>
      <c r="F278" s="259" t="s">
        <v>11</v>
      </c>
      <c r="G278" s="260"/>
      <c r="H278" s="260"/>
      <c r="I278" s="269"/>
      <c r="J278" s="865"/>
      <c r="K278" s="339"/>
      <c r="L278" s="161"/>
    </row>
    <row r="279" spans="1:12" ht="16.5" customHeight="1">
      <c r="A279" s="338">
        <v>271</v>
      </c>
      <c r="B279" s="257" t="s">
        <v>1643</v>
      </c>
      <c r="C279" s="258" t="s">
        <v>1137</v>
      </c>
      <c r="D279" s="258" t="s">
        <v>1731</v>
      </c>
      <c r="E279" s="314" t="s">
        <v>1138</v>
      </c>
      <c r="F279" s="259" t="s">
        <v>11</v>
      </c>
      <c r="G279" s="260"/>
      <c r="H279" s="260"/>
      <c r="I279" s="269"/>
      <c r="J279" s="865"/>
      <c r="K279" s="353"/>
      <c r="L279" s="161"/>
    </row>
    <row r="280" spans="1:12" s="162" customFormat="1" ht="16.5" customHeight="1">
      <c r="A280" s="338">
        <v>272</v>
      </c>
      <c r="B280" s="257" t="s">
        <v>1643</v>
      </c>
      <c r="C280" s="258" t="s">
        <v>1137</v>
      </c>
      <c r="D280" s="258" t="s">
        <v>1732</v>
      </c>
      <c r="E280" s="314" t="s">
        <v>1138</v>
      </c>
      <c r="F280" s="259" t="s">
        <v>11</v>
      </c>
      <c r="G280" s="331"/>
      <c r="H280" s="332"/>
      <c r="I280" s="269"/>
      <c r="J280" s="865"/>
      <c r="K280" s="354"/>
    </row>
    <row r="281" spans="1:12" s="162" customFormat="1" ht="16.5" customHeight="1">
      <c r="A281" s="338">
        <v>273</v>
      </c>
      <c r="B281" s="257" t="s">
        <v>1643</v>
      </c>
      <c r="C281" s="258" t="s">
        <v>1137</v>
      </c>
      <c r="D281" s="258" t="s">
        <v>1733</v>
      </c>
      <c r="E281" s="314" t="s">
        <v>1138</v>
      </c>
      <c r="F281" s="259" t="s">
        <v>11</v>
      </c>
      <c r="G281" s="331"/>
      <c r="H281" s="332"/>
      <c r="I281" s="269"/>
      <c r="J281" s="865"/>
      <c r="K281" s="355"/>
    </row>
    <row r="282" spans="1:12" s="162" customFormat="1" ht="16.5" customHeight="1">
      <c r="A282" s="338">
        <v>274</v>
      </c>
      <c r="B282" s="257" t="s">
        <v>1643</v>
      </c>
      <c r="C282" s="258" t="s">
        <v>1137</v>
      </c>
      <c r="D282" s="258" t="s">
        <v>1760</v>
      </c>
      <c r="E282" s="274" t="s">
        <v>1138</v>
      </c>
      <c r="F282" s="259" t="s">
        <v>11</v>
      </c>
      <c r="G282" s="331"/>
      <c r="H282" s="332"/>
      <c r="I282" s="333"/>
      <c r="J282" s="862" t="s">
        <v>2097</v>
      </c>
      <c r="K282" s="863" t="s">
        <v>1763</v>
      </c>
    </row>
    <row r="283" spans="1:12" s="162" customFormat="1" ht="16.5" customHeight="1">
      <c r="A283" s="338">
        <v>275</v>
      </c>
      <c r="B283" s="257" t="s">
        <v>1643</v>
      </c>
      <c r="C283" s="258" t="s">
        <v>1137</v>
      </c>
      <c r="D283" s="258" t="s">
        <v>1761</v>
      </c>
      <c r="E283" s="274" t="s">
        <v>1140</v>
      </c>
      <c r="F283" s="259" t="s">
        <v>11</v>
      </c>
      <c r="G283" s="331"/>
      <c r="H283" s="332"/>
      <c r="I283" s="333"/>
      <c r="J283" s="862"/>
      <c r="K283" s="863"/>
    </row>
    <row r="284" spans="1:12" s="162" customFormat="1" ht="16.5" customHeight="1">
      <c r="A284" s="338">
        <v>276</v>
      </c>
      <c r="B284" s="257" t="s">
        <v>1643</v>
      </c>
      <c r="C284" s="258" t="s">
        <v>1137</v>
      </c>
      <c r="D284" s="258" t="s">
        <v>1768</v>
      </c>
      <c r="E284" s="274" t="s">
        <v>1138</v>
      </c>
      <c r="F284" s="259" t="s">
        <v>11</v>
      </c>
      <c r="G284" s="331"/>
      <c r="H284" s="332"/>
      <c r="I284" s="333"/>
      <c r="J284" s="862"/>
      <c r="K284" s="863" t="s">
        <v>1764</v>
      </c>
    </row>
    <row r="285" spans="1:12" s="162" customFormat="1" ht="16.5" customHeight="1">
      <c r="A285" s="338">
        <v>277</v>
      </c>
      <c r="B285" s="257" t="s">
        <v>1643</v>
      </c>
      <c r="C285" s="258" t="s">
        <v>1137</v>
      </c>
      <c r="D285" s="258" t="s">
        <v>1762</v>
      </c>
      <c r="E285" s="274" t="s">
        <v>1140</v>
      </c>
      <c r="F285" s="259" t="s">
        <v>11</v>
      </c>
      <c r="G285" s="331"/>
      <c r="H285" s="332"/>
      <c r="I285" s="333"/>
      <c r="J285" s="862"/>
      <c r="K285" s="863"/>
    </row>
    <row r="286" spans="1:12" ht="16.5" customHeight="1">
      <c r="A286" s="338">
        <v>278</v>
      </c>
      <c r="B286" s="257" t="s">
        <v>1643</v>
      </c>
      <c r="C286" s="258" t="s">
        <v>217</v>
      </c>
      <c r="D286" s="258" t="s">
        <v>1142</v>
      </c>
      <c r="E286" s="256" t="s">
        <v>1734</v>
      </c>
      <c r="F286" s="259" t="s">
        <v>11</v>
      </c>
      <c r="G286" s="260"/>
      <c r="H286" s="260"/>
      <c r="I286" s="269"/>
      <c r="J286" s="270" t="s">
        <v>1735</v>
      </c>
      <c r="K286" s="339"/>
      <c r="L286" s="156"/>
    </row>
    <row r="287" spans="1:12" ht="16.5" customHeight="1">
      <c r="A287" s="338">
        <v>279</v>
      </c>
      <c r="B287" s="257" t="s">
        <v>1643</v>
      </c>
      <c r="C287" s="258" t="s">
        <v>217</v>
      </c>
      <c r="D287" s="258" t="s">
        <v>1143</v>
      </c>
      <c r="E287" s="256" t="s">
        <v>1736</v>
      </c>
      <c r="F287" s="259" t="s">
        <v>11</v>
      </c>
      <c r="G287" s="260"/>
      <c r="H287" s="260"/>
      <c r="I287" s="269"/>
      <c r="J287" s="270" t="s">
        <v>2158</v>
      </c>
      <c r="K287" s="339"/>
      <c r="L287" s="170"/>
    </row>
    <row r="288" spans="1:12" ht="16.5" customHeight="1" thickBot="1">
      <c r="A288" s="338">
        <v>280</v>
      </c>
      <c r="B288" s="356" t="s">
        <v>1643</v>
      </c>
      <c r="C288" s="357" t="s">
        <v>198</v>
      </c>
      <c r="D288" s="358" t="s">
        <v>199</v>
      </c>
      <c r="E288" s="359"/>
      <c r="F288" s="360" t="s">
        <v>11</v>
      </c>
      <c r="G288" s="361"/>
      <c r="H288" s="361"/>
      <c r="I288" s="362"/>
      <c r="J288" s="363"/>
      <c r="K288" s="364"/>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282:J285"/>
    <mergeCell ref="K282:K283"/>
    <mergeCell ref="K284:K285"/>
    <mergeCell ref="J251:J259"/>
    <mergeCell ref="J267:J281"/>
    <mergeCell ref="J76:J107"/>
    <mergeCell ref="J116:J120"/>
    <mergeCell ref="J145:J151"/>
    <mergeCell ref="K218:K250"/>
    <mergeCell ref="J176:J181"/>
    <mergeCell ref="J164:J169"/>
    <mergeCell ref="J182:J186"/>
    <mergeCell ref="J187:J191"/>
    <mergeCell ref="J192:J196"/>
    <mergeCell ref="J197:J201"/>
    <mergeCell ref="J19:J22"/>
    <mergeCell ref="J23:J26"/>
    <mergeCell ref="E1:E8"/>
    <mergeCell ref="K39:K41"/>
    <mergeCell ref="J63:J70"/>
    <mergeCell ref="K63:K71"/>
    <mergeCell ref="J15:J18"/>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A83" zoomScale="85" zoomScaleNormal="85" workbookViewId="0">
      <selection activeCell="I103" sqref="I103"/>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28" t="s">
        <v>1259</v>
      </c>
      <c r="D1" s="729"/>
      <c r="E1" s="89"/>
      <c r="F1" s="89"/>
      <c r="G1" s="83"/>
      <c r="H1" s="92" t="s">
        <v>5</v>
      </c>
      <c r="I1" s="79"/>
      <c r="J1" s="79"/>
      <c r="K1" s="80"/>
      <c r="L1" s="76"/>
      <c r="M1" s="42"/>
    </row>
    <row r="2" spans="1:13" ht="17.100000000000001" customHeight="1">
      <c r="A2" s="42"/>
      <c r="B2" s="44"/>
      <c r="C2" s="729"/>
      <c r="D2" s="729"/>
      <c r="E2" s="89"/>
      <c r="F2" s="18"/>
      <c r="G2" s="25" t="s">
        <v>6</v>
      </c>
      <c r="H2" s="22">
        <f>COUNTIF(G12:G135,"Not POR")</f>
        <v>34</v>
      </c>
      <c r="I2" s="81"/>
      <c r="J2" s="82"/>
      <c r="K2" s="80"/>
      <c r="L2" s="76"/>
      <c r="M2" s="42"/>
    </row>
    <row r="3" spans="1:13" ht="17.100000000000001" customHeight="1">
      <c r="A3" s="42"/>
      <c r="B3" s="44"/>
      <c r="C3" s="729"/>
      <c r="D3" s="729"/>
      <c r="E3" s="89"/>
      <c r="F3" s="18"/>
      <c r="G3" s="33" t="s">
        <v>7</v>
      </c>
      <c r="H3" s="22">
        <f>COUNTIF(G12:G135,"Pending update")</f>
        <v>0</v>
      </c>
      <c r="I3" s="81"/>
      <c r="J3" s="82"/>
      <c r="K3" s="80"/>
      <c r="L3" s="76"/>
      <c r="M3" s="42"/>
    </row>
    <row r="4" spans="1:13" ht="17.100000000000001" customHeight="1">
      <c r="A4" s="42"/>
      <c r="B4" s="44"/>
      <c r="C4" s="729"/>
      <c r="D4" s="729"/>
      <c r="E4" s="89"/>
      <c r="F4" s="18"/>
      <c r="G4" s="31" t="s">
        <v>8</v>
      </c>
      <c r="H4" s="22">
        <f>COUNTIF(G13:G135,"CHN validation")</f>
        <v>0</v>
      </c>
      <c r="I4" s="81"/>
      <c r="J4" s="82"/>
      <c r="K4" s="80"/>
      <c r="L4" s="76"/>
      <c r="M4" s="42"/>
    </row>
    <row r="5" spans="1:13" ht="17.100000000000001" customHeight="1">
      <c r="A5" s="42"/>
      <c r="B5" s="44"/>
      <c r="C5" s="729"/>
      <c r="D5" s="729"/>
      <c r="E5" s="89"/>
      <c r="F5" s="18"/>
      <c r="G5" s="32" t="s">
        <v>9</v>
      </c>
      <c r="H5" s="22">
        <f>COUNTIF(G12:G135,"New Item")</f>
        <v>0</v>
      </c>
      <c r="I5" s="81"/>
      <c r="J5" s="82"/>
      <c r="K5" s="80"/>
      <c r="L5" s="76"/>
      <c r="M5" s="42"/>
    </row>
    <row r="6" spans="1:13" ht="17.100000000000001" customHeight="1">
      <c r="A6" s="42"/>
      <c r="B6" s="44"/>
      <c r="C6" s="729"/>
      <c r="D6" s="729"/>
      <c r="E6" s="89"/>
      <c r="F6" s="18"/>
      <c r="G6" s="84" t="s">
        <v>10</v>
      </c>
      <c r="H6" s="22">
        <f>COUNTIF(G15:G135,"Modified")</f>
        <v>4</v>
      </c>
      <c r="I6" s="81"/>
      <c r="J6" s="82"/>
      <c r="K6" s="80"/>
      <c r="L6" s="76"/>
      <c r="M6" s="42"/>
    </row>
    <row r="7" spans="1:13" ht="17.100000000000001" customHeight="1">
      <c r="A7" s="42"/>
      <c r="B7" s="44"/>
      <c r="C7" s="729"/>
      <c r="D7" s="729"/>
      <c r="E7" s="89"/>
      <c r="F7" s="18"/>
      <c r="G7" s="36" t="s">
        <v>11</v>
      </c>
      <c r="H7" s="22">
        <f>COUNTIF(G12:G135,"Ready")</f>
        <v>85</v>
      </c>
      <c r="I7" s="81"/>
      <c r="J7" s="82"/>
      <c r="K7" s="80"/>
      <c r="L7" s="76"/>
      <c r="M7" s="42"/>
    </row>
    <row r="8" spans="1:13" ht="17.45" customHeight="1" thickBot="1">
      <c r="A8" s="86"/>
      <c r="B8" s="94"/>
      <c r="C8" s="730"/>
      <c r="D8" s="730"/>
      <c r="E8" s="477"/>
      <c r="F8" s="478"/>
      <c r="G8" s="241" t="s">
        <v>12</v>
      </c>
      <c r="H8" s="242">
        <f>COUNTIF(G12:G135,"Not ready")</f>
        <v>1</v>
      </c>
      <c r="I8" s="479"/>
      <c r="J8" s="82"/>
      <c r="K8" s="104"/>
      <c r="L8" s="105"/>
      <c r="M8" s="86"/>
    </row>
    <row r="9" spans="1:13" ht="31.5">
      <c r="A9" s="405" t="s">
        <v>13</v>
      </c>
      <c r="B9" s="406" t="s">
        <v>14</v>
      </c>
      <c r="C9" s="406" t="s">
        <v>15</v>
      </c>
      <c r="D9" s="406" t="s">
        <v>16</v>
      </c>
      <c r="E9" s="406" t="s">
        <v>3126</v>
      </c>
      <c r="F9" s="406" t="s">
        <v>3127</v>
      </c>
      <c r="G9" s="406" t="s">
        <v>17</v>
      </c>
      <c r="H9" s="406" t="s">
        <v>1260</v>
      </c>
      <c r="I9" s="406" t="s">
        <v>18</v>
      </c>
      <c r="J9" s="406" t="s">
        <v>19</v>
      </c>
      <c r="K9" s="406" t="s">
        <v>20</v>
      </c>
      <c r="L9" s="406" t="s">
        <v>21</v>
      </c>
      <c r="M9" s="407" t="s">
        <v>22</v>
      </c>
    </row>
    <row r="10" spans="1:13" ht="16.5" customHeight="1">
      <c r="A10" s="408">
        <v>1</v>
      </c>
      <c r="B10" s="245" t="s">
        <v>23</v>
      </c>
      <c r="C10" s="246" t="s">
        <v>26</v>
      </c>
      <c r="D10" s="409" t="s">
        <v>27</v>
      </c>
      <c r="E10" s="410"/>
      <c r="F10" s="410"/>
      <c r="G10" s="411" t="s">
        <v>11</v>
      </c>
      <c r="H10" s="410"/>
      <c r="I10" s="248"/>
      <c r="J10" s="480"/>
      <c r="K10" s="419" t="s">
        <v>28</v>
      </c>
      <c r="L10" s="480"/>
      <c r="M10" s="481"/>
    </row>
    <row r="11" spans="1:13" ht="16.5" customHeight="1">
      <c r="A11" s="408">
        <v>2</v>
      </c>
      <c r="B11" s="245" t="s">
        <v>23</v>
      </c>
      <c r="C11" s="246" t="s">
        <v>26</v>
      </c>
      <c r="D11" s="409" t="s">
        <v>29</v>
      </c>
      <c r="E11" s="410"/>
      <c r="F11" s="410"/>
      <c r="G11" s="411" t="s">
        <v>11</v>
      </c>
      <c r="H11" s="410"/>
      <c r="I11" s="248"/>
      <c r="J11" s="480"/>
      <c r="K11" s="419" t="s">
        <v>30</v>
      </c>
      <c r="L11" s="480"/>
      <c r="M11" s="481"/>
    </row>
    <row r="12" spans="1:13" ht="16.5" customHeight="1">
      <c r="A12" s="408">
        <v>3</v>
      </c>
      <c r="B12" s="245" t="s">
        <v>23</v>
      </c>
      <c r="C12" s="246" t="s">
        <v>24</v>
      </c>
      <c r="D12" s="246" t="s">
        <v>2486</v>
      </c>
      <c r="E12" s="410"/>
      <c r="F12" s="410"/>
      <c r="G12" s="411" t="s">
        <v>11</v>
      </c>
      <c r="H12" s="410"/>
      <c r="I12" s="247"/>
      <c r="J12" s="247"/>
      <c r="K12" s="247"/>
      <c r="L12" s="247"/>
      <c r="M12" s="482"/>
    </row>
    <row r="13" spans="1:13" ht="16.5" customHeight="1">
      <c r="A13" s="408">
        <v>4</v>
      </c>
      <c r="B13" s="245" t="s">
        <v>23</v>
      </c>
      <c r="C13" s="246" t="s">
        <v>31</v>
      </c>
      <c r="D13" s="246" t="s">
        <v>32</v>
      </c>
      <c r="E13" s="410"/>
      <c r="F13" s="410"/>
      <c r="G13" s="411" t="s">
        <v>11</v>
      </c>
      <c r="H13" s="410"/>
      <c r="I13" s="248"/>
      <c r="J13" s="419" t="s">
        <v>33</v>
      </c>
      <c r="K13" s="412"/>
      <c r="L13" s="480"/>
      <c r="M13" s="481"/>
    </row>
    <row r="14" spans="1:13" ht="16.5" customHeight="1">
      <c r="A14" s="408">
        <v>5</v>
      </c>
      <c r="B14" s="245" t="s">
        <v>23</v>
      </c>
      <c r="C14" s="246" t="s">
        <v>26</v>
      </c>
      <c r="D14" s="409" t="s">
        <v>34</v>
      </c>
      <c r="E14" s="410"/>
      <c r="F14" s="410"/>
      <c r="G14" s="203" t="s">
        <v>11</v>
      </c>
      <c r="H14" s="410"/>
      <c r="I14" s="248"/>
      <c r="J14" s="412"/>
      <c r="K14" s="412"/>
      <c r="L14" s="201"/>
      <c r="M14" s="481"/>
    </row>
    <row r="15" spans="1:13" ht="16.5" customHeight="1">
      <c r="A15" s="408">
        <v>6</v>
      </c>
      <c r="B15" s="245" t="s">
        <v>23</v>
      </c>
      <c r="C15" s="246" t="s">
        <v>24</v>
      </c>
      <c r="D15" s="246" t="s">
        <v>35</v>
      </c>
      <c r="E15" s="410"/>
      <c r="F15" s="207"/>
      <c r="G15" s="203" t="s">
        <v>11</v>
      </c>
      <c r="H15" s="202"/>
      <c r="I15" s="425" t="s">
        <v>36</v>
      </c>
      <c r="J15" s="480"/>
      <c r="K15" s="412"/>
      <c r="L15" s="483" t="s">
        <v>1629</v>
      </c>
      <c r="M15" s="481"/>
    </row>
    <row r="16" spans="1:13" ht="16.5" customHeight="1">
      <c r="A16" s="408">
        <v>7</v>
      </c>
      <c r="B16" s="245" t="s">
        <v>23</v>
      </c>
      <c r="C16" s="246" t="s">
        <v>24</v>
      </c>
      <c r="D16" s="246" t="s">
        <v>37</v>
      </c>
      <c r="E16" s="410"/>
      <c r="F16" s="410"/>
      <c r="G16" s="203" t="s">
        <v>11</v>
      </c>
      <c r="H16" s="410"/>
      <c r="I16" s="414"/>
      <c r="J16" s="480"/>
      <c r="K16" s="480"/>
      <c r="L16" s="480"/>
      <c r="M16" s="481"/>
    </row>
    <row r="17" spans="1:13" ht="16.5" customHeight="1">
      <c r="A17" s="408">
        <v>8</v>
      </c>
      <c r="B17" s="245" t="s">
        <v>23</v>
      </c>
      <c r="C17" s="246" t="s">
        <v>24</v>
      </c>
      <c r="D17" s="464" t="s">
        <v>38</v>
      </c>
      <c r="E17" s="410"/>
      <c r="F17" s="410"/>
      <c r="G17" s="411" t="s">
        <v>11</v>
      </c>
      <c r="H17" s="410"/>
      <c r="I17" s="425" t="s">
        <v>39</v>
      </c>
      <c r="J17" s="480"/>
      <c r="K17" s="480"/>
      <c r="L17" s="480"/>
      <c r="M17" s="481"/>
    </row>
    <row r="18" spans="1:13" ht="16.5" customHeight="1">
      <c r="A18" s="408">
        <v>9</v>
      </c>
      <c r="B18" s="245" t="s">
        <v>23</v>
      </c>
      <c r="C18" s="246" t="s">
        <v>24</v>
      </c>
      <c r="D18" s="464" t="s">
        <v>40</v>
      </c>
      <c r="E18" s="410"/>
      <c r="F18" s="410"/>
      <c r="G18" s="411" t="s">
        <v>11</v>
      </c>
      <c r="H18" s="410"/>
      <c r="I18" s="425" t="s">
        <v>41</v>
      </c>
      <c r="J18" s="480"/>
      <c r="K18" s="480"/>
      <c r="L18" s="480"/>
      <c r="M18" s="481"/>
    </row>
    <row r="19" spans="1:13" ht="16.5" customHeight="1">
      <c r="A19" s="408">
        <v>10</v>
      </c>
      <c r="B19" s="245" t="s">
        <v>23</v>
      </c>
      <c r="C19" s="246" t="s">
        <v>24</v>
      </c>
      <c r="D19" s="409" t="s">
        <v>42</v>
      </c>
      <c r="E19" s="410"/>
      <c r="F19" s="410"/>
      <c r="G19" s="411" t="s">
        <v>11</v>
      </c>
      <c r="H19" s="410"/>
      <c r="I19" s="425" t="s">
        <v>43</v>
      </c>
      <c r="J19" s="480"/>
      <c r="K19" s="480"/>
      <c r="L19" s="480"/>
      <c r="M19" s="481"/>
    </row>
    <row r="20" spans="1:13" ht="16.5" customHeight="1">
      <c r="A20" s="408">
        <v>11</v>
      </c>
      <c r="B20" s="245" t="s">
        <v>23</v>
      </c>
      <c r="C20" s="246" t="s">
        <v>24</v>
      </c>
      <c r="D20" s="409" t="s">
        <v>44</v>
      </c>
      <c r="E20" s="410"/>
      <c r="F20" s="410"/>
      <c r="G20" s="411" t="s">
        <v>11</v>
      </c>
      <c r="H20" s="410"/>
      <c r="I20" s="425" t="s">
        <v>45</v>
      </c>
      <c r="J20" s="480"/>
      <c r="K20" s="480"/>
      <c r="L20" s="480"/>
      <c r="M20" s="481"/>
    </row>
    <row r="21" spans="1:13" ht="16.5" customHeight="1">
      <c r="A21" s="408">
        <v>12</v>
      </c>
      <c r="B21" s="245" t="s">
        <v>23</v>
      </c>
      <c r="C21" s="246" t="s">
        <v>24</v>
      </c>
      <c r="D21" s="409" t="s">
        <v>46</v>
      </c>
      <c r="E21" s="410"/>
      <c r="F21" s="410"/>
      <c r="G21" s="411" t="s">
        <v>11</v>
      </c>
      <c r="H21" s="410"/>
      <c r="I21" s="425" t="s">
        <v>47</v>
      </c>
      <c r="J21" s="480"/>
      <c r="K21" s="480"/>
      <c r="L21" s="480"/>
      <c r="M21" s="481"/>
    </row>
    <row r="22" spans="1:13" ht="16.5" customHeight="1">
      <c r="A22" s="408">
        <v>13</v>
      </c>
      <c r="B22" s="245" t="s">
        <v>23</v>
      </c>
      <c r="C22" s="246" t="s">
        <v>24</v>
      </c>
      <c r="D22" s="409" t="s">
        <v>48</v>
      </c>
      <c r="E22" s="410"/>
      <c r="F22" s="410"/>
      <c r="G22" s="411" t="s">
        <v>11</v>
      </c>
      <c r="H22" s="410"/>
      <c r="I22" s="425" t="s">
        <v>49</v>
      </c>
      <c r="J22" s="480"/>
      <c r="K22" s="480"/>
      <c r="L22" s="480"/>
      <c r="M22" s="481"/>
    </row>
    <row r="23" spans="1:13" ht="16.5" customHeight="1">
      <c r="A23" s="408">
        <v>14</v>
      </c>
      <c r="B23" s="245" t="s">
        <v>23</v>
      </c>
      <c r="C23" s="246" t="s">
        <v>24</v>
      </c>
      <c r="D23" s="409" t="s">
        <v>50</v>
      </c>
      <c r="E23" s="410"/>
      <c r="F23" s="410"/>
      <c r="G23" s="411" t="s">
        <v>11</v>
      </c>
      <c r="H23" s="410"/>
      <c r="I23" s="425" t="s">
        <v>51</v>
      </c>
      <c r="J23" s="480"/>
      <c r="K23" s="480"/>
      <c r="L23" s="480"/>
      <c r="M23" s="481"/>
    </row>
    <row r="24" spans="1:13" ht="16.5" customHeight="1">
      <c r="A24" s="408">
        <v>15</v>
      </c>
      <c r="B24" s="245" t="s">
        <v>23</v>
      </c>
      <c r="C24" s="246" t="s">
        <v>24</v>
      </c>
      <c r="D24" s="409" t="s">
        <v>2071</v>
      </c>
      <c r="E24" s="410"/>
      <c r="F24" s="410"/>
      <c r="G24" s="411" t="s">
        <v>11</v>
      </c>
      <c r="H24" s="410"/>
      <c r="I24" s="248"/>
      <c r="J24" s="412"/>
      <c r="K24" s="412"/>
      <c r="L24" s="419"/>
      <c r="M24" s="482"/>
    </row>
    <row r="25" spans="1:13" ht="16.5" customHeight="1">
      <c r="A25" s="408">
        <v>16</v>
      </c>
      <c r="B25" s="245" t="s">
        <v>23</v>
      </c>
      <c r="C25" s="246" t="s">
        <v>52</v>
      </c>
      <c r="D25" s="409" t="s">
        <v>2414</v>
      </c>
      <c r="E25" s="410"/>
      <c r="F25" s="410"/>
      <c r="G25" s="411" t="s">
        <v>11</v>
      </c>
      <c r="H25" s="410"/>
      <c r="I25" s="248"/>
      <c r="J25" s="480"/>
      <c r="K25" s="480"/>
      <c r="L25" s="513" t="s">
        <v>2447</v>
      </c>
      <c r="M25" s="482" t="s">
        <v>2137</v>
      </c>
    </row>
    <row r="26" spans="1:13" ht="16.5" customHeight="1">
      <c r="A26" s="408">
        <v>17</v>
      </c>
      <c r="B26" s="245" t="s">
        <v>23</v>
      </c>
      <c r="C26" s="464" t="s">
        <v>53</v>
      </c>
      <c r="D26" s="409" t="s">
        <v>2252</v>
      </c>
      <c r="E26" s="410"/>
      <c r="F26" s="410"/>
      <c r="G26" s="411" t="s">
        <v>11</v>
      </c>
      <c r="H26" s="410"/>
      <c r="I26" s="248"/>
      <c r="J26" s="480"/>
      <c r="K26" s="480"/>
      <c r="L26" s="415" t="s">
        <v>2300</v>
      </c>
      <c r="M26" s="482"/>
    </row>
    <row r="27" spans="1:13" ht="16.5" customHeight="1">
      <c r="A27" s="408">
        <v>18</v>
      </c>
      <c r="B27" s="245" t="s">
        <v>23</v>
      </c>
      <c r="C27" s="464" t="s">
        <v>53</v>
      </c>
      <c r="D27" s="409" t="s">
        <v>2170</v>
      </c>
      <c r="E27" s="410"/>
      <c r="F27" s="410"/>
      <c r="G27" s="411" t="s">
        <v>11</v>
      </c>
      <c r="H27" s="410"/>
      <c r="I27" s="248"/>
      <c r="J27" s="480"/>
      <c r="K27" s="480"/>
      <c r="L27" s="415" t="s">
        <v>2299</v>
      </c>
      <c r="M27" s="482"/>
    </row>
    <row r="28" spans="1:13" ht="16.5" customHeight="1">
      <c r="A28" s="408">
        <v>19</v>
      </c>
      <c r="B28" s="245" t="s">
        <v>23</v>
      </c>
      <c r="C28" s="464" t="s">
        <v>53</v>
      </c>
      <c r="D28" s="409" t="s">
        <v>56</v>
      </c>
      <c r="E28" s="410"/>
      <c r="F28" s="410"/>
      <c r="G28" s="411" t="s">
        <v>11</v>
      </c>
      <c r="H28" s="410"/>
      <c r="I28" s="248"/>
      <c r="J28" s="480"/>
      <c r="K28" s="480"/>
      <c r="L28" s="419" t="s">
        <v>57</v>
      </c>
      <c r="M28" s="482"/>
    </row>
    <row r="29" spans="1:13" ht="16.5" customHeight="1">
      <c r="A29" s="408">
        <v>20</v>
      </c>
      <c r="B29" s="245" t="s">
        <v>23</v>
      </c>
      <c r="C29" s="464" t="s">
        <v>53</v>
      </c>
      <c r="D29" s="409" t="s">
        <v>58</v>
      </c>
      <c r="E29" s="410"/>
      <c r="F29" s="410"/>
      <c r="G29" s="411" t="s">
        <v>11</v>
      </c>
      <c r="H29" s="410"/>
      <c r="I29" s="248"/>
      <c r="J29" s="480"/>
      <c r="K29" s="480"/>
      <c r="L29" s="419" t="s">
        <v>59</v>
      </c>
      <c r="M29" s="416"/>
    </row>
    <row r="30" spans="1:13" ht="16.5" customHeight="1">
      <c r="A30" s="408">
        <v>21</v>
      </c>
      <c r="B30" s="245" t="s">
        <v>23</v>
      </c>
      <c r="C30" s="464" t="s">
        <v>53</v>
      </c>
      <c r="D30" s="409" t="s">
        <v>60</v>
      </c>
      <c r="E30" s="410"/>
      <c r="F30" s="410"/>
      <c r="G30" s="411" t="s">
        <v>11</v>
      </c>
      <c r="H30" s="410"/>
      <c r="I30" s="248"/>
      <c r="J30" s="480"/>
      <c r="K30" s="480"/>
      <c r="L30" s="419" t="s">
        <v>61</v>
      </c>
      <c r="M30" s="416"/>
    </row>
    <row r="31" spans="1:13" ht="16.5" customHeight="1">
      <c r="A31" s="408">
        <v>22</v>
      </c>
      <c r="B31" s="245" t="s">
        <v>23</v>
      </c>
      <c r="C31" s="464" t="s">
        <v>53</v>
      </c>
      <c r="D31" s="409" t="s">
        <v>62</v>
      </c>
      <c r="E31" s="410"/>
      <c r="F31" s="410"/>
      <c r="G31" s="484" t="s">
        <v>12</v>
      </c>
      <c r="H31" s="410"/>
      <c r="I31" s="248"/>
      <c r="J31" s="480"/>
      <c r="K31" s="480"/>
      <c r="L31" s="419" t="s">
        <v>2448</v>
      </c>
      <c r="M31" s="416"/>
    </row>
    <row r="32" spans="1:13" ht="16.5" customHeight="1">
      <c r="A32" s="408">
        <v>23</v>
      </c>
      <c r="B32" s="245" t="s">
        <v>23</v>
      </c>
      <c r="C32" s="464" t="s">
        <v>64</v>
      </c>
      <c r="D32" s="409" t="s">
        <v>65</v>
      </c>
      <c r="E32" s="245" t="s">
        <v>66</v>
      </c>
      <c r="F32" s="245" t="s">
        <v>66</v>
      </c>
      <c r="G32" s="427" t="s">
        <v>6</v>
      </c>
      <c r="H32" s="410"/>
      <c r="I32" s="248"/>
      <c r="J32" s="480"/>
      <c r="K32" s="412"/>
      <c r="L32" s="419" t="s">
        <v>1738</v>
      </c>
      <c r="M32" s="482"/>
    </row>
    <row r="33" spans="1:13" ht="16.5" customHeight="1">
      <c r="A33" s="408">
        <v>24</v>
      </c>
      <c r="B33" s="245" t="s">
        <v>23</v>
      </c>
      <c r="C33" s="464" t="s">
        <v>64</v>
      </c>
      <c r="D33" s="409" t="s">
        <v>67</v>
      </c>
      <c r="E33" s="245" t="s">
        <v>68</v>
      </c>
      <c r="F33" s="245" t="s">
        <v>68</v>
      </c>
      <c r="G33" s="427" t="s">
        <v>6</v>
      </c>
      <c r="H33" s="410"/>
      <c r="I33" s="248"/>
      <c r="J33" s="480"/>
      <c r="K33" s="480"/>
      <c r="L33" s="513" t="s">
        <v>2254</v>
      </c>
      <c r="M33" s="416"/>
    </row>
    <row r="34" spans="1:13" ht="16.5" customHeight="1">
      <c r="A34" s="408">
        <v>25</v>
      </c>
      <c r="B34" s="245" t="s">
        <v>23</v>
      </c>
      <c r="C34" s="464" t="s">
        <v>64</v>
      </c>
      <c r="D34" s="409" t="s">
        <v>69</v>
      </c>
      <c r="E34" s="245" t="s">
        <v>70</v>
      </c>
      <c r="F34" s="245" t="s">
        <v>70</v>
      </c>
      <c r="G34" s="427" t="s">
        <v>6</v>
      </c>
      <c r="H34" s="410"/>
      <c r="I34" s="248"/>
      <c r="J34" s="480"/>
      <c r="K34" s="480"/>
      <c r="L34" s="483" t="s">
        <v>2312</v>
      </c>
      <c r="M34" s="416"/>
    </row>
    <row r="35" spans="1:13" ht="16.5" customHeight="1">
      <c r="A35" s="408">
        <v>26</v>
      </c>
      <c r="B35" s="245" t="s">
        <v>23</v>
      </c>
      <c r="C35" s="464" t="s">
        <v>64</v>
      </c>
      <c r="D35" s="409" t="s">
        <v>2246</v>
      </c>
      <c r="E35" s="245" t="s">
        <v>71</v>
      </c>
      <c r="F35" s="245" t="s">
        <v>71</v>
      </c>
      <c r="G35" s="411" t="s">
        <v>11</v>
      </c>
      <c r="H35" s="410"/>
      <c r="I35" s="248"/>
      <c r="J35" s="480"/>
      <c r="K35" s="480"/>
      <c r="L35" s="419" t="s">
        <v>2413</v>
      </c>
      <c r="M35" s="416"/>
    </row>
    <row r="36" spans="1:13" ht="16.5" customHeight="1">
      <c r="A36" s="408">
        <v>27</v>
      </c>
      <c r="B36" s="245" t="s">
        <v>23</v>
      </c>
      <c r="C36" s="464" t="s">
        <v>64</v>
      </c>
      <c r="D36" s="409" t="s">
        <v>72</v>
      </c>
      <c r="E36" s="245" t="s">
        <v>73</v>
      </c>
      <c r="F36" s="245" t="s">
        <v>73</v>
      </c>
      <c r="G36" s="411" t="s">
        <v>11</v>
      </c>
      <c r="H36" s="410"/>
      <c r="I36" s="248"/>
      <c r="J36" s="480"/>
      <c r="K36" s="480"/>
      <c r="L36" s="483" t="s">
        <v>1824</v>
      </c>
      <c r="M36" s="416"/>
    </row>
    <row r="37" spans="1:13" ht="16.5" customHeight="1">
      <c r="A37" s="408">
        <v>28</v>
      </c>
      <c r="B37" s="245" t="s">
        <v>23</v>
      </c>
      <c r="C37" s="464" t="s">
        <v>64</v>
      </c>
      <c r="D37" s="409" t="s">
        <v>74</v>
      </c>
      <c r="E37" s="410"/>
      <c r="F37" s="410"/>
      <c r="G37" s="427" t="s">
        <v>6</v>
      </c>
      <c r="H37" s="410"/>
      <c r="I37" s="248"/>
      <c r="J37" s="480"/>
      <c r="K37" s="480"/>
      <c r="L37" s="483" t="s">
        <v>1825</v>
      </c>
      <c r="M37" s="416"/>
    </row>
    <row r="38" spans="1:13" ht="16.5" customHeight="1">
      <c r="A38" s="408">
        <v>29</v>
      </c>
      <c r="B38" s="245" t="s">
        <v>23</v>
      </c>
      <c r="C38" s="464" t="s">
        <v>64</v>
      </c>
      <c r="D38" s="409" t="s">
        <v>75</v>
      </c>
      <c r="E38" s="410"/>
      <c r="F38" s="410"/>
      <c r="G38" s="427" t="s">
        <v>6</v>
      </c>
      <c r="H38" s="410"/>
      <c r="I38" s="248"/>
      <c r="J38" s="480"/>
      <c r="K38" s="480"/>
      <c r="L38" s="483" t="s">
        <v>1826</v>
      </c>
      <c r="M38" s="416"/>
    </row>
    <row r="39" spans="1:13" ht="16.5" customHeight="1">
      <c r="A39" s="408">
        <v>30</v>
      </c>
      <c r="B39" s="245" t="s">
        <v>23</v>
      </c>
      <c r="C39" s="464" t="s">
        <v>64</v>
      </c>
      <c r="D39" s="409" t="s">
        <v>76</v>
      </c>
      <c r="E39" s="245" t="s">
        <v>77</v>
      </c>
      <c r="F39" s="245" t="s">
        <v>77</v>
      </c>
      <c r="G39" s="411" t="s">
        <v>11</v>
      </c>
      <c r="H39" s="410"/>
      <c r="I39" s="248"/>
      <c r="J39" s="480"/>
      <c r="K39" s="480"/>
      <c r="L39" s="483" t="s">
        <v>1827</v>
      </c>
      <c r="M39" s="416"/>
    </row>
    <row r="40" spans="1:13" ht="16.5" customHeight="1">
      <c r="A40" s="408">
        <v>31</v>
      </c>
      <c r="B40" s="245" t="s">
        <v>23</v>
      </c>
      <c r="C40" s="464" t="s">
        <v>64</v>
      </c>
      <c r="D40" s="409" t="s">
        <v>78</v>
      </c>
      <c r="E40" s="245" t="s">
        <v>79</v>
      </c>
      <c r="F40" s="245" t="s">
        <v>79</v>
      </c>
      <c r="G40" s="411" t="s">
        <v>11</v>
      </c>
      <c r="H40" s="410"/>
      <c r="I40" s="248"/>
      <c r="J40" s="480"/>
      <c r="K40" s="480"/>
      <c r="L40" s="419" t="s">
        <v>1828</v>
      </c>
      <c r="M40" s="416"/>
    </row>
    <row r="41" spans="1:13" ht="16.5" customHeight="1">
      <c r="A41" s="408">
        <v>32</v>
      </c>
      <c r="B41" s="245" t="s">
        <v>23</v>
      </c>
      <c r="C41" s="464" t="s">
        <v>64</v>
      </c>
      <c r="D41" s="409" t="s">
        <v>80</v>
      </c>
      <c r="E41" s="245" t="s">
        <v>81</v>
      </c>
      <c r="F41" s="245" t="s">
        <v>81</v>
      </c>
      <c r="G41" s="411" t="s">
        <v>11</v>
      </c>
      <c r="H41" s="410"/>
      <c r="I41" s="248"/>
      <c r="J41" s="480"/>
      <c r="K41" s="480"/>
      <c r="L41" s="419" t="s">
        <v>1829</v>
      </c>
      <c r="M41" s="416"/>
    </row>
    <row r="42" spans="1:13" ht="16.5" customHeight="1">
      <c r="A42" s="408">
        <v>33</v>
      </c>
      <c r="B42" s="245" t="s">
        <v>23</v>
      </c>
      <c r="C42" s="464" t="s">
        <v>64</v>
      </c>
      <c r="D42" s="409" t="s">
        <v>82</v>
      </c>
      <c r="E42" s="245" t="s">
        <v>83</v>
      </c>
      <c r="F42" s="245" t="s">
        <v>83</v>
      </c>
      <c r="G42" s="411" t="s">
        <v>11</v>
      </c>
      <c r="H42" s="410"/>
      <c r="I42" s="248"/>
      <c r="J42" s="480"/>
      <c r="K42" s="480"/>
      <c r="L42" s="419" t="s">
        <v>1830</v>
      </c>
      <c r="M42" s="416"/>
    </row>
    <row r="43" spans="1:13" ht="16.5" customHeight="1">
      <c r="A43" s="408">
        <v>34</v>
      </c>
      <c r="B43" s="245" t="s">
        <v>23</v>
      </c>
      <c r="C43" s="464" t="s">
        <v>64</v>
      </c>
      <c r="D43" s="409" t="s">
        <v>84</v>
      </c>
      <c r="E43" s="245" t="s">
        <v>85</v>
      </c>
      <c r="F43" s="245" t="s">
        <v>85</v>
      </c>
      <c r="G43" s="411" t="s">
        <v>11</v>
      </c>
      <c r="H43" s="410"/>
      <c r="I43" s="248"/>
      <c r="J43" s="480"/>
      <c r="K43" s="480"/>
      <c r="L43" s="483" t="s">
        <v>1845</v>
      </c>
      <c r="M43" s="416"/>
    </row>
    <row r="44" spans="1:13" ht="16.5" customHeight="1">
      <c r="A44" s="408">
        <v>35</v>
      </c>
      <c r="B44" s="245" t="s">
        <v>23</v>
      </c>
      <c r="C44" s="464" t="s">
        <v>64</v>
      </c>
      <c r="D44" s="409" t="s">
        <v>86</v>
      </c>
      <c r="E44" s="245" t="s">
        <v>87</v>
      </c>
      <c r="F44" s="245" t="s">
        <v>87</v>
      </c>
      <c r="G44" s="411" t="s">
        <v>11</v>
      </c>
      <c r="H44" s="410"/>
      <c r="I44" s="248"/>
      <c r="J44" s="480"/>
      <c r="K44" s="480"/>
      <c r="L44" s="419" t="s">
        <v>1831</v>
      </c>
      <c r="M44" s="416"/>
    </row>
    <row r="45" spans="1:13" ht="16.5" customHeight="1">
      <c r="A45" s="408">
        <v>36</v>
      </c>
      <c r="B45" s="245" t="s">
        <v>23</v>
      </c>
      <c r="C45" s="464" t="s">
        <v>64</v>
      </c>
      <c r="D45" s="409" t="s">
        <v>88</v>
      </c>
      <c r="E45" s="245" t="s">
        <v>89</v>
      </c>
      <c r="F45" s="245" t="s">
        <v>89</v>
      </c>
      <c r="G45" s="411" t="s">
        <v>11</v>
      </c>
      <c r="H45" s="410"/>
      <c r="I45" s="248"/>
      <c r="J45" s="480"/>
      <c r="K45" s="480"/>
      <c r="L45" s="419" t="s">
        <v>1846</v>
      </c>
      <c r="M45" s="416"/>
    </row>
    <row r="46" spans="1:13" ht="16.5" customHeight="1">
      <c r="A46" s="408">
        <v>37</v>
      </c>
      <c r="B46" s="245" t="s">
        <v>23</v>
      </c>
      <c r="C46" s="464" t="s">
        <v>64</v>
      </c>
      <c r="D46" s="409" t="s">
        <v>90</v>
      </c>
      <c r="E46" s="245" t="s">
        <v>91</v>
      </c>
      <c r="F46" s="245" t="s">
        <v>91</v>
      </c>
      <c r="G46" s="411" t="s">
        <v>11</v>
      </c>
      <c r="H46" s="410"/>
      <c r="I46" s="248"/>
      <c r="J46" s="480"/>
      <c r="K46" s="480"/>
      <c r="L46" s="419" t="s">
        <v>1832</v>
      </c>
      <c r="M46" s="416"/>
    </row>
    <row r="47" spans="1:13" ht="16.5" customHeight="1">
      <c r="A47" s="408">
        <v>38</v>
      </c>
      <c r="B47" s="245" t="s">
        <v>23</v>
      </c>
      <c r="C47" s="464" t="s">
        <v>64</v>
      </c>
      <c r="D47" s="409" t="s">
        <v>92</v>
      </c>
      <c r="E47" s="245" t="s">
        <v>91</v>
      </c>
      <c r="F47" s="245" t="s">
        <v>91</v>
      </c>
      <c r="G47" s="411" t="s">
        <v>11</v>
      </c>
      <c r="H47" s="410"/>
      <c r="I47" s="248"/>
      <c r="J47" s="480"/>
      <c r="K47" s="480"/>
      <c r="L47" s="483" t="s">
        <v>1833</v>
      </c>
      <c r="M47" s="416"/>
    </row>
    <row r="48" spans="1:13" ht="16.5" customHeight="1">
      <c r="A48" s="408">
        <v>39</v>
      </c>
      <c r="B48" s="245" t="s">
        <v>23</v>
      </c>
      <c r="C48" s="464" t="s">
        <v>64</v>
      </c>
      <c r="D48" s="409" t="s">
        <v>93</v>
      </c>
      <c r="E48" s="245" t="s">
        <v>89</v>
      </c>
      <c r="F48" s="245" t="s">
        <v>89</v>
      </c>
      <c r="G48" s="411" t="s">
        <v>11</v>
      </c>
      <c r="H48" s="410"/>
      <c r="I48" s="248"/>
      <c r="J48" s="480"/>
      <c r="K48" s="480"/>
      <c r="L48" s="483" t="s">
        <v>1834</v>
      </c>
      <c r="M48" s="416"/>
    </row>
    <row r="49" spans="1:13" ht="16.5" customHeight="1">
      <c r="A49" s="408">
        <v>40</v>
      </c>
      <c r="B49" s="245" t="s">
        <v>23</v>
      </c>
      <c r="C49" s="464" t="s">
        <v>64</v>
      </c>
      <c r="D49" s="409" t="s">
        <v>94</v>
      </c>
      <c r="E49" s="245" t="s">
        <v>89</v>
      </c>
      <c r="F49" s="245" t="s">
        <v>89</v>
      </c>
      <c r="G49" s="411" t="s">
        <v>11</v>
      </c>
      <c r="H49" s="410"/>
      <c r="I49" s="248"/>
      <c r="J49" s="480"/>
      <c r="K49" s="480"/>
      <c r="L49" s="483" t="s">
        <v>1834</v>
      </c>
      <c r="M49" s="416"/>
    </row>
    <row r="50" spans="1:13" ht="16.5" customHeight="1">
      <c r="A50" s="408">
        <v>41</v>
      </c>
      <c r="B50" s="245" t="s">
        <v>23</v>
      </c>
      <c r="C50" s="464" t="s">
        <v>64</v>
      </c>
      <c r="D50" s="409" t="s">
        <v>95</v>
      </c>
      <c r="E50" s="245" t="s">
        <v>89</v>
      </c>
      <c r="F50" s="245" t="s">
        <v>89</v>
      </c>
      <c r="G50" s="411" t="s">
        <v>11</v>
      </c>
      <c r="H50" s="410"/>
      <c r="I50" s="248"/>
      <c r="J50" s="480"/>
      <c r="K50" s="480"/>
      <c r="L50" s="483" t="s">
        <v>1833</v>
      </c>
      <c r="M50" s="416"/>
    </row>
    <row r="51" spans="1:13" ht="16.5" customHeight="1">
      <c r="A51" s="408">
        <v>42</v>
      </c>
      <c r="B51" s="245" t="s">
        <v>23</v>
      </c>
      <c r="C51" s="464" t="s">
        <v>64</v>
      </c>
      <c r="D51" s="409" t="s">
        <v>96</v>
      </c>
      <c r="E51" s="245" t="s">
        <v>89</v>
      </c>
      <c r="F51" s="245" t="s">
        <v>89</v>
      </c>
      <c r="G51" s="411" t="s">
        <v>11</v>
      </c>
      <c r="H51" s="410"/>
      <c r="I51" s="248"/>
      <c r="J51" s="480"/>
      <c r="K51" s="480"/>
      <c r="L51" s="419" t="s">
        <v>1835</v>
      </c>
      <c r="M51" s="416"/>
    </row>
    <row r="52" spans="1:13" ht="16.5" customHeight="1">
      <c r="A52" s="408">
        <v>43</v>
      </c>
      <c r="B52" s="245" t="s">
        <v>23</v>
      </c>
      <c r="C52" s="464" t="s">
        <v>64</v>
      </c>
      <c r="D52" s="409" t="s">
        <v>97</v>
      </c>
      <c r="E52" s="245" t="s">
        <v>98</v>
      </c>
      <c r="F52" s="245" t="s">
        <v>98</v>
      </c>
      <c r="G52" s="411" t="s">
        <v>11</v>
      </c>
      <c r="H52" s="410"/>
      <c r="I52" s="248"/>
      <c r="J52" s="480"/>
      <c r="K52" s="480"/>
      <c r="L52" s="483" t="s">
        <v>1847</v>
      </c>
      <c r="M52" s="416"/>
    </row>
    <row r="53" spans="1:13" ht="16.5" customHeight="1">
      <c r="A53" s="408">
        <v>44</v>
      </c>
      <c r="B53" s="245" t="s">
        <v>23</v>
      </c>
      <c r="C53" s="464" t="s">
        <v>64</v>
      </c>
      <c r="D53" s="409" t="s">
        <v>99</v>
      </c>
      <c r="E53" s="245" t="s">
        <v>100</v>
      </c>
      <c r="F53" s="245" t="s">
        <v>100</v>
      </c>
      <c r="G53" s="411" t="s">
        <v>11</v>
      </c>
      <c r="H53" s="410"/>
      <c r="I53" s="248"/>
      <c r="J53" s="480"/>
      <c r="K53" s="480"/>
      <c r="L53" s="483" t="s">
        <v>1847</v>
      </c>
      <c r="M53" s="416"/>
    </row>
    <row r="54" spans="1:13" ht="16.5" customHeight="1">
      <c r="A54" s="408">
        <v>45</v>
      </c>
      <c r="B54" s="245" t="s">
        <v>23</v>
      </c>
      <c r="C54" s="464" t="s">
        <v>64</v>
      </c>
      <c r="D54" s="409" t="s">
        <v>101</v>
      </c>
      <c r="E54" s="245" t="s">
        <v>102</v>
      </c>
      <c r="F54" s="245" t="s">
        <v>102</v>
      </c>
      <c r="G54" s="427" t="s">
        <v>6</v>
      </c>
      <c r="H54" s="410"/>
      <c r="I54" s="248"/>
      <c r="J54" s="480"/>
      <c r="K54" s="480"/>
      <c r="L54" s="483" t="s">
        <v>103</v>
      </c>
      <c r="M54" s="416"/>
    </row>
    <row r="55" spans="1:13" ht="16.5" customHeight="1">
      <c r="A55" s="408">
        <v>46</v>
      </c>
      <c r="B55" s="245" t="s">
        <v>23</v>
      </c>
      <c r="C55" s="464" t="s">
        <v>64</v>
      </c>
      <c r="D55" s="409" t="s">
        <v>104</v>
      </c>
      <c r="E55" s="245" t="s">
        <v>63</v>
      </c>
      <c r="F55" s="245" t="s">
        <v>63</v>
      </c>
      <c r="G55" s="427" t="s">
        <v>6</v>
      </c>
      <c r="H55" s="410"/>
      <c r="I55" s="248"/>
      <c r="J55" s="480"/>
      <c r="K55" s="480"/>
      <c r="L55" s="483" t="s">
        <v>103</v>
      </c>
      <c r="M55" s="416"/>
    </row>
    <row r="56" spans="1:13" ht="16.5" customHeight="1">
      <c r="A56" s="408">
        <v>47</v>
      </c>
      <c r="B56" s="245" t="s">
        <v>23</v>
      </c>
      <c r="C56" s="464" t="s">
        <v>64</v>
      </c>
      <c r="D56" s="409" t="s">
        <v>105</v>
      </c>
      <c r="E56" s="245" t="s">
        <v>106</v>
      </c>
      <c r="F56" s="245" t="s">
        <v>106</v>
      </c>
      <c r="G56" s="427" t="s">
        <v>6</v>
      </c>
      <c r="H56" s="410"/>
      <c r="I56" s="248"/>
      <c r="J56" s="480"/>
      <c r="K56" s="480"/>
      <c r="L56" s="483" t="s">
        <v>103</v>
      </c>
      <c r="M56" s="416"/>
    </row>
    <row r="57" spans="1:13" ht="16.5" customHeight="1">
      <c r="A57" s="408">
        <v>48</v>
      </c>
      <c r="B57" s="245" t="s">
        <v>23</v>
      </c>
      <c r="C57" s="464" t="s">
        <v>64</v>
      </c>
      <c r="D57" s="409" t="s">
        <v>107</v>
      </c>
      <c r="E57" s="245" t="s">
        <v>91</v>
      </c>
      <c r="F57" s="245" t="s">
        <v>91</v>
      </c>
      <c r="G57" s="427" t="s">
        <v>6</v>
      </c>
      <c r="H57" s="410"/>
      <c r="I57" s="248"/>
      <c r="J57" s="480"/>
      <c r="K57" s="480"/>
      <c r="L57" s="483" t="s">
        <v>103</v>
      </c>
      <c r="M57" s="416"/>
    </row>
    <row r="58" spans="1:13" ht="16.5" customHeight="1">
      <c r="A58" s="408">
        <v>49</v>
      </c>
      <c r="B58" s="245" t="s">
        <v>23</v>
      </c>
      <c r="C58" s="464" t="s">
        <v>64</v>
      </c>
      <c r="D58" s="409" t="s">
        <v>108</v>
      </c>
      <c r="E58" s="245" t="s">
        <v>63</v>
      </c>
      <c r="F58" s="245" t="s">
        <v>63</v>
      </c>
      <c r="G58" s="427" t="s">
        <v>6</v>
      </c>
      <c r="H58" s="410"/>
      <c r="I58" s="248"/>
      <c r="J58" s="480"/>
      <c r="K58" s="480"/>
      <c r="L58" s="483" t="s">
        <v>103</v>
      </c>
      <c r="M58" s="416"/>
    </row>
    <row r="59" spans="1:13" ht="16.5" customHeight="1">
      <c r="A59" s="408">
        <v>50</v>
      </c>
      <c r="B59" s="245" t="s">
        <v>23</v>
      </c>
      <c r="C59" s="464" t="s">
        <v>64</v>
      </c>
      <c r="D59" s="409" t="s">
        <v>109</v>
      </c>
      <c r="E59" s="245" t="s">
        <v>73</v>
      </c>
      <c r="F59" s="245" t="s">
        <v>73</v>
      </c>
      <c r="G59" s="427" t="s">
        <v>6</v>
      </c>
      <c r="H59" s="410"/>
      <c r="I59" s="248"/>
      <c r="J59" s="480"/>
      <c r="K59" s="480"/>
      <c r="L59" s="483" t="s">
        <v>103</v>
      </c>
      <c r="M59" s="416"/>
    </row>
    <row r="60" spans="1:13" ht="16.5" customHeight="1">
      <c r="A60" s="408">
        <v>51</v>
      </c>
      <c r="B60" s="245" t="s">
        <v>23</v>
      </c>
      <c r="C60" s="464" t="s">
        <v>64</v>
      </c>
      <c r="D60" s="409" t="s">
        <v>110</v>
      </c>
      <c r="E60" s="245" t="s">
        <v>91</v>
      </c>
      <c r="F60" s="245" t="s">
        <v>91</v>
      </c>
      <c r="G60" s="427" t="s">
        <v>6</v>
      </c>
      <c r="H60" s="410"/>
      <c r="I60" s="248"/>
      <c r="J60" s="480"/>
      <c r="K60" s="480"/>
      <c r="L60" s="483" t="s">
        <v>103</v>
      </c>
      <c r="M60" s="416"/>
    </row>
    <row r="61" spans="1:13" ht="16.5" customHeight="1">
      <c r="A61" s="408">
        <v>52</v>
      </c>
      <c r="B61" s="245" t="s">
        <v>23</v>
      </c>
      <c r="C61" s="464" t="s">
        <v>64</v>
      </c>
      <c r="D61" s="409" t="s">
        <v>111</v>
      </c>
      <c r="E61" s="245" t="s">
        <v>112</v>
      </c>
      <c r="F61" s="245" t="s">
        <v>112</v>
      </c>
      <c r="G61" s="427" t="s">
        <v>6</v>
      </c>
      <c r="H61" s="410"/>
      <c r="I61" s="248"/>
      <c r="J61" s="480"/>
      <c r="K61" s="480"/>
      <c r="L61" s="419" t="s">
        <v>103</v>
      </c>
      <c r="M61" s="416"/>
    </row>
    <row r="62" spans="1:13" ht="16.5" customHeight="1">
      <c r="A62" s="408">
        <v>53</v>
      </c>
      <c r="B62" s="245" t="s">
        <v>23</v>
      </c>
      <c r="C62" s="464" t="s">
        <v>64</v>
      </c>
      <c r="D62" s="409" t="s">
        <v>113</v>
      </c>
      <c r="E62" s="410"/>
      <c r="F62" s="410"/>
      <c r="G62" s="427" t="s">
        <v>6</v>
      </c>
      <c r="H62" s="410"/>
      <c r="I62" s="248"/>
      <c r="J62" s="480"/>
      <c r="K62" s="480"/>
      <c r="L62" s="419" t="s">
        <v>114</v>
      </c>
      <c r="M62" s="416"/>
    </row>
    <row r="63" spans="1:13" ht="16.5" customHeight="1">
      <c r="A63" s="408">
        <v>54</v>
      </c>
      <c r="B63" s="245" t="s">
        <v>23</v>
      </c>
      <c r="C63" s="246" t="s">
        <v>115</v>
      </c>
      <c r="D63" s="409" t="s">
        <v>1261</v>
      </c>
      <c r="E63" s="410"/>
      <c r="F63" s="410"/>
      <c r="G63" s="411" t="s">
        <v>11</v>
      </c>
      <c r="H63" s="410"/>
      <c r="I63" s="248"/>
      <c r="J63" s="419" t="s">
        <v>116</v>
      </c>
      <c r="K63" s="480"/>
      <c r="L63" s="419" t="s">
        <v>117</v>
      </c>
      <c r="M63" s="416"/>
    </row>
    <row r="64" spans="1:13" ht="16.5" customHeight="1">
      <c r="A64" s="408">
        <v>55</v>
      </c>
      <c r="B64" s="245" t="s">
        <v>23</v>
      </c>
      <c r="C64" s="246" t="s">
        <v>115</v>
      </c>
      <c r="D64" s="409" t="s">
        <v>1262</v>
      </c>
      <c r="E64" s="410"/>
      <c r="F64" s="410"/>
      <c r="G64" s="411" t="s">
        <v>11</v>
      </c>
      <c r="H64" s="410"/>
      <c r="I64" s="248"/>
      <c r="J64" s="419" t="s">
        <v>118</v>
      </c>
      <c r="K64" s="480"/>
      <c r="L64" s="419" t="s">
        <v>117</v>
      </c>
      <c r="M64" s="416"/>
    </row>
    <row r="65" spans="1:13" ht="16.5" customHeight="1">
      <c r="A65" s="408">
        <v>56</v>
      </c>
      <c r="B65" s="245" t="s">
        <v>23</v>
      </c>
      <c r="C65" s="246" t="s">
        <v>119</v>
      </c>
      <c r="D65" s="409" t="s">
        <v>120</v>
      </c>
      <c r="E65" s="245" t="s">
        <v>121</v>
      </c>
      <c r="F65" s="245" t="s">
        <v>122</v>
      </c>
      <c r="G65" s="411" t="s">
        <v>11</v>
      </c>
      <c r="H65" s="410"/>
      <c r="I65" s="248"/>
      <c r="J65" s="419" t="s">
        <v>123</v>
      </c>
      <c r="K65" s="480"/>
      <c r="L65" s="480"/>
      <c r="M65" s="416"/>
    </row>
    <row r="66" spans="1:13" ht="16.5" customHeight="1">
      <c r="A66" s="408">
        <v>57</v>
      </c>
      <c r="B66" s="245" t="s">
        <v>23</v>
      </c>
      <c r="C66" s="246" t="s">
        <v>119</v>
      </c>
      <c r="D66" s="409" t="s">
        <v>124</v>
      </c>
      <c r="E66" s="245" t="s">
        <v>122</v>
      </c>
      <c r="F66" s="245" t="s">
        <v>121</v>
      </c>
      <c r="G66" s="411" t="s">
        <v>11</v>
      </c>
      <c r="H66" s="410"/>
      <c r="I66" s="248"/>
      <c r="J66" s="419" t="s">
        <v>125</v>
      </c>
      <c r="K66" s="480"/>
      <c r="L66" s="480"/>
      <c r="M66" s="416"/>
    </row>
    <row r="67" spans="1:13" ht="16.5" customHeight="1">
      <c r="A67" s="408">
        <v>58</v>
      </c>
      <c r="B67" s="245" t="s">
        <v>23</v>
      </c>
      <c r="C67" s="246" t="s">
        <v>119</v>
      </c>
      <c r="D67" s="409" t="s">
        <v>126</v>
      </c>
      <c r="E67" s="245" t="s">
        <v>122</v>
      </c>
      <c r="F67" s="245" t="s">
        <v>122</v>
      </c>
      <c r="G67" s="411" t="s">
        <v>11</v>
      </c>
      <c r="H67" s="410"/>
      <c r="I67" s="248"/>
      <c r="J67" s="419" t="s">
        <v>127</v>
      </c>
      <c r="K67" s="480"/>
      <c r="L67" s="480"/>
      <c r="M67" s="416"/>
    </row>
    <row r="68" spans="1:13" ht="16.5" customHeight="1">
      <c r="A68" s="408">
        <v>59</v>
      </c>
      <c r="B68" s="245" t="s">
        <v>23</v>
      </c>
      <c r="C68" s="246" t="s">
        <v>119</v>
      </c>
      <c r="D68" s="409" t="s">
        <v>128</v>
      </c>
      <c r="E68" s="245" t="s">
        <v>121</v>
      </c>
      <c r="F68" s="245" t="s">
        <v>121</v>
      </c>
      <c r="G68" s="411" t="s">
        <v>11</v>
      </c>
      <c r="H68" s="410"/>
      <c r="I68" s="248"/>
      <c r="J68" s="419" t="s">
        <v>129</v>
      </c>
      <c r="K68" s="480"/>
      <c r="L68" s="480"/>
      <c r="M68" s="416"/>
    </row>
    <row r="69" spans="1:13" ht="16.5" customHeight="1">
      <c r="A69" s="408">
        <v>60</v>
      </c>
      <c r="B69" s="245" t="s">
        <v>23</v>
      </c>
      <c r="C69" s="464" t="s">
        <v>64</v>
      </c>
      <c r="D69" s="409" t="s">
        <v>130</v>
      </c>
      <c r="E69" s="245" t="s">
        <v>131</v>
      </c>
      <c r="F69" s="245" t="s">
        <v>131</v>
      </c>
      <c r="G69" s="427" t="s">
        <v>6</v>
      </c>
      <c r="H69" s="410"/>
      <c r="I69" s="245" t="s">
        <v>132</v>
      </c>
      <c r="J69" s="480"/>
      <c r="K69" s="412"/>
      <c r="L69" s="419" t="s">
        <v>133</v>
      </c>
      <c r="M69" s="416"/>
    </row>
    <row r="70" spans="1:13" ht="16.5" customHeight="1">
      <c r="A70" s="408">
        <v>61</v>
      </c>
      <c r="B70" s="245" t="s">
        <v>23</v>
      </c>
      <c r="C70" s="464" t="s">
        <v>64</v>
      </c>
      <c r="D70" s="409" t="s">
        <v>134</v>
      </c>
      <c r="E70" s="245" t="s">
        <v>135</v>
      </c>
      <c r="F70" s="245" t="s">
        <v>135</v>
      </c>
      <c r="G70" s="427" t="s">
        <v>6</v>
      </c>
      <c r="H70" s="410"/>
      <c r="I70" s="245" t="s">
        <v>136</v>
      </c>
      <c r="J70" s="480"/>
      <c r="K70" s="480"/>
      <c r="L70" s="483" t="s">
        <v>137</v>
      </c>
      <c r="M70" s="416"/>
    </row>
    <row r="71" spans="1:13" ht="16.5" customHeight="1">
      <c r="A71" s="408">
        <v>62</v>
      </c>
      <c r="B71" s="245" t="s">
        <v>23</v>
      </c>
      <c r="C71" s="464" t="s">
        <v>64</v>
      </c>
      <c r="D71" s="409" t="s">
        <v>138</v>
      </c>
      <c r="E71" s="410"/>
      <c r="F71" s="410"/>
      <c r="G71" s="427" t="s">
        <v>6</v>
      </c>
      <c r="H71" s="410"/>
      <c r="I71" s="245" t="s">
        <v>139</v>
      </c>
      <c r="J71" s="480"/>
      <c r="K71" s="480"/>
      <c r="L71" s="483" t="s">
        <v>140</v>
      </c>
      <c r="M71" s="416"/>
    </row>
    <row r="72" spans="1:13" ht="16.5" customHeight="1">
      <c r="A72" s="408">
        <v>63</v>
      </c>
      <c r="B72" s="245" t="s">
        <v>23</v>
      </c>
      <c r="C72" s="464" t="s">
        <v>64</v>
      </c>
      <c r="D72" s="409" t="s">
        <v>141</v>
      </c>
      <c r="E72" s="245" t="s">
        <v>142</v>
      </c>
      <c r="F72" s="245" t="s">
        <v>142</v>
      </c>
      <c r="G72" s="427" t="s">
        <v>6</v>
      </c>
      <c r="H72" s="410"/>
      <c r="I72" s="485"/>
      <c r="J72" s="483" t="s">
        <v>143</v>
      </c>
      <c r="K72" s="480"/>
      <c r="L72" s="734" t="s">
        <v>1844</v>
      </c>
      <c r="M72" s="416"/>
    </row>
    <row r="73" spans="1:13" ht="16.5" customHeight="1">
      <c r="A73" s="408">
        <v>64</v>
      </c>
      <c r="B73" s="245" t="s">
        <v>23</v>
      </c>
      <c r="C73" s="464" t="s">
        <v>64</v>
      </c>
      <c r="D73" s="409" t="s">
        <v>144</v>
      </c>
      <c r="E73" s="245" t="s">
        <v>145</v>
      </c>
      <c r="F73" s="245" t="s">
        <v>145</v>
      </c>
      <c r="G73" s="427" t="s">
        <v>6</v>
      </c>
      <c r="H73" s="410"/>
      <c r="I73" s="485"/>
      <c r="J73" s="480"/>
      <c r="K73" s="480"/>
      <c r="L73" s="735"/>
      <c r="M73" s="416"/>
    </row>
    <row r="74" spans="1:13" ht="16.5" customHeight="1">
      <c r="A74" s="408">
        <v>65</v>
      </c>
      <c r="B74" s="245" t="s">
        <v>23</v>
      </c>
      <c r="C74" s="464" t="s">
        <v>64</v>
      </c>
      <c r="D74" s="409" t="s">
        <v>146</v>
      </c>
      <c r="E74" s="245" t="s">
        <v>147</v>
      </c>
      <c r="F74" s="245" t="s">
        <v>147</v>
      </c>
      <c r="G74" s="427" t="s">
        <v>6</v>
      </c>
      <c r="H74" s="410"/>
      <c r="I74" s="485"/>
      <c r="J74" s="480"/>
      <c r="K74" s="480"/>
      <c r="L74" s="735"/>
      <c r="M74" s="416"/>
    </row>
    <row r="75" spans="1:13" ht="16.5" customHeight="1">
      <c r="A75" s="408">
        <v>66</v>
      </c>
      <c r="B75" s="245" t="s">
        <v>23</v>
      </c>
      <c r="C75" s="464" t="s">
        <v>64</v>
      </c>
      <c r="D75" s="409" t="s">
        <v>148</v>
      </c>
      <c r="E75" s="245" t="s">
        <v>149</v>
      </c>
      <c r="F75" s="245" t="s">
        <v>149</v>
      </c>
      <c r="G75" s="427" t="s">
        <v>6</v>
      </c>
      <c r="H75" s="410"/>
      <c r="I75" s="485"/>
      <c r="J75" s="480"/>
      <c r="K75" s="480"/>
      <c r="L75" s="735"/>
      <c r="M75" s="416"/>
    </row>
    <row r="76" spans="1:13" ht="16.5" customHeight="1">
      <c r="A76" s="408">
        <v>67</v>
      </c>
      <c r="B76" s="245" t="s">
        <v>23</v>
      </c>
      <c r="C76" s="464" t="s">
        <v>64</v>
      </c>
      <c r="D76" s="409" t="s">
        <v>150</v>
      </c>
      <c r="E76" s="245" t="s">
        <v>151</v>
      </c>
      <c r="F76" s="245" t="s">
        <v>151</v>
      </c>
      <c r="G76" s="427" t="s">
        <v>6</v>
      </c>
      <c r="H76" s="410"/>
      <c r="I76" s="485"/>
      <c r="J76" s="480"/>
      <c r="K76" s="480"/>
      <c r="L76" s="735"/>
      <c r="M76" s="416"/>
    </row>
    <row r="77" spans="1:13" ht="16.5" customHeight="1">
      <c r="A77" s="408">
        <v>68</v>
      </c>
      <c r="B77" s="245" t="s">
        <v>23</v>
      </c>
      <c r="C77" s="464" t="s">
        <v>64</v>
      </c>
      <c r="D77" s="409" t="s">
        <v>152</v>
      </c>
      <c r="E77" s="245" t="s">
        <v>153</v>
      </c>
      <c r="F77" s="245" t="s">
        <v>153</v>
      </c>
      <c r="G77" s="427" t="s">
        <v>6</v>
      </c>
      <c r="H77" s="410"/>
      <c r="I77" s="485"/>
      <c r="J77" s="480"/>
      <c r="K77" s="480"/>
      <c r="L77" s="735"/>
      <c r="M77" s="416"/>
    </row>
    <row r="78" spans="1:13" ht="16.5" customHeight="1">
      <c r="A78" s="408">
        <v>69</v>
      </c>
      <c r="B78" s="245" t="s">
        <v>23</v>
      </c>
      <c r="C78" s="464" t="s">
        <v>64</v>
      </c>
      <c r="D78" s="409" t="s">
        <v>154</v>
      </c>
      <c r="E78" s="245" t="s">
        <v>155</v>
      </c>
      <c r="F78" s="245" t="s">
        <v>155</v>
      </c>
      <c r="G78" s="427" t="s">
        <v>6</v>
      </c>
      <c r="H78" s="410"/>
      <c r="I78" s="485"/>
      <c r="J78" s="480"/>
      <c r="K78" s="480"/>
      <c r="L78" s="735"/>
      <c r="M78" s="416"/>
    </row>
    <row r="79" spans="1:13" ht="16.5" customHeight="1">
      <c r="A79" s="408">
        <v>70</v>
      </c>
      <c r="B79" s="245" t="s">
        <v>23</v>
      </c>
      <c r="C79" s="464" t="s">
        <v>64</v>
      </c>
      <c r="D79" s="409" t="s">
        <v>156</v>
      </c>
      <c r="E79" s="245" t="s">
        <v>157</v>
      </c>
      <c r="F79" s="245" t="s">
        <v>157</v>
      </c>
      <c r="G79" s="427" t="s">
        <v>6</v>
      </c>
      <c r="H79" s="410"/>
      <c r="I79" s="485"/>
      <c r="J79" s="480"/>
      <c r="K79" s="480"/>
      <c r="L79" s="735"/>
      <c r="M79" s="416"/>
    </row>
    <row r="80" spans="1:13" ht="16.5" customHeight="1">
      <c r="A80" s="408">
        <v>71</v>
      </c>
      <c r="B80" s="245" t="s">
        <v>23</v>
      </c>
      <c r="C80" s="464" t="s">
        <v>64</v>
      </c>
      <c r="D80" s="409" t="s">
        <v>158</v>
      </c>
      <c r="E80" s="245" t="s">
        <v>159</v>
      </c>
      <c r="F80" s="245" t="s">
        <v>159</v>
      </c>
      <c r="G80" s="427" t="s">
        <v>6</v>
      </c>
      <c r="H80" s="410"/>
      <c r="I80" s="485"/>
      <c r="J80" s="483" t="s">
        <v>160</v>
      </c>
      <c r="K80" s="480"/>
      <c r="L80" s="736"/>
      <c r="M80" s="416"/>
    </row>
    <row r="81" spans="1:14" ht="16.5" customHeight="1">
      <c r="A81" s="408">
        <v>72</v>
      </c>
      <c r="B81" s="245" t="s">
        <v>23</v>
      </c>
      <c r="C81" s="464" t="s">
        <v>64</v>
      </c>
      <c r="D81" s="409" t="s">
        <v>161</v>
      </c>
      <c r="E81" s="245" t="s">
        <v>162</v>
      </c>
      <c r="F81" s="245" t="s">
        <v>162</v>
      </c>
      <c r="G81" s="427" t="s">
        <v>6</v>
      </c>
      <c r="H81" s="410"/>
      <c r="I81" s="485"/>
      <c r="J81" s="483" t="s">
        <v>163</v>
      </c>
      <c r="K81" s="480"/>
      <c r="L81" s="731" t="s">
        <v>164</v>
      </c>
      <c r="M81" s="416"/>
    </row>
    <row r="82" spans="1:14" ht="16.5" customHeight="1">
      <c r="A82" s="408">
        <v>73</v>
      </c>
      <c r="B82" s="245" t="s">
        <v>23</v>
      </c>
      <c r="C82" s="464" t="s">
        <v>64</v>
      </c>
      <c r="D82" s="409" t="s">
        <v>165</v>
      </c>
      <c r="E82" s="245" t="s">
        <v>145</v>
      </c>
      <c r="F82" s="245" t="s">
        <v>145</v>
      </c>
      <c r="G82" s="427" t="s">
        <v>6</v>
      </c>
      <c r="H82" s="410"/>
      <c r="I82" s="485"/>
      <c r="J82" s="480"/>
      <c r="K82" s="480"/>
      <c r="L82" s="732"/>
      <c r="M82" s="416"/>
    </row>
    <row r="83" spans="1:14" ht="16.5" customHeight="1">
      <c r="A83" s="408">
        <v>74</v>
      </c>
      <c r="B83" s="245" t="s">
        <v>23</v>
      </c>
      <c r="C83" s="464" t="s">
        <v>64</v>
      </c>
      <c r="D83" s="409" t="s">
        <v>166</v>
      </c>
      <c r="E83" s="245" t="s">
        <v>167</v>
      </c>
      <c r="F83" s="245" t="s">
        <v>167</v>
      </c>
      <c r="G83" s="427" t="s">
        <v>6</v>
      </c>
      <c r="H83" s="410"/>
      <c r="I83" s="485"/>
      <c r="J83" s="480"/>
      <c r="K83" s="480"/>
      <c r="L83" s="732"/>
      <c r="M83" s="416"/>
    </row>
    <row r="84" spans="1:14" ht="16.5" customHeight="1">
      <c r="A84" s="408">
        <v>75</v>
      </c>
      <c r="B84" s="245" t="s">
        <v>23</v>
      </c>
      <c r="C84" s="464" t="s">
        <v>64</v>
      </c>
      <c r="D84" s="409" t="s">
        <v>168</v>
      </c>
      <c r="E84" s="245" t="s">
        <v>169</v>
      </c>
      <c r="F84" s="245" t="s">
        <v>169</v>
      </c>
      <c r="G84" s="427" t="s">
        <v>6</v>
      </c>
      <c r="H84" s="410"/>
      <c r="I84" s="485"/>
      <c r="J84" s="480"/>
      <c r="K84" s="480"/>
      <c r="L84" s="732"/>
      <c r="M84" s="416"/>
    </row>
    <row r="85" spans="1:14" ht="16.5" customHeight="1">
      <c r="A85" s="408">
        <v>76</v>
      </c>
      <c r="B85" s="245" t="s">
        <v>23</v>
      </c>
      <c r="C85" s="464" t="s">
        <v>64</v>
      </c>
      <c r="D85" s="409" t="s">
        <v>170</v>
      </c>
      <c r="E85" s="245" t="s">
        <v>171</v>
      </c>
      <c r="F85" s="245" t="s">
        <v>171</v>
      </c>
      <c r="G85" s="427" t="s">
        <v>6</v>
      </c>
      <c r="H85" s="410"/>
      <c r="I85" s="485"/>
      <c r="J85" s="480"/>
      <c r="K85" s="480"/>
      <c r="L85" s="732"/>
      <c r="M85" s="416"/>
    </row>
    <row r="86" spans="1:14" ht="16.5" customHeight="1">
      <c r="A86" s="408">
        <v>77</v>
      </c>
      <c r="B86" s="245" t="s">
        <v>23</v>
      </c>
      <c r="C86" s="464" t="s">
        <v>64</v>
      </c>
      <c r="D86" s="409" t="s">
        <v>172</v>
      </c>
      <c r="E86" s="245" t="s">
        <v>173</v>
      </c>
      <c r="F86" s="245" t="s">
        <v>173</v>
      </c>
      <c r="G86" s="427" t="s">
        <v>6</v>
      </c>
      <c r="H86" s="410"/>
      <c r="I86" s="485"/>
      <c r="J86" s="480"/>
      <c r="K86" s="480"/>
      <c r="L86" s="732"/>
      <c r="M86" s="416"/>
    </row>
    <row r="87" spans="1:14" ht="16.5" customHeight="1">
      <c r="A87" s="408">
        <v>78</v>
      </c>
      <c r="B87" s="245" t="s">
        <v>23</v>
      </c>
      <c r="C87" s="464" t="s">
        <v>64</v>
      </c>
      <c r="D87" s="409" t="s">
        <v>174</v>
      </c>
      <c r="E87" s="245" t="s">
        <v>155</v>
      </c>
      <c r="F87" s="245" t="s">
        <v>155</v>
      </c>
      <c r="G87" s="427" t="s">
        <v>6</v>
      </c>
      <c r="H87" s="410"/>
      <c r="I87" s="485"/>
      <c r="J87" s="480"/>
      <c r="K87" s="480"/>
      <c r="L87" s="732"/>
      <c r="M87" s="416"/>
    </row>
    <row r="88" spans="1:14" ht="16.5" customHeight="1">
      <c r="A88" s="408">
        <v>79</v>
      </c>
      <c r="B88" s="245" t="s">
        <v>23</v>
      </c>
      <c r="C88" s="464" t="s">
        <v>64</v>
      </c>
      <c r="D88" s="409" t="s">
        <v>175</v>
      </c>
      <c r="E88" s="245" t="s">
        <v>176</v>
      </c>
      <c r="F88" s="245" t="s">
        <v>176</v>
      </c>
      <c r="G88" s="427" t="s">
        <v>6</v>
      </c>
      <c r="H88" s="410"/>
      <c r="I88" s="485"/>
      <c r="J88" s="483" t="s">
        <v>177</v>
      </c>
      <c r="K88" s="480"/>
      <c r="L88" s="733"/>
      <c r="M88" s="416"/>
    </row>
    <row r="89" spans="1:14" s="110" customFormat="1" ht="16.5" customHeight="1">
      <c r="A89" s="408">
        <v>80</v>
      </c>
      <c r="B89" s="245" t="s">
        <v>23</v>
      </c>
      <c r="C89" s="234" t="s">
        <v>178</v>
      </c>
      <c r="D89" s="409" t="s">
        <v>1410</v>
      </c>
      <c r="E89" s="722" t="s">
        <v>3177</v>
      </c>
      <c r="F89" s="722" t="s">
        <v>3177</v>
      </c>
      <c r="G89" s="84" t="s">
        <v>10</v>
      </c>
      <c r="H89" s="182"/>
      <c r="I89" s="182"/>
      <c r="J89" s="184"/>
      <c r="K89" s="184"/>
      <c r="L89" s="253" t="s">
        <v>3178</v>
      </c>
      <c r="M89" s="181"/>
      <c r="N89" s="109"/>
    </row>
    <row r="90" spans="1:14" s="110" customFormat="1" ht="16.5" customHeight="1">
      <c r="A90" s="408">
        <v>81</v>
      </c>
      <c r="B90" s="245" t="s">
        <v>23</v>
      </c>
      <c r="C90" s="234" t="s">
        <v>178</v>
      </c>
      <c r="D90" s="409" t="s">
        <v>1411</v>
      </c>
      <c r="E90" s="722" t="s">
        <v>3179</v>
      </c>
      <c r="F90" s="722" t="s">
        <v>3179</v>
      </c>
      <c r="G90" s="84" t="s">
        <v>10</v>
      </c>
      <c r="H90" s="182"/>
      <c r="I90" s="182"/>
      <c r="J90" s="184"/>
      <c r="K90" s="184"/>
      <c r="L90" s="721" t="s">
        <v>3182</v>
      </c>
      <c r="M90" s="181"/>
      <c r="N90" s="109"/>
    </row>
    <row r="91" spans="1:14" s="110" customFormat="1" ht="16.5" customHeight="1">
      <c r="A91" s="408">
        <v>82</v>
      </c>
      <c r="B91" s="245" t="s">
        <v>23</v>
      </c>
      <c r="C91" s="234" t="s">
        <v>178</v>
      </c>
      <c r="D91" s="409" t="s">
        <v>1412</v>
      </c>
      <c r="E91" s="182" t="s">
        <v>1870</v>
      </c>
      <c r="F91" s="182" t="s">
        <v>1870</v>
      </c>
      <c r="G91" s="411" t="s">
        <v>11</v>
      </c>
      <c r="H91" s="182"/>
      <c r="I91" s="182"/>
      <c r="J91" s="184"/>
      <c r="K91" s="486"/>
      <c r="L91" s="541" t="s">
        <v>1886</v>
      </c>
      <c r="M91" s="181"/>
      <c r="N91" s="109"/>
    </row>
    <row r="92" spans="1:14" s="110" customFormat="1" ht="16.5" customHeight="1">
      <c r="A92" s="408">
        <v>83</v>
      </c>
      <c r="B92" s="245" t="s">
        <v>23</v>
      </c>
      <c r="C92" s="234" t="s">
        <v>178</v>
      </c>
      <c r="D92" s="409" t="s">
        <v>1868</v>
      </c>
      <c r="E92" s="182" t="s">
        <v>1870</v>
      </c>
      <c r="F92" s="182" t="s">
        <v>1870</v>
      </c>
      <c r="G92" s="411" t="s">
        <v>11</v>
      </c>
      <c r="H92" s="182"/>
      <c r="I92" s="182"/>
      <c r="J92" s="184"/>
      <c r="K92" s="184"/>
      <c r="L92" s="253" t="s">
        <v>1897</v>
      </c>
      <c r="M92" s="181"/>
      <c r="N92" s="109"/>
    </row>
    <row r="93" spans="1:14" s="110" customFormat="1" ht="16.5" customHeight="1">
      <c r="A93" s="408">
        <v>84</v>
      </c>
      <c r="B93" s="245" t="s">
        <v>23</v>
      </c>
      <c r="C93" s="234" t="s">
        <v>178</v>
      </c>
      <c r="D93" s="409" t="s">
        <v>2487</v>
      </c>
      <c r="E93" s="182" t="s">
        <v>1870</v>
      </c>
      <c r="F93" s="182" t="s">
        <v>1870</v>
      </c>
      <c r="G93" s="411" t="s">
        <v>11</v>
      </c>
      <c r="H93" s="182"/>
      <c r="I93" s="182"/>
      <c r="J93" s="184"/>
      <c r="K93" s="184"/>
      <c r="L93" s="253" t="s">
        <v>1887</v>
      </c>
      <c r="M93" s="181"/>
      <c r="N93" s="109"/>
    </row>
    <row r="94" spans="1:14" s="143" customFormat="1" ht="16.5" customHeight="1">
      <c r="A94" s="408">
        <v>85</v>
      </c>
      <c r="B94" s="245" t="s">
        <v>23</v>
      </c>
      <c r="C94" s="487" t="s">
        <v>178</v>
      </c>
      <c r="D94" s="409" t="s">
        <v>2488</v>
      </c>
      <c r="E94" s="182" t="s">
        <v>1870</v>
      </c>
      <c r="F94" s="182" t="s">
        <v>1870</v>
      </c>
      <c r="G94" s="411" t="s">
        <v>11</v>
      </c>
      <c r="H94" s="250"/>
      <c r="I94" s="250"/>
      <c r="J94" s="251"/>
      <c r="K94" s="251"/>
      <c r="L94" s="252" t="s">
        <v>2445</v>
      </c>
      <c r="M94" s="488"/>
    </row>
    <row r="95" spans="1:14" s="110" customFormat="1" ht="16.5" customHeight="1">
      <c r="A95" s="408">
        <v>86</v>
      </c>
      <c r="B95" s="245" t="s">
        <v>23</v>
      </c>
      <c r="C95" s="234" t="s">
        <v>178</v>
      </c>
      <c r="D95" s="409" t="s">
        <v>1899</v>
      </c>
      <c r="E95" s="182" t="s">
        <v>179</v>
      </c>
      <c r="F95" s="182" t="s">
        <v>179</v>
      </c>
      <c r="G95" s="411" t="s">
        <v>11</v>
      </c>
      <c r="H95" s="182"/>
      <c r="I95" s="182"/>
      <c r="J95" s="185" t="s">
        <v>1894</v>
      </c>
      <c r="K95" s="185"/>
      <c r="L95" s="737" t="s">
        <v>2081</v>
      </c>
      <c r="M95" s="181"/>
      <c r="N95" s="109"/>
    </row>
    <row r="96" spans="1:14" s="110" customFormat="1" ht="16.5" customHeight="1">
      <c r="A96" s="408">
        <v>87</v>
      </c>
      <c r="B96" s="245" t="s">
        <v>23</v>
      </c>
      <c r="C96" s="234" t="s">
        <v>178</v>
      </c>
      <c r="D96" s="409" t="s">
        <v>1900</v>
      </c>
      <c r="E96" s="182" t="s">
        <v>179</v>
      </c>
      <c r="F96" s="182" t="s">
        <v>179</v>
      </c>
      <c r="G96" s="411" t="s">
        <v>11</v>
      </c>
      <c r="H96" s="182"/>
      <c r="I96" s="182"/>
      <c r="J96" s="183"/>
      <c r="K96" s="183"/>
      <c r="L96" s="738"/>
      <c r="M96" s="181"/>
      <c r="N96" s="109"/>
    </row>
    <row r="97" spans="1:14" s="110" customFormat="1" ht="16.5" customHeight="1">
      <c r="A97" s="408">
        <v>88</v>
      </c>
      <c r="B97" s="245" t="s">
        <v>23</v>
      </c>
      <c r="C97" s="234" t="s">
        <v>178</v>
      </c>
      <c r="D97" s="409" t="s">
        <v>2489</v>
      </c>
      <c r="E97" s="182" t="s">
        <v>179</v>
      </c>
      <c r="F97" s="182" t="s">
        <v>179</v>
      </c>
      <c r="G97" s="411" t="s">
        <v>11</v>
      </c>
      <c r="H97" s="182"/>
      <c r="I97" s="182"/>
      <c r="J97" s="183"/>
      <c r="K97" s="183"/>
      <c r="L97" s="738"/>
      <c r="M97" s="181"/>
      <c r="N97" s="109"/>
    </row>
    <row r="98" spans="1:14" s="110" customFormat="1" ht="16.5" customHeight="1">
      <c r="A98" s="408">
        <v>89</v>
      </c>
      <c r="B98" s="245" t="s">
        <v>23</v>
      </c>
      <c r="C98" s="234" t="s">
        <v>178</v>
      </c>
      <c r="D98" s="409" t="s">
        <v>2490</v>
      </c>
      <c r="E98" s="182" t="s">
        <v>179</v>
      </c>
      <c r="F98" s="182" t="s">
        <v>179</v>
      </c>
      <c r="G98" s="411" t="s">
        <v>11</v>
      </c>
      <c r="H98" s="182"/>
      <c r="I98" s="182"/>
      <c r="J98" s="183"/>
      <c r="K98" s="183"/>
      <c r="L98" s="738"/>
      <c r="M98" s="181"/>
      <c r="N98" s="109"/>
    </row>
    <row r="99" spans="1:14" s="110" customFormat="1" ht="16.5" customHeight="1">
      <c r="A99" s="408">
        <v>90</v>
      </c>
      <c r="B99" s="245" t="s">
        <v>23</v>
      </c>
      <c r="C99" s="234" t="s">
        <v>178</v>
      </c>
      <c r="D99" s="409" t="s">
        <v>2491</v>
      </c>
      <c r="E99" s="182" t="s">
        <v>179</v>
      </c>
      <c r="F99" s="182" t="s">
        <v>179</v>
      </c>
      <c r="G99" s="411" t="s">
        <v>11</v>
      </c>
      <c r="H99" s="182"/>
      <c r="I99" s="182"/>
      <c r="J99" s="183"/>
      <c r="K99" s="183"/>
      <c r="L99" s="738"/>
      <c r="M99" s="181"/>
      <c r="N99" s="109"/>
    </row>
    <row r="100" spans="1:14" s="110" customFormat="1" ht="16.5" customHeight="1">
      <c r="A100" s="408">
        <v>91</v>
      </c>
      <c r="B100" s="245" t="s">
        <v>23</v>
      </c>
      <c r="C100" s="234" t="s">
        <v>178</v>
      </c>
      <c r="D100" s="409" t="s">
        <v>2492</v>
      </c>
      <c r="E100" s="182" t="s">
        <v>1870</v>
      </c>
      <c r="F100" s="182" t="s">
        <v>1870</v>
      </c>
      <c r="G100" s="411" t="s">
        <v>11</v>
      </c>
      <c r="H100" s="182"/>
      <c r="I100" s="182"/>
      <c r="J100" s="183"/>
      <c r="K100" s="183"/>
      <c r="L100" s="739"/>
      <c r="M100" s="181"/>
      <c r="N100" s="109"/>
    </row>
    <row r="101" spans="1:14" s="110" customFormat="1" ht="16.5" customHeight="1">
      <c r="A101" s="408">
        <v>92</v>
      </c>
      <c r="B101" s="245" t="s">
        <v>23</v>
      </c>
      <c r="C101" s="234" t="s">
        <v>178</v>
      </c>
      <c r="D101" s="409" t="s">
        <v>1414</v>
      </c>
      <c r="E101" s="722" t="s">
        <v>3177</v>
      </c>
      <c r="F101" s="722" t="s">
        <v>3177</v>
      </c>
      <c r="G101" s="84" t="s">
        <v>10</v>
      </c>
      <c r="H101" s="182"/>
      <c r="I101" s="182"/>
      <c r="J101" s="183"/>
      <c r="K101" s="183"/>
      <c r="L101" s="254" t="s">
        <v>3180</v>
      </c>
      <c r="M101" s="181"/>
      <c r="N101" s="109"/>
    </row>
    <row r="102" spans="1:14" s="110" customFormat="1" ht="16.5" customHeight="1">
      <c r="A102" s="408">
        <v>93</v>
      </c>
      <c r="B102" s="245" t="s">
        <v>23</v>
      </c>
      <c r="C102" s="234" t="s">
        <v>178</v>
      </c>
      <c r="D102" s="234" t="s">
        <v>1416</v>
      </c>
      <c r="E102" s="722" t="s">
        <v>3179</v>
      </c>
      <c r="F102" s="722" t="s">
        <v>3179</v>
      </c>
      <c r="G102" s="84" t="s">
        <v>10</v>
      </c>
      <c r="H102" s="182"/>
      <c r="I102" s="182"/>
      <c r="J102" s="183"/>
      <c r="K102" s="183"/>
      <c r="L102" s="721" t="s">
        <v>3186</v>
      </c>
      <c r="M102" s="181"/>
      <c r="N102" s="109"/>
    </row>
    <row r="103" spans="1:14" s="110" customFormat="1" ht="16.5" customHeight="1">
      <c r="A103" s="408">
        <v>94</v>
      </c>
      <c r="B103" s="245" t="s">
        <v>23</v>
      </c>
      <c r="C103" s="234" t="s">
        <v>178</v>
      </c>
      <c r="D103" s="234" t="s">
        <v>1417</v>
      </c>
      <c r="E103" s="182" t="s">
        <v>1870</v>
      </c>
      <c r="F103" s="182" t="s">
        <v>1870</v>
      </c>
      <c r="G103" s="411" t="s">
        <v>11</v>
      </c>
      <c r="H103" s="182"/>
      <c r="I103" s="182"/>
      <c r="J103" s="183"/>
      <c r="K103" s="489"/>
      <c r="L103" s="541" t="s">
        <v>2082</v>
      </c>
      <c r="M103" s="181"/>
      <c r="N103" s="109"/>
    </row>
    <row r="104" spans="1:14" s="110" customFormat="1" ht="16.5" customHeight="1">
      <c r="A104" s="408">
        <v>95</v>
      </c>
      <c r="B104" s="245" t="s">
        <v>23</v>
      </c>
      <c r="C104" s="234" t="s">
        <v>178</v>
      </c>
      <c r="D104" s="234" t="s">
        <v>1871</v>
      </c>
      <c r="E104" s="182" t="s">
        <v>1870</v>
      </c>
      <c r="F104" s="182" t="s">
        <v>1870</v>
      </c>
      <c r="G104" s="411" t="s">
        <v>11</v>
      </c>
      <c r="H104" s="182"/>
      <c r="I104" s="182"/>
      <c r="J104" s="183"/>
      <c r="K104" s="183"/>
      <c r="L104" s="253" t="s">
        <v>1888</v>
      </c>
      <c r="M104" s="181"/>
      <c r="N104" s="109"/>
    </row>
    <row r="105" spans="1:14" s="110" customFormat="1" ht="16.5" customHeight="1">
      <c r="A105" s="408">
        <v>96</v>
      </c>
      <c r="B105" s="245" t="s">
        <v>23</v>
      </c>
      <c r="C105" s="234" t="s">
        <v>178</v>
      </c>
      <c r="D105" s="234" t="s">
        <v>1872</v>
      </c>
      <c r="E105" s="182" t="s">
        <v>1870</v>
      </c>
      <c r="F105" s="182" t="s">
        <v>1870</v>
      </c>
      <c r="G105" s="411" t="s">
        <v>11</v>
      </c>
      <c r="H105" s="182"/>
      <c r="I105" s="182"/>
      <c r="J105" s="183"/>
      <c r="K105" s="183"/>
      <c r="L105" s="253" t="s">
        <v>1889</v>
      </c>
      <c r="M105" s="181"/>
      <c r="N105" s="109"/>
    </row>
    <row r="106" spans="1:14" s="143" customFormat="1" ht="16.5" customHeight="1">
      <c r="A106" s="408">
        <v>97</v>
      </c>
      <c r="B106" s="245" t="s">
        <v>23</v>
      </c>
      <c r="C106" s="234" t="s">
        <v>178</v>
      </c>
      <c r="D106" s="487" t="s">
        <v>1339</v>
      </c>
      <c r="E106" s="182" t="s">
        <v>1870</v>
      </c>
      <c r="F106" s="182" t="s">
        <v>1870</v>
      </c>
      <c r="G106" s="411" t="s">
        <v>11</v>
      </c>
      <c r="H106" s="250"/>
      <c r="I106" s="250"/>
      <c r="J106" s="251"/>
      <c r="K106" s="251"/>
      <c r="L106" s="252" t="s">
        <v>2036</v>
      </c>
      <c r="M106" s="488"/>
    </row>
    <row r="107" spans="1:14" s="110" customFormat="1" ht="16.5" customHeight="1">
      <c r="A107" s="408">
        <v>98</v>
      </c>
      <c r="B107" s="245" t="s">
        <v>23</v>
      </c>
      <c r="C107" s="234" t="s">
        <v>178</v>
      </c>
      <c r="D107" s="234" t="s">
        <v>1904</v>
      </c>
      <c r="E107" s="182" t="s">
        <v>179</v>
      </c>
      <c r="F107" s="182" t="s">
        <v>179</v>
      </c>
      <c r="G107" s="411" t="s">
        <v>11</v>
      </c>
      <c r="H107" s="182"/>
      <c r="I107" s="182"/>
      <c r="J107" s="185" t="s">
        <v>1895</v>
      </c>
      <c r="K107" s="183"/>
      <c r="L107" s="737" t="s">
        <v>2446</v>
      </c>
      <c r="M107" s="181"/>
      <c r="N107" s="109"/>
    </row>
    <row r="108" spans="1:14" s="110" customFormat="1" ht="16.5" customHeight="1">
      <c r="A108" s="408">
        <v>99</v>
      </c>
      <c r="B108" s="245" t="s">
        <v>23</v>
      </c>
      <c r="C108" s="234" t="s">
        <v>178</v>
      </c>
      <c r="D108" s="234" t="s">
        <v>1905</v>
      </c>
      <c r="E108" s="182" t="s">
        <v>179</v>
      </c>
      <c r="F108" s="182" t="s">
        <v>179</v>
      </c>
      <c r="G108" s="411" t="s">
        <v>11</v>
      </c>
      <c r="H108" s="182"/>
      <c r="I108" s="182"/>
      <c r="J108" s="183"/>
      <c r="K108" s="183"/>
      <c r="L108" s="738"/>
      <c r="M108" s="181"/>
      <c r="N108" s="109"/>
    </row>
    <row r="109" spans="1:14" s="110" customFormat="1" ht="16.5" customHeight="1">
      <c r="A109" s="408">
        <v>100</v>
      </c>
      <c r="B109" s="245" t="s">
        <v>23</v>
      </c>
      <c r="C109" s="234" t="s">
        <v>178</v>
      </c>
      <c r="D109" s="234" t="s">
        <v>1906</v>
      </c>
      <c r="E109" s="182" t="s">
        <v>179</v>
      </c>
      <c r="F109" s="182" t="s">
        <v>179</v>
      </c>
      <c r="G109" s="411" t="s">
        <v>11</v>
      </c>
      <c r="H109" s="182"/>
      <c r="I109" s="182"/>
      <c r="J109" s="183"/>
      <c r="K109" s="183"/>
      <c r="L109" s="738"/>
      <c r="M109" s="181"/>
      <c r="N109" s="109"/>
    </row>
    <row r="110" spans="1:14" s="110" customFormat="1" ht="16.5" customHeight="1">
      <c r="A110" s="408">
        <v>101</v>
      </c>
      <c r="B110" s="245" t="s">
        <v>23</v>
      </c>
      <c r="C110" s="234" t="s">
        <v>178</v>
      </c>
      <c r="D110" s="234" t="s">
        <v>1907</v>
      </c>
      <c r="E110" s="182" t="s">
        <v>179</v>
      </c>
      <c r="F110" s="182" t="s">
        <v>179</v>
      </c>
      <c r="G110" s="411" t="s">
        <v>11</v>
      </c>
      <c r="H110" s="182"/>
      <c r="I110" s="182"/>
      <c r="J110" s="185"/>
      <c r="K110" s="185"/>
      <c r="L110" s="738"/>
      <c r="M110" s="181"/>
      <c r="N110" s="109"/>
    </row>
    <row r="111" spans="1:14" s="110" customFormat="1" ht="16.5" customHeight="1">
      <c r="A111" s="408">
        <v>102</v>
      </c>
      <c r="B111" s="245" t="s">
        <v>23</v>
      </c>
      <c r="C111" s="234" t="s">
        <v>178</v>
      </c>
      <c r="D111" s="234" t="s">
        <v>1908</v>
      </c>
      <c r="E111" s="182" t="s">
        <v>179</v>
      </c>
      <c r="F111" s="182" t="s">
        <v>179</v>
      </c>
      <c r="G111" s="411" t="s">
        <v>11</v>
      </c>
      <c r="H111" s="182"/>
      <c r="I111" s="182"/>
      <c r="J111" s="185"/>
      <c r="K111" s="185"/>
      <c r="L111" s="738"/>
      <c r="M111" s="181"/>
      <c r="N111" s="109"/>
    </row>
    <row r="112" spans="1:14" s="110" customFormat="1" ht="16.5" customHeight="1">
      <c r="A112" s="408">
        <v>103</v>
      </c>
      <c r="B112" s="245" t="s">
        <v>23</v>
      </c>
      <c r="C112" s="234" t="s">
        <v>178</v>
      </c>
      <c r="D112" s="234" t="s">
        <v>1909</v>
      </c>
      <c r="E112" s="182" t="s">
        <v>1870</v>
      </c>
      <c r="F112" s="182" t="s">
        <v>1870</v>
      </c>
      <c r="G112" s="411" t="s">
        <v>11</v>
      </c>
      <c r="H112" s="182"/>
      <c r="I112" s="182"/>
      <c r="J112" s="185"/>
      <c r="K112" s="185"/>
      <c r="L112" s="739"/>
      <c r="M112" s="181"/>
      <c r="N112" s="109"/>
    </row>
    <row r="113" spans="1:258" ht="16.5" customHeight="1">
      <c r="A113" s="408">
        <v>104</v>
      </c>
      <c r="B113" s="245" t="s">
        <v>23</v>
      </c>
      <c r="C113" s="409" t="s">
        <v>180</v>
      </c>
      <c r="D113" s="409" t="s">
        <v>181</v>
      </c>
      <c r="E113" s="410"/>
      <c r="F113" s="410"/>
      <c r="G113" s="204" t="s">
        <v>11</v>
      </c>
      <c r="H113" s="490"/>
      <c r="I113" s="491"/>
      <c r="J113" s="492"/>
      <c r="K113" s="493"/>
      <c r="L113" s="494" t="s">
        <v>2037</v>
      </c>
      <c r="M113" s="495"/>
    </row>
    <row r="114" spans="1:258" ht="15.75" customHeight="1">
      <c r="A114" s="408">
        <v>105</v>
      </c>
      <c r="B114" s="244" t="s">
        <v>23</v>
      </c>
      <c r="C114" s="387" t="s">
        <v>52</v>
      </c>
      <c r="D114" s="387" t="s">
        <v>2912</v>
      </c>
      <c r="E114" s="387"/>
      <c r="F114" s="215"/>
      <c r="G114" s="204" t="s">
        <v>11</v>
      </c>
      <c r="H114" s="216"/>
      <c r="I114" s="228"/>
      <c r="J114" s="228" t="s">
        <v>1744</v>
      </c>
      <c r="K114" s="228"/>
      <c r="L114" s="693" t="s">
        <v>2908</v>
      </c>
      <c r="M114" s="727" t="s">
        <v>1625</v>
      </c>
      <c r="IW114" s="71"/>
      <c r="IX114" s="71"/>
    </row>
    <row r="115" spans="1:258" ht="15.75" customHeight="1">
      <c r="A115" s="408">
        <v>106</v>
      </c>
      <c r="B115" s="244" t="s">
        <v>23</v>
      </c>
      <c r="C115" s="387" t="s">
        <v>52</v>
      </c>
      <c r="D115" s="387" t="s">
        <v>183</v>
      </c>
      <c r="E115" s="387"/>
      <c r="F115" s="215"/>
      <c r="G115" s="204" t="s">
        <v>11</v>
      </c>
      <c r="H115" s="216"/>
      <c r="I115" s="228"/>
      <c r="J115" s="228"/>
      <c r="K115" s="228"/>
      <c r="L115" s="219" t="s">
        <v>2907</v>
      </c>
      <c r="M115" s="727"/>
      <c r="IW115" s="71"/>
      <c r="IX115" s="71"/>
    </row>
    <row r="116" spans="1:258" ht="15.75" customHeight="1">
      <c r="A116" s="408">
        <v>107</v>
      </c>
      <c r="B116" s="244" t="s">
        <v>23</v>
      </c>
      <c r="C116" s="387" t="s">
        <v>52</v>
      </c>
      <c r="D116" s="387" t="s">
        <v>184</v>
      </c>
      <c r="E116" s="387"/>
      <c r="F116" s="215"/>
      <c r="G116" s="204" t="s">
        <v>11</v>
      </c>
      <c r="H116" s="216"/>
      <c r="I116" s="228"/>
      <c r="J116" s="228"/>
      <c r="K116" s="228"/>
      <c r="L116" s="219" t="s">
        <v>1358</v>
      </c>
      <c r="M116" s="727"/>
      <c r="IW116" s="71"/>
      <c r="IX116" s="71"/>
    </row>
    <row r="117" spans="1:258" ht="15.75" customHeight="1">
      <c r="A117" s="408">
        <v>108</v>
      </c>
      <c r="B117" s="244" t="s">
        <v>23</v>
      </c>
      <c r="C117" s="387" t="s">
        <v>52</v>
      </c>
      <c r="D117" s="387" t="s">
        <v>185</v>
      </c>
      <c r="E117" s="387"/>
      <c r="F117" s="215"/>
      <c r="G117" s="204" t="s">
        <v>11</v>
      </c>
      <c r="H117" s="216"/>
      <c r="I117" s="228"/>
      <c r="J117" s="228"/>
      <c r="K117" s="228"/>
      <c r="L117" s="219" t="s">
        <v>186</v>
      </c>
      <c r="M117" s="727"/>
      <c r="IW117" s="71"/>
      <c r="IX117" s="71"/>
    </row>
    <row r="118" spans="1:258" ht="15.75" customHeight="1">
      <c r="A118" s="408">
        <v>109</v>
      </c>
      <c r="B118" s="244" t="s">
        <v>23</v>
      </c>
      <c r="C118" s="387" t="s">
        <v>52</v>
      </c>
      <c r="D118" s="387" t="s">
        <v>1145</v>
      </c>
      <c r="E118" s="387"/>
      <c r="F118" s="215"/>
      <c r="G118" s="204" t="s">
        <v>11</v>
      </c>
      <c r="H118" s="216"/>
      <c r="I118" s="228"/>
      <c r="J118" s="228"/>
      <c r="K118" s="228"/>
      <c r="L118" s="219" t="s">
        <v>1146</v>
      </c>
      <c r="M118" s="727"/>
      <c r="IW118" s="71"/>
      <c r="IX118" s="71"/>
    </row>
    <row r="119" spans="1:258" ht="15.75" customHeight="1">
      <c r="A119" s="408">
        <v>110</v>
      </c>
      <c r="B119" s="244" t="s">
        <v>23</v>
      </c>
      <c r="C119" s="387" t="s">
        <v>52</v>
      </c>
      <c r="D119" s="387" t="s">
        <v>1147</v>
      </c>
      <c r="E119" s="387"/>
      <c r="F119" s="215"/>
      <c r="G119" s="204" t="s">
        <v>11</v>
      </c>
      <c r="H119" s="216"/>
      <c r="I119" s="228"/>
      <c r="J119" s="228"/>
      <c r="K119" s="228"/>
      <c r="L119" s="219" t="s">
        <v>1148</v>
      </c>
      <c r="M119" s="727"/>
      <c r="IW119" s="71"/>
      <c r="IX119" s="71"/>
    </row>
    <row r="120" spans="1:258" ht="15.75" customHeight="1">
      <c r="A120" s="408">
        <v>111</v>
      </c>
      <c r="B120" s="244" t="s">
        <v>23</v>
      </c>
      <c r="C120" s="387" t="s">
        <v>52</v>
      </c>
      <c r="D120" s="387" t="s">
        <v>1149</v>
      </c>
      <c r="E120" s="387"/>
      <c r="F120" s="215"/>
      <c r="G120" s="204" t="s">
        <v>11</v>
      </c>
      <c r="H120" s="216"/>
      <c r="I120" s="228"/>
      <c r="J120" s="228"/>
      <c r="K120" s="228"/>
      <c r="L120" s="219" t="s">
        <v>1150</v>
      </c>
      <c r="M120" s="727"/>
      <c r="IW120" s="71"/>
      <c r="IX120" s="71"/>
    </row>
    <row r="121" spans="1:258" ht="15.75" customHeight="1">
      <c r="A121" s="408">
        <v>112</v>
      </c>
      <c r="B121" s="244" t="s">
        <v>23</v>
      </c>
      <c r="C121" s="387" t="s">
        <v>52</v>
      </c>
      <c r="D121" s="387" t="s">
        <v>1151</v>
      </c>
      <c r="E121" s="387"/>
      <c r="F121" s="215"/>
      <c r="G121" s="204" t="s">
        <v>11</v>
      </c>
      <c r="H121" s="216"/>
      <c r="I121" s="228"/>
      <c r="J121" s="228"/>
      <c r="K121" s="228"/>
      <c r="L121" s="219" t="s">
        <v>1152</v>
      </c>
      <c r="M121" s="727"/>
      <c r="IW121" s="71"/>
      <c r="IX121" s="71"/>
    </row>
    <row r="122" spans="1:258" ht="15.75" customHeight="1">
      <c r="A122" s="408">
        <v>113</v>
      </c>
      <c r="B122" s="244" t="s">
        <v>23</v>
      </c>
      <c r="C122" s="387" t="s">
        <v>52</v>
      </c>
      <c r="D122" s="387" t="s">
        <v>187</v>
      </c>
      <c r="E122" s="387"/>
      <c r="F122" s="215"/>
      <c r="G122" s="204" t="s">
        <v>11</v>
      </c>
      <c r="H122" s="216"/>
      <c r="I122" s="228"/>
      <c r="J122" s="228"/>
      <c r="K122" s="228"/>
      <c r="L122" s="219" t="s">
        <v>188</v>
      </c>
      <c r="M122" s="727"/>
      <c r="IW122" s="71"/>
      <c r="IX122" s="71"/>
    </row>
    <row r="123" spans="1:258" ht="15.75" customHeight="1">
      <c r="A123" s="408">
        <v>114</v>
      </c>
      <c r="B123" s="244" t="s">
        <v>23</v>
      </c>
      <c r="C123" s="387" t="s">
        <v>52</v>
      </c>
      <c r="D123" s="387" t="s">
        <v>189</v>
      </c>
      <c r="E123" s="387"/>
      <c r="F123" s="215"/>
      <c r="G123" s="204" t="s">
        <v>11</v>
      </c>
      <c r="H123" s="216"/>
      <c r="I123" s="228"/>
      <c r="J123" s="228"/>
      <c r="K123" s="228"/>
      <c r="L123" s="219" t="s">
        <v>190</v>
      </c>
      <c r="M123" s="727"/>
      <c r="IW123" s="71"/>
      <c r="IX123" s="71"/>
    </row>
    <row r="124" spans="1:258" ht="15.75" customHeight="1">
      <c r="A124" s="408">
        <v>115</v>
      </c>
      <c r="B124" s="244" t="s">
        <v>23</v>
      </c>
      <c r="C124" s="387" t="s">
        <v>52</v>
      </c>
      <c r="D124" s="387" t="s">
        <v>1153</v>
      </c>
      <c r="E124" s="387"/>
      <c r="F124" s="215"/>
      <c r="G124" s="204" t="s">
        <v>11</v>
      </c>
      <c r="H124" s="216"/>
      <c r="I124" s="228"/>
      <c r="J124" s="228"/>
      <c r="K124" s="228"/>
      <c r="L124" s="219" t="s">
        <v>1154</v>
      </c>
      <c r="M124" s="727"/>
      <c r="IW124" s="71"/>
      <c r="IX124" s="71"/>
    </row>
    <row r="125" spans="1:258" ht="15.75" customHeight="1">
      <c r="A125" s="408">
        <v>116</v>
      </c>
      <c r="B125" s="244" t="s">
        <v>23</v>
      </c>
      <c r="C125" s="387" t="s">
        <v>52</v>
      </c>
      <c r="D125" s="387" t="s">
        <v>1155</v>
      </c>
      <c r="E125" s="387"/>
      <c r="F125" s="215"/>
      <c r="G125" s="204" t="s">
        <v>11</v>
      </c>
      <c r="H125" s="216"/>
      <c r="I125" s="228"/>
      <c r="J125" s="228"/>
      <c r="K125" s="228"/>
      <c r="L125" s="219" t="s">
        <v>1156</v>
      </c>
      <c r="M125" s="727"/>
      <c r="IW125" s="71"/>
      <c r="IX125" s="71"/>
    </row>
    <row r="126" spans="1:258" ht="15.75" customHeight="1">
      <c r="A126" s="408">
        <v>117</v>
      </c>
      <c r="B126" s="244" t="s">
        <v>23</v>
      </c>
      <c r="C126" s="387" t="s">
        <v>52</v>
      </c>
      <c r="D126" s="387" t="s">
        <v>1157</v>
      </c>
      <c r="E126" s="387"/>
      <c r="F126" s="215"/>
      <c r="G126" s="204" t="s">
        <v>11</v>
      </c>
      <c r="H126" s="216"/>
      <c r="I126" s="228"/>
      <c r="J126" s="228"/>
      <c r="K126" s="228"/>
      <c r="L126" s="219" t="s">
        <v>1158</v>
      </c>
      <c r="M126" s="727"/>
      <c r="IW126" s="71"/>
      <c r="IX126" s="71"/>
    </row>
    <row r="127" spans="1:258" ht="15.75" customHeight="1">
      <c r="A127" s="408">
        <v>118</v>
      </c>
      <c r="B127" s="244" t="s">
        <v>23</v>
      </c>
      <c r="C127" s="387" t="s">
        <v>52</v>
      </c>
      <c r="D127" s="387" t="s">
        <v>1159</v>
      </c>
      <c r="E127" s="387"/>
      <c r="F127" s="215"/>
      <c r="G127" s="204" t="s">
        <v>11</v>
      </c>
      <c r="H127" s="216"/>
      <c r="I127" s="228"/>
      <c r="J127" s="228"/>
      <c r="K127" s="228"/>
      <c r="L127" s="219" t="s">
        <v>1160</v>
      </c>
      <c r="M127" s="727"/>
      <c r="IW127" s="71"/>
      <c r="IX127" s="71"/>
    </row>
    <row r="128" spans="1:258" ht="15.75" customHeight="1">
      <c r="A128" s="408">
        <v>119</v>
      </c>
      <c r="B128" s="244" t="s">
        <v>23</v>
      </c>
      <c r="C128" s="387" t="s">
        <v>52</v>
      </c>
      <c r="D128" s="387" t="s">
        <v>1161</v>
      </c>
      <c r="E128" s="387"/>
      <c r="F128" s="215"/>
      <c r="G128" s="204" t="s">
        <v>11</v>
      </c>
      <c r="H128" s="216"/>
      <c r="I128" s="228"/>
      <c r="J128" s="228"/>
      <c r="K128" s="228"/>
      <c r="L128" s="219" t="s">
        <v>1162</v>
      </c>
      <c r="M128" s="727"/>
      <c r="IW128" s="71"/>
      <c r="IX128" s="71"/>
    </row>
    <row r="129" spans="1:258" ht="15.75" customHeight="1">
      <c r="A129" s="408">
        <v>120</v>
      </c>
      <c r="B129" s="244" t="s">
        <v>23</v>
      </c>
      <c r="C129" s="387" t="s">
        <v>52</v>
      </c>
      <c r="D129" s="213" t="s">
        <v>1163</v>
      </c>
      <c r="E129" s="213"/>
      <c r="F129" s="215"/>
      <c r="G129" s="204" t="s">
        <v>11</v>
      </c>
      <c r="H129" s="216"/>
      <c r="I129" s="228"/>
      <c r="J129" s="228"/>
      <c r="K129" s="228"/>
      <c r="L129" s="219" t="s">
        <v>191</v>
      </c>
      <c r="M129" s="727"/>
      <c r="IW129" s="71"/>
      <c r="IX129" s="71"/>
    </row>
    <row r="130" spans="1:258" ht="15.75" customHeight="1">
      <c r="A130" s="408">
        <v>121</v>
      </c>
      <c r="B130" s="244" t="s">
        <v>23</v>
      </c>
      <c r="C130" s="387" t="s">
        <v>52</v>
      </c>
      <c r="D130" s="387" t="s">
        <v>192</v>
      </c>
      <c r="E130" s="387"/>
      <c r="F130" s="215"/>
      <c r="G130" s="204" t="s">
        <v>11</v>
      </c>
      <c r="H130" s="216"/>
      <c r="I130" s="228"/>
      <c r="J130" s="228"/>
      <c r="K130" s="228"/>
      <c r="L130" s="219" t="s">
        <v>193</v>
      </c>
      <c r="M130" s="727"/>
      <c r="IW130" s="71"/>
      <c r="IX130" s="71"/>
    </row>
    <row r="131" spans="1:258" ht="15.75" customHeight="1">
      <c r="A131" s="408">
        <v>122</v>
      </c>
      <c r="B131" s="244" t="s">
        <v>23</v>
      </c>
      <c r="C131" s="387" t="s">
        <v>52</v>
      </c>
      <c r="D131" s="387" t="s">
        <v>194</v>
      </c>
      <c r="E131" s="387"/>
      <c r="F131" s="215"/>
      <c r="G131" s="204" t="s">
        <v>11</v>
      </c>
      <c r="H131" s="216"/>
      <c r="I131" s="228"/>
      <c r="J131" s="228"/>
      <c r="K131" s="228"/>
      <c r="L131" s="219" t="s">
        <v>195</v>
      </c>
      <c r="M131" s="727"/>
      <c r="IW131" s="71"/>
      <c r="IX131" s="71"/>
    </row>
    <row r="132" spans="1:258" ht="15.75" customHeight="1">
      <c r="A132" s="408">
        <v>123</v>
      </c>
      <c r="B132" s="244" t="s">
        <v>23</v>
      </c>
      <c r="C132" s="387" t="s">
        <v>52</v>
      </c>
      <c r="D132" s="387" t="s">
        <v>1164</v>
      </c>
      <c r="E132" s="387"/>
      <c r="F132" s="215"/>
      <c r="G132" s="204" t="s">
        <v>11</v>
      </c>
      <c r="H132" s="216"/>
      <c r="I132" s="228"/>
      <c r="J132" s="228"/>
      <c r="K132" s="228"/>
      <c r="L132" s="219" t="s">
        <v>1165</v>
      </c>
      <c r="M132" s="727"/>
      <c r="IW132" s="71"/>
      <c r="IX132" s="71"/>
    </row>
    <row r="133" spans="1:258" ht="15.75" customHeight="1">
      <c r="A133" s="408">
        <v>124</v>
      </c>
      <c r="B133" s="244" t="s">
        <v>23</v>
      </c>
      <c r="C133" s="387" t="s">
        <v>52</v>
      </c>
      <c r="D133" s="387" t="s">
        <v>1166</v>
      </c>
      <c r="E133" s="387"/>
      <c r="F133" s="215"/>
      <c r="G133" s="204" t="s">
        <v>11</v>
      </c>
      <c r="H133" s="216"/>
      <c r="I133" s="228"/>
      <c r="J133" s="228"/>
      <c r="K133" s="228"/>
      <c r="L133" s="219" t="s">
        <v>1167</v>
      </c>
      <c r="M133" s="727"/>
      <c r="IW133" s="71"/>
      <c r="IX133" s="71"/>
    </row>
    <row r="134" spans="1:258" ht="16.5" customHeight="1">
      <c r="A134" s="408">
        <v>125</v>
      </c>
      <c r="B134" s="245" t="s">
        <v>23</v>
      </c>
      <c r="C134" s="464" t="s">
        <v>31</v>
      </c>
      <c r="D134" s="464" t="s">
        <v>196</v>
      </c>
      <c r="E134" s="410"/>
      <c r="F134" s="410"/>
      <c r="G134" s="204" t="s">
        <v>11</v>
      </c>
      <c r="H134" s="410"/>
      <c r="I134" s="248"/>
      <c r="J134" s="419" t="s">
        <v>1745</v>
      </c>
      <c r="K134" s="412"/>
      <c r="L134" s="419" t="s">
        <v>197</v>
      </c>
      <c r="M134" s="416"/>
    </row>
    <row r="135" spans="1:258" ht="16.5" customHeight="1" thickBot="1">
      <c r="A135" s="466">
        <v>126</v>
      </c>
      <c r="B135" s="467" t="s">
        <v>23</v>
      </c>
      <c r="C135" s="468" t="s">
        <v>198</v>
      </c>
      <c r="D135" s="468" t="s">
        <v>199</v>
      </c>
      <c r="E135" s="470"/>
      <c r="F135" s="470"/>
      <c r="G135" s="393" t="s">
        <v>11</v>
      </c>
      <c r="H135" s="470"/>
      <c r="I135" s="496"/>
      <c r="J135" s="497"/>
      <c r="K135" s="497"/>
      <c r="L135" s="475"/>
      <c r="M135" s="498"/>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7"/>
  <sheetViews>
    <sheetView showGridLines="0" topLeftCell="A149" zoomScaleNormal="100" workbookViewId="0">
      <selection activeCell="G150" sqref="G150"/>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62" t="s">
        <v>1172</v>
      </c>
      <c r="D1" s="763"/>
      <c r="E1" s="763"/>
      <c r="F1" s="30"/>
      <c r="G1" s="90" t="s">
        <v>5</v>
      </c>
      <c r="H1" s="42"/>
      <c r="I1" s="42"/>
      <c r="J1" s="70"/>
      <c r="K1" s="42"/>
    </row>
    <row r="2" spans="1:11" ht="17.25" customHeight="1">
      <c r="A2" s="42"/>
      <c r="B2" s="77"/>
      <c r="C2" s="764"/>
      <c r="D2" s="764"/>
      <c r="E2" s="765"/>
      <c r="F2" s="25" t="s">
        <v>6</v>
      </c>
      <c r="G2" s="22">
        <f>COUNTIF(F10:F367,"Not POR")</f>
        <v>1</v>
      </c>
      <c r="H2" s="73"/>
      <c r="I2" s="42"/>
      <c r="J2" s="74"/>
      <c r="K2" s="42"/>
    </row>
    <row r="3" spans="1:11" ht="21" customHeight="1">
      <c r="A3" s="42"/>
      <c r="B3" s="77"/>
      <c r="C3" s="764"/>
      <c r="D3" s="764"/>
      <c r="E3" s="765"/>
      <c r="F3" s="31" t="s">
        <v>8</v>
      </c>
      <c r="G3" s="22">
        <f>COUNTIF(F10:F367,"CHN validation")</f>
        <v>0</v>
      </c>
      <c r="H3" s="73"/>
      <c r="I3" s="42"/>
      <c r="J3" s="74"/>
      <c r="K3" s="42"/>
    </row>
    <row r="4" spans="1:11" ht="18.75" customHeight="1">
      <c r="A4" s="42"/>
      <c r="B4" s="77"/>
      <c r="C4" s="764"/>
      <c r="D4" s="764"/>
      <c r="E4" s="765"/>
      <c r="F4" s="32" t="s">
        <v>9</v>
      </c>
      <c r="G4" s="22">
        <f>COUNTIF(F12:F367,"New Item")</f>
        <v>0</v>
      </c>
      <c r="H4" s="73"/>
      <c r="I4" s="42"/>
      <c r="J4" s="74"/>
      <c r="K4" s="42"/>
    </row>
    <row r="5" spans="1:11" ht="19.5" customHeight="1">
      <c r="A5" s="42"/>
      <c r="B5" s="77"/>
      <c r="C5" s="764"/>
      <c r="D5" s="764"/>
      <c r="E5" s="765"/>
      <c r="F5" s="33" t="s">
        <v>7</v>
      </c>
      <c r="G5" s="22">
        <f>COUNTIF(F12:F367,"Pending update")</f>
        <v>0</v>
      </c>
      <c r="H5" s="34"/>
      <c r="I5" s="42"/>
      <c r="J5" s="73"/>
      <c r="K5" s="42"/>
    </row>
    <row r="6" spans="1:11" ht="18.75" customHeight="1">
      <c r="A6" s="42"/>
      <c r="B6" s="77"/>
      <c r="C6" s="764"/>
      <c r="D6" s="764"/>
      <c r="E6" s="765"/>
      <c r="F6" s="35" t="s">
        <v>10</v>
      </c>
      <c r="G6" s="22">
        <f>COUNTIF(F15:F367,"Modified")</f>
        <v>3</v>
      </c>
      <c r="H6" s="73"/>
      <c r="I6" s="42"/>
      <c r="J6" s="74"/>
      <c r="K6" s="42"/>
    </row>
    <row r="7" spans="1:11" ht="16.5" customHeight="1">
      <c r="A7" s="42"/>
      <c r="B7" s="77"/>
      <c r="C7" s="764"/>
      <c r="D7" s="764"/>
      <c r="E7" s="765"/>
      <c r="F7" s="36" t="s">
        <v>11</v>
      </c>
      <c r="G7" s="22">
        <f>COUNTIF(F10:F367,"Ready")</f>
        <v>354</v>
      </c>
      <c r="H7" s="73"/>
      <c r="I7" s="42"/>
      <c r="J7" s="74"/>
      <c r="K7" s="42"/>
    </row>
    <row r="8" spans="1:11" ht="18" customHeight="1" thickBot="1">
      <c r="A8" s="86"/>
      <c r="B8" s="403"/>
      <c r="C8" s="764"/>
      <c r="D8" s="764"/>
      <c r="E8" s="765"/>
      <c r="F8" s="241" t="s">
        <v>12</v>
      </c>
      <c r="G8" s="242">
        <f>COUNTIF(F10:F367,"Not ready")</f>
        <v>0</v>
      </c>
      <c r="H8" s="96"/>
      <c r="I8" s="86"/>
      <c r="J8" s="404"/>
      <c r="K8" s="86"/>
    </row>
    <row r="9" spans="1:11" ht="63">
      <c r="A9" s="405" t="s">
        <v>13</v>
      </c>
      <c r="B9" s="406" t="s">
        <v>14</v>
      </c>
      <c r="C9" s="406" t="s">
        <v>15</v>
      </c>
      <c r="D9" s="406" t="s">
        <v>16</v>
      </c>
      <c r="E9" s="406" t="s">
        <v>200</v>
      </c>
      <c r="F9" s="406" t="s">
        <v>17</v>
      </c>
      <c r="G9" s="406" t="s">
        <v>1355</v>
      </c>
      <c r="H9" s="406" t="s">
        <v>18</v>
      </c>
      <c r="I9" s="406" t="s">
        <v>19</v>
      </c>
      <c r="J9" s="406" t="s">
        <v>21</v>
      </c>
      <c r="K9" s="407" t="s">
        <v>201</v>
      </c>
    </row>
    <row r="10" spans="1:11" ht="16.5" customHeight="1">
      <c r="A10" s="408">
        <v>1</v>
      </c>
      <c r="B10" s="245" t="s">
        <v>23</v>
      </c>
      <c r="C10" s="246" t="s">
        <v>26</v>
      </c>
      <c r="D10" s="409" t="s">
        <v>27</v>
      </c>
      <c r="E10" s="410"/>
      <c r="F10" s="411" t="s">
        <v>11</v>
      </c>
      <c r="G10" s="201"/>
      <c r="H10" s="247"/>
      <c r="I10" s="248"/>
      <c r="J10" s="412"/>
      <c r="K10" s="413"/>
    </row>
    <row r="11" spans="1:11" ht="16.5" customHeight="1">
      <c r="A11" s="408">
        <v>2</v>
      </c>
      <c r="B11" s="245" t="s">
        <v>23</v>
      </c>
      <c r="C11" s="246" t="s">
        <v>26</v>
      </c>
      <c r="D11" s="409" t="s">
        <v>29</v>
      </c>
      <c r="E11" s="410"/>
      <c r="F11" s="411" t="s">
        <v>11</v>
      </c>
      <c r="G11" s="201"/>
      <c r="H11" s="247"/>
      <c r="I11" s="248"/>
      <c r="J11" s="412"/>
      <c r="K11" s="413"/>
    </row>
    <row r="12" spans="1:11" ht="16.5" customHeight="1">
      <c r="A12" s="408">
        <v>3</v>
      </c>
      <c r="B12" s="245" t="s">
        <v>23</v>
      </c>
      <c r="C12" s="246" t="s">
        <v>24</v>
      </c>
      <c r="D12" s="246" t="s">
        <v>25</v>
      </c>
      <c r="E12" s="410"/>
      <c r="F12" s="411" t="s">
        <v>11</v>
      </c>
      <c r="G12" s="201"/>
      <c r="H12" s="247"/>
      <c r="I12" s="248"/>
      <c r="J12" s="412"/>
      <c r="K12" s="413"/>
    </row>
    <row r="13" spans="1:11" ht="16.5" customHeight="1">
      <c r="A13" s="408">
        <v>4</v>
      </c>
      <c r="B13" s="245" t="s">
        <v>23</v>
      </c>
      <c r="C13" s="246" t="s">
        <v>31</v>
      </c>
      <c r="D13" s="246" t="s">
        <v>32</v>
      </c>
      <c r="E13" s="410"/>
      <c r="F13" s="411" t="s">
        <v>11</v>
      </c>
      <c r="G13" s="410"/>
      <c r="H13" s="414"/>
      <c r="I13" s="415" t="s">
        <v>202</v>
      </c>
      <c r="J13" s="414"/>
      <c r="K13" s="416"/>
    </row>
    <row r="14" spans="1:11" ht="16.5" customHeight="1">
      <c r="A14" s="408">
        <v>5</v>
      </c>
      <c r="B14" s="245" t="s">
        <v>23</v>
      </c>
      <c r="C14" s="246" t="s">
        <v>31</v>
      </c>
      <c r="D14" s="417" t="s">
        <v>203</v>
      </c>
      <c r="E14" s="245"/>
      <c r="F14" s="411" t="s">
        <v>11</v>
      </c>
      <c r="G14" s="410"/>
      <c r="H14" s="414"/>
      <c r="I14" s="415" t="s">
        <v>1343</v>
      </c>
      <c r="J14" s="414"/>
      <c r="K14" s="418"/>
    </row>
    <row r="15" spans="1:11" ht="16.5" customHeight="1">
      <c r="A15" s="408">
        <v>6</v>
      </c>
      <c r="B15" s="245" t="s">
        <v>23</v>
      </c>
      <c r="C15" s="246" t="s">
        <v>26</v>
      </c>
      <c r="D15" s="246" t="s">
        <v>34</v>
      </c>
      <c r="E15" s="410"/>
      <c r="F15" s="203" t="s">
        <v>11</v>
      </c>
      <c r="G15" s="201"/>
      <c r="H15" s="247"/>
      <c r="I15" s="414"/>
      <c r="J15" s="419" t="s">
        <v>1549</v>
      </c>
      <c r="K15" s="413"/>
    </row>
    <row r="16" spans="1:11" ht="16.5" customHeight="1">
      <c r="A16" s="408">
        <v>7</v>
      </c>
      <c r="B16" s="245" t="s">
        <v>23</v>
      </c>
      <c r="C16" s="246" t="s">
        <v>24</v>
      </c>
      <c r="D16" s="246" t="s">
        <v>1387</v>
      </c>
      <c r="E16" s="207"/>
      <c r="F16" s="203" t="s">
        <v>11</v>
      </c>
      <c r="G16" s="199"/>
      <c r="H16" s="245" t="s">
        <v>206</v>
      </c>
      <c r="I16" s="248"/>
      <c r="J16" s="419" t="s">
        <v>1628</v>
      </c>
      <c r="K16" s="420"/>
    </row>
    <row r="17" spans="1:11" ht="16.5" customHeight="1">
      <c r="A17" s="408">
        <v>8</v>
      </c>
      <c r="B17" s="245" t="s">
        <v>23</v>
      </c>
      <c r="C17" s="213" t="s">
        <v>24</v>
      </c>
      <c r="D17" s="213" t="s">
        <v>1364</v>
      </c>
      <c r="E17" s="410"/>
      <c r="F17" s="208" t="s">
        <v>11</v>
      </c>
      <c r="G17" s="201"/>
      <c r="H17" s="247"/>
      <c r="I17" s="414"/>
      <c r="J17" s="419" t="s">
        <v>1363</v>
      </c>
      <c r="K17" s="413"/>
    </row>
    <row r="18" spans="1:11" ht="16.5" customHeight="1">
      <c r="A18" s="408">
        <v>9</v>
      </c>
      <c r="B18" s="245" t="s">
        <v>23</v>
      </c>
      <c r="C18" s="213" t="s">
        <v>198</v>
      </c>
      <c r="D18" s="214" t="s">
        <v>1365</v>
      </c>
      <c r="E18" s="410"/>
      <c r="F18" s="411" t="s">
        <v>11</v>
      </c>
      <c r="G18" s="201"/>
      <c r="H18" s="247"/>
      <c r="I18" s="414"/>
      <c r="J18" s="419" t="s">
        <v>1385</v>
      </c>
      <c r="K18" s="413"/>
    </row>
    <row r="19" spans="1:11" ht="16.5" customHeight="1">
      <c r="A19" s="408">
        <v>10</v>
      </c>
      <c r="B19" s="245" t="s">
        <v>23</v>
      </c>
      <c r="C19" s="246" t="s">
        <v>24</v>
      </c>
      <c r="D19" s="246" t="s">
        <v>204</v>
      </c>
      <c r="E19" s="410"/>
      <c r="F19" s="411" t="s">
        <v>11</v>
      </c>
      <c r="G19" s="421" t="s">
        <v>205</v>
      </c>
      <c r="H19" s="247"/>
      <c r="I19" s="248"/>
      <c r="J19" s="419" t="s">
        <v>1383</v>
      </c>
      <c r="K19" s="413"/>
    </row>
    <row r="20" spans="1:11" ht="16.5" customHeight="1">
      <c r="A20" s="408">
        <v>11</v>
      </c>
      <c r="B20" s="245" t="s">
        <v>23</v>
      </c>
      <c r="C20" s="246" t="s">
        <v>24</v>
      </c>
      <c r="D20" s="246" t="s">
        <v>1386</v>
      </c>
      <c r="E20" s="410"/>
      <c r="F20" s="411" t="s">
        <v>11</v>
      </c>
      <c r="G20" s="201"/>
      <c r="H20" s="247"/>
      <c r="I20" s="248"/>
      <c r="J20" s="419" t="s">
        <v>1366</v>
      </c>
      <c r="K20" s="413"/>
    </row>
    <row r="21" spans="1:11" ht="16.5" customHeight="1">
      <c r="A21" s="408">
        <v>12</v>
      </c>
      <c r="B21" s="245" t="s">
        <v>23</v>
      </c>
      <c r="C21" s="246" t="s">
        <v>24</v>
      </c>
      <c r="D21" s="246" t="s">
        <v>1367</v>
      </c>
      <c r="E21" s="410"/>
      <c r="F21" s="411" t="s">
        <v>11</v>
      </c>
      <c r="G21" s="201"/>
      <c r="H21" s="247"/>
      <c r="I21" s="248"/>
      <c r="J21" s="414"/>
      <c r="K21" s="422" t="s">
        <v>1352</v>
      </c>
    </row>
    <row r="22" spans="1:11" ht="16.5" customHeight="1">
      <c r="A22" s="408">
        <v>13</v>
      </c>
      <c r="B22" s="245" t="s">
        <v>23</v>
      </c>
      <c r="C22" s="246" t="s">
        <v>24</v>
      </c>
      <c r="D22" s="246" t="s">
        <v>208</v>
      </c>
      <c r="E22" s="410"/>
      <c r="F22" s="411" t="s">
        <v>11</v>
      </c>
      <c r="G22" s="201"/>
      <c r="H22" s="247"/>
      <c r="I22" s="248"/>
      <c r="J22" s="419" t="s">
        <v>1341</v>
      </c>
      <c r="K22" s="423" t="s">
        <v>2151</v>
      </c>
    </row>
    <row r="23" spans="1:11" ht="16.5" customHeight="1">
      <c r="A23" s="408">
        <v>14</v>
      </c>
      <c r="B23" s="245" t="s">
        <v>23</v>
      </c>
      <c r="C23" s="246" t="s">
        <v>24</v>
      </c>
      <c r="D23" s="246" t="s">
        <v>209</v>
      </c>
      <c r="E23" s="410"/>
      <c r="F23" s="411" t="s">
        <v>11</v>
      </c>
      <c r="G23" s="201"/>
      <c r="H23" s="424" t="s">
        <v>210</v>
      </c>
      <c r="I23" s="248"/>
      <c r="J23" s="425" t="s">
        <v>1342</v>
      </c>
      <c r="K23" s="413" t="s">
        <v>1344</v>
      </c>
    </row>
    <row r="24" spans="1:11" ht="16.5" customHeight="1">
      <c r="A24" s="408">
        <v>15</v>
      </c>
      <c r="B24" s="245" t="s">
        <v>23</v>
      </c>
      <c r="C24" s="246" t="s">
        <v>24</v>
      </c>
      <c r="D24" s="246" t="s">
        <v>211</v>
      </c>
      <c r="E24" s="410"/>
      <c r="F24" s="411" t="s">
        <v>11</v>
      </c>
      <c r="G24" s="410"/>
      <c r="H24" s="424" t="s">
        <v>212</v>
      </c>
      <c r="I24" s="247"/>
      <c r="J24" s="425" t="s">
        <v>213</v>
      </c>
      <c r="K24" s="426" t="s">
        <v>2930</v>
      </c>
    </row>
    <row r="25" spans="1:11" ht="16.5" customHeight="1">
      <c r="A25" s="408">
        <v>16</v>
      </c>
      <c r="B25" s="245" t="s">
        <v>23</v>
      </c>
      <c r="C25" s="246" t="s">
        <v>198</v>
      </c>
      <c r="D25" s="246" t="s">
        <v>2054</v>
      </c>
      <c r="E25" s="410"/>
      <c r="F25" s="427" t="s">
        <v>6</v>
      </c>
      <c r="G25" s="201"/>
      <c r="H25" s="247"/>
      <c r="I25" s="248"/>
      <c r="J25" s="419" t="s">
        <v>1390</v>
      </c>
      <c r="K25" s="413"/>
    </row>
    <row r="26" spans="1:11" ht="16.5" customHeight="1">
      <c r="A26" s="408">
        <v>17</v>
      </c>
      <c r="B26" s="245" t="s">
        <v>23</v>
      </c>
      <c r="C26" s="246" t="s">
        <v>198</v>
      </c>
      <c r="D26" s="246" t="s">
        <v>214</v>
      </c>
      <c r="E26" s="410"/>
      <c r="F26" s="411" t="s">
        <v>11</v>
      </c>
      <c r="G26" s="201"/>
      <c r="H26" s="247"/>
      <c r="I26" s="248"/>
      <c r="J26" s="419" t="s">
        <v>1346</v>
      </c>
      <c r="K26" s="413"/>
    </row>
    <row r="27" spans="1:11" ht="16.5" customHeight="1">
      <c r="A27" s="408">
        <v>18</v>
      </c>
      <c r="B27" s="245" t="s">
        <v>23</v>
      </c>
      <c r="C27" s="246" t="s">
        <v>198</v>
      </c>
      <c r="D27" s="246" t="s">
        <v>215</v>
      </c>
      <c r="E27" s="410"/>
      <c r="F27" s="411" t="s">
        <v>11</v>
      </c>
      <c r="G27" s="532" t="s">
        <v>2380</v>
      </c>
      <c r="H27" s="410"/>
      <c r="I27" s="414"/>
      <c r="J27" s="419" t="s">
        <v>2379</v>
      </c>
      <c r="K27" s="413"/>
    </row>
    <row r="28" spans="1:11" ht="16.5" customHeight="1">
      <c r="A28" s="408">
        <v>19</v>
      </c>
      <c r="B28" s="245" t="s">
        <v>23</v>
      </c>
      <c r="C28" s="246" t="s">
        <v>198</v>
      </c>
      <c r="D28" s="246" t="s">
        <v>216</v>
      </c>
      <c r="E28" s="410"/>
      <c r="F28" s="411" t="s">
        <v>11</v>
      </c>
      <c r="G28" s="533" t="s">
        <v>2381</v>
      </c>
      <c r="H28" s="410"/>
      <c r="I28" s="414"/>
      <c r="J28" s="419" t="s">
        <v>1391</v>
      </c>
      <c r="K28" s="413"/>
    </row>
    <row r="29" spans="1:11" ht="16.5" customHeight="1">
      <c r="A29" s="408">
        <v>20</v>
      </c>
      <c r="B29" s="245" t="s">
        <v>23</v>
      </c>
      <c r="C29" s="246" t="s">
        <v>217</v>
      </c>
      <c r="D29" s="246" t="s">
        <v>218</v>
      </c>
      <c r="E29" s="546" t="s">
        <v>2471</v>
      </c>
      <c r="F29" s="411" t="s">
        <v>11</v>
      </c>
      <c r="G29" s="201"/>
      <c r="H29" s="247"/>
      <c r="I29" s="248"/>
      <c r="J29" s="419" t="s">
        <v>2472</v>
      </c>
      <c r="K29" s="429"/>
    </row>
    <row r="30" spans="1:11" ht="16.5" customHeight="1">
      <c r="A30" s="408">
        <v>21</v>
      </c>
      <c r="B30" s="245" t="s">
        <v>23</v>
      </c>
      <c r="C30" s="246" t="s">
        <v>217</v>
      </c>
      <c r="D30" s="246" t="s">
        <v>220</v>
      </c>
      <c r="E30" s="245" t="s">
        <v>221</v>
      </c>
      <c r="F30" s="411" t="s">
        <v>11</v>
      </c>
      <c r="G30" s="201"/>
      <c r="H30" s="247"/>
      <c r="I30" s="248"/>
      <c r="J30" s="419" t="s">
        <v>1345</v>
      </c>
      <c r="K30" s="413"/>
    </row>
    <row r="31" spans="1:11" ht="16.5" customHeight="1">
      <c r="A31" s="408">
        <v>22</v>
      </c>
      <c r="B31" s="245" t="s">
        <v>23</v>
      </c>
      <c r="C31" s="246" t="s">
        <v>217</v>
      </c>
      <c r="D31" s="417" t="s">
        <v>1548</v>
      </c>
      <c r="E31" s="410"/>
      <c r="F31" s="411" t="s">
        <v>11</v>
      </c>
      <c r="G31" s="201"/>
      <c r="H31" s="247"/>
      <c r="I31" s="248"/>
      <c r="J31" s="430" t="s">
        <v>2146</v>
      </c>
      <c r="K31" s="431"/>
    </row>
    <row r="32" spans="1:11" ht="16.5" customHeight="1">
      <c r="A32" s="408">
        <v>23</v>
      </c>
      <c r="B32" s="245" t="s">
        <v>23</v>
      </c>
      <c r="C32" s="246" t="s">
        <v>217</v>
      </c>
      <c r="D32" s="246" t="s">
        <v>224</v>
      </c>
      <c r="E32" s="245" t="s">
        <v>225</v>
      </c>
      <c r="F32" s="411" t="s">
        <v>11</v>
      </c>
      <c r="G32" s="201"/>
      <c r="H32" s="247"/>
      <c r="I32" s="248"/>
      <c r="J32" s="768" t="s">
        <v>2473</v>
      </c>
      <c r="K32" s="771"/>
    </row>
    <row r="33" spans="1:11" ht="16.5" customHeight="1">
      <c r="A33" s="408">
        <v>24</v>
      </c>
      <c r="B33" s="245" t="s">
        <v>23</v>
      </c>
      <c r="C33" s="246" t="s">
        <v>217</v>
      </c>
      <c r="D33" s="246" t="s">
        <v>226</v>
      </c>
      <c r="E33" s="245" t="s">
        <v>63</v>
      </c>
      <c r="F33" s="411" t="s">
        <v>11</v>
      </c>
      <c r="G33" s="201"/>
      <c r="H33" s="247"/>
      <c r="I33" s="248"/>
      <c r="J33" s="769"/>
      <c r="K33" s="771"/>
    </row>
    <row r="34" spans="1:11" ht="16.5" customHeight="1">
      <c r="A34" s="408">
        <v>25</v>
      </c>
      <c r="B34" s="245" t="s">
        <v>23</v>
      </c>
      <c r="C34" s="246" t="s">
        <v>217</v>
      </c>
      <c r="D34" s="246" t="s">
        <v>227</v>
      </c>
      <c r="E34" s="245" t="s">
        <v>63</v>
      </c>
      <c r="F34" s="411" t="s">
        <v>11</v>
      </c>
      <c r="G34" s="201"/>
      <c r="H34" s="247"/>
      <c r="I34" s="248"/>
      <c r="J34" s="769"/>
      <c r="K34" s="771"/>
    </row>
    <row r="35" spans="1:11" ht="16.5" customHeight="1">
      <c r="A35" s="408">
        <v>26</v>
      </c>
      <c r="B35" s="245" t="s">
        <v>23</v>
      </c>
      <c r="C35" s="246" t="s">
        <v>217</v>
      </c>
      <c r="D35" s="246" t="s">
        <v>228</v>
      </c>
      <c r="E35" s="245" t="s">
        <v>63</v>
      </c>
      <c r="F35" s="411" t="s">
        <v>11</v>
      </c>
      <c r="G35" s="201"/>
      <c r="H35" s="247"/>
      <c r="I35" s="248"/>
      <c r="J35" s="769"/>
      <c r="K35" s="771"/>
    </row>
    <row r="36" spans="1:11" ht="16.5" customHeight="1">
      <c r="A36" s="408">
        <v>27</v>
      </c>
      <c r="B36" s="245" t="s">
        <v>23</v>
      </c>
      <c r="C36" s="246" t="s">
        <v>217</v>
      </c>
      <c r="D36" s="246" t="s">
        <v>229</v>
      </c>
      <c r="E36" s="245" t="s">
        <v>63</v>
      </c>
      <c r="F36" s="411" t="s">
        <v>11</v>
      </c>
      <c r="G36" s="201"/>
      <c r="H36" s="247"/>
      <c r="I36" s="248"/>
      <c r="J36" s="769"/>
      <c r="K36" s="771"/>
    </row>
    <row r="37" spans="1:11" ht="16.5" customHeight="1">
      <c r="A37" s="408">
        <v>28</v>
      </c>
      <c r="B37" s="245" t="s">
        <v>23</v>
      </c>
      <c r="C37" s="246" t="s">
        <v>217</v>
      </c>
      <c r="D37" s="246" t="s">
        <v>230</v>
      </c>
      <c r="E37" s="245" t="s">
        <v>63</v>
      </c>
      <c r="F37" s="411" t="s">
        <v>11</v>
      </c>
      <c r="G37" s="201"/>
      <c r="H37" s="247"/>
      <c r="I37" s="248"/>
      <c r="J37" s="769"/>
      <c r="K37" s="771"/>
    </row>
    <row r="38" spans="1:11" ht="16.5" customHeight="1">
      <c r="A38" s="408">
        <v>29</v>
      </c>
      <c r="B38" s="245"/>
      <c r="C38" s="246" t="s">
        <v>217</v>
      </c>
      <c r="D38" s="246" t="s">
        <v>2220</v>
      </c>
      <c r="E38" s="245"/>
      <c r="F38" s="411" t="s">
        <v>11</v>
      </c>
      <c r="G38" s="201"/>
      <c r="H38" s="247"/>
      <c r="I38" s="248"/>
      <c r="J38" s="249"/>
      <c r="K38" s="384" t="s">
        <v>2210</v>
      </c>
    </row>
    <row r="39" spans="1:11" ht="16.5" customHeight="1">
      <c r="A39" s="408">
        <v>30</v>
      </c>
      <c r="B39" s="245" t="s">
        <v>23</v>
      </c>
      <c r="C39" s="246" t="s">
        <v>24</v>
      </c>
      <c r="D39" s="246" t="s">
        <v>231</v>
      </c>
      <c r="E39" s="410"/>
      <c r="F39" s="411" t="s">
        <v>11</v>
      </c>
      <c r="G39" s="201"/>
      <c r="H39" s="245" t="s">
        <v>1347</v>
      </c>
      <c r="I39" s="248"/>
      <c r="J39" s="412"/>
      <c r="K39" s="413"/>
    </row>
    <row r="40" spans="1:11" ht="16.5" customHeight="1">
      <c r="A40" s="408">
        <v>31</v>
      </c>
      <c r="B40" s="245" t="s">
        <v>23</v>
      </c>
      <c r="C40" s="246" t="s">
        <v>24</v>
      </c>
      <c r="D40" s="246" t="s">
        <v>232</v>
      </c>
      <c r="E40" s="410"/>
      <c r="F40" s="411" t="s">
        <v>11</v>
      </c>
      <c r="G40" s="201"/>
      <c r="H40" s="245" t="s">
        <v>1348</v>
      </c>
      <c r="I40" s="248"/>
      <c r="J40" s="412"/>
      <c r="K40" s="413"/>
    </row>
    <row r="41" spans="1:11" ht="16.5" customHeight="1">
      <c r="A41" s="408">
        <v>32</v>
      </c>
      <c r="B41" s="245" t="s">
        <v>23</v>
      </c>
      <c r="C41" s="246" t="s">
        <v>24</v>
      </c>
      <c r="D41" s="246" t="s">
        <v>233</v>
      </c>
      <c r="E41" s="410"/>
      <c r="F41" s="411" t="s">
        <v>11</v>
      </c>
      <c r="G41" s="201" t="s">
        <v>234</v>
      </c>
      <c r="H41" s="245"/>
      <c r="I41" s="248"/>
      <c r="J41" s="412" t="s">
        <v>1856</v>
      </c>
      <c r="K41" s="432"/>
    </row>
    <row r="42" spans="1:11" ht="16.5" customHeight="1">
      <c r="A42" s="408">
        <v>33</v>
      </c>
      <c r="B42" s="245" t="s">
        <v>23</v>
      </c>
      <c r="C42" s="246" t="s">
        <v>24</v>
      </c>
      <c r="D42" s="246" t="s">
        <v>235</v>
      </c>
      <c r="E42" s="410"/>
      <c r="F42" s="411" t="s">
        <v>11</v>
      </c>
      <c r="G42" s="433"/>
      <c r="H42" s="410"/>
      <c r="I42" s="248"/>
      <c r="J42" s="419" t="s">
        <v>1543</v>
      </c>
      <c r="K42" s="773"/>
    </row>
    <row r="43" spans="1:11" ht="16.5" customHeight="1">
      <c r="A43" s="408">
        <v>34</v>
      </c>
      <c r="B43" s="245" t="s">
        <v>23</v>
      </c>
      <c r="C43" s="246" t="s">
        <v>24</v>
      </c>
      <c r="D43" s="246" t="s">
        <v>236</v>
      </c>
      <c r="E43" s="410"/>
      <c r="F43" s="411" t="s">
        <v>11</v>
      </c>
      <c r="G43" s="421" t="s">
        <v>237</v>
      </c>
      <c r="H43" s="766" t="s">
        <v>238</v>
      </c>
      <c r="I43" s="248"/>
      <c r="J43" s="419" t="s">
        <v>1542</v>
      </c>
      <c r="K43" s="774"/>
    </row>
    <row r="44" spans="1:11" ht="16.5" customHeight="1">
      <c r="A44" s="408">
        <v>35</v>
      </c>
      <c r="B44" s="245" t="s">
        <v>23</v>
      </c>
      <c r="C44" s="246" t="s">
        <v>24</v>
      </c>
      <c r="D44" s="246" t="s">
        <v>239</v>
      </c>
      <c r="E44" s="410"/>
      <c r="F44" s="411" t="s">
        <v>11</v>
      </c>
      <c r="G44" s="435" t="s">
        <v>237</v>
      </c>
      <c r="H44" s="767"/>
      <c r="I44" s="248"/>
      <c r="J44" s="419" t="s">
        <v>240</v>
      </c>
      <c r="K44" s="774"/>
    </row>
    <row r="45" spans="1:11" ht="16.5" customHeight="1">
      <c r="A45" s="408">
        <v>36</v>
      </c>
      <c r="B45" s="245" t="s">
        <v>23</v>
      </c>
      <c r="C45" s="246" t="s">
        <v>24</v>
      </c>
      <c r="D45" s="246" t="s">
        <v>241</v>
      </c>
      <c r="E45" s="410"/>
      <c r="F45" s="411" t="s">
        <v>11</v>
      </c>
      <c r="G45" s="421" t="s">
        <v>242</v>
      </c>
      <c r="H45" s="766" t="s">
        <v>243</v>
      </c>
      <c r="I45" s="248"/>
      <c r="J45" s="419" t="s">
        <v>244</v>
      </c>
      <c r="K45" s="413"/>
    </row>
    <row r="46" spans="1:11" ht="16.5" customHeight="1">
      <c r="A46" s="408">
        <v>37</v>
      </c>
      <c r="B46" s="245" t="s">
        <v>23</v>
      </c>
      <c r="C46" s="246" t="s">
        <v>24</v>
      </c>
      <c r="D46" s="246" t="s">
        <v>245</v>
      </c>
      <c r="E46" s="410"/>
      <c r="F46" s="411" t="s">
        <v>11</v>
      </c>
      <c r="G46" s="437" t="s">
        <v>242</v>
      </c>
      <c r="H46" s="767"/>
      <c r="I46" s="248"/>
      <c r="J46" s="419" t="s">
        <v>246</v>
      </c>
      <c r="K46" s="413"/>
    </row>
    <row r="47" spans="1:11" ht="16.5" customHeight="1">
      <c r="A47" s="408">
        <v>38</v>
      </c>
      <c r="B47" s="245" t="s">
        <v>23</v>
      </c>
      <c r="C47" s="246" t="s">
        <v>24</v>
      </c>
      <c r="D47" s="246" t="s">
        <v>247</v>
      </c>
      <c r="E47" s="410"/>
      <c r="F47" s="411" t="s">
        <v>11</v>
      </c>
      <c r="G47" s="421" t="s">
        <v>248</v>
      </c>
      <c r="H47" s="766" t="s">
        <v>249</v>
      </c>
      <c r="I47" s="248"/>
      <c r="J47" s="419" t="s">
        <v>250</v>
      </c>
      <c r="K47" s="413"/>
    </row>
    <row r="48" spans="1:11" ht="16.5" customHeight="1">
      <c r="A48" s="408">
        <v>39</v>
      </c>
      <c r="B48" s="245" t="s">
        <v>23</v>
      </c>
      <c r="C48" s="246" t="s">
        <v>24</v>
      </c>
      <c r="D48" s="246" t="s">
        <v>251</v>
      </c>
      <c r="E48" s="410"/>
      <c r="F48" s="411" t="s">
        <v>11</v>
      </c>
      <c r="G48" s="437" t="s">
        <v>252</v>
      </c>
      <c r="H48" s="767"/>
      <c r="I48" s="248"/>
      <c r="J48" s="419" t="s">
        <v>253</v>
      </c>
      <c r="K48" s="413"/>
    </row>
    <row r="49" spans="1:11" ht="16.5" customHeight="1">
      <c r="A49" s="408">
        <v>40</v>
      </c>
      <c r="B49" s="245" t="s">
        <v>23</v>
      </c>
      <c r="C49" s="246" t="s">
        <v>24</v>
      </c>
      <c r="D49" s="246" t="s">
        <v>254</v>
      </c>
      <c r="E49" s="410"/>
      <c r="F49" s="411" t="s">
        <v>11</v>
      </c>
      <c r="G49" s="421" t="s">
        <v>255</v>
      </c>
      <c r="H49" s="766" t="s">
        <v>256</v>
      </c>
      <c r="I49" s="248"/>
      <c r="J49" s="419" t="s">
        <v>1546</v>
      </c>
      <c r="K49" s="413"/>
    </row>
    <row r="50" spans="1:11" ht="16.5" customHeight="1">
      <c r="A50" s="408">
        <v>41</v>
      </c>
      <c r="B50" s="245" t="s">
        <v>23</v>
      </c>
      <c r="C50" s="246" t="s">
        <v>24</v>
      </c>
      <c r="D50" s="246" t="s">
        <v>257</v>
      </c>
      <c r="E50" s="410"/>
      <c r="F50" s="411" t="s">
        <v>11</v>
      </c>
      <c r="G50" s="437" t="s">
        <v>258</v>
      </c>
      <c r="H50" s="767"/>
      <c r="I50" s="248"/>
      <c r="J50" s="419" t="s">
        <v>259</v>
      </c>
      <c r="K50" s="413"/>
    </row>
    <row r="51" spans="1:11" ht="16.5" customHeight="1">
      <c r="A51" s="408">
        <v>42</v>
      </c>
      <c r="B51" s="245" t="s">
        <v>23</v>
      </c>
      <c r="C51" s="246" t="s">
        <v>24</v>
      </c>
      <c r="D51" s="246" t="s">
        <v>260</v>
      </c>
      <c r="E51" s="410"/>
      <c r="F51" s="411" t="s">
        <v>11</v>
      </c>
      <c r="G51" s="421" t="s">
        <v>261</v>
      </c>
      <c r="H51" s="766" t="s">
        <v>262</v>
      </c>
      <c r="I51" s="248"/>
      <c r="J51" s="419" t="s">
        <v>263</v>
      </c>
      <c r="K51" s="413"/>
    </row>
    <row r="52" spans="1:11" ht="16.5" customHeight="1">
      <c r="A52" s="408">
        <v>43</v>
      </c>
      <c r="B52" s="245" t="s">
        <v>23</v>
      </c>
      <c r="C52" s="246" t="s">
        <v>24</v>
      </c>
      <c r="D52" s="246" t="s">
        <v>264</v>
      </c>
      <c r="E52" s="410"/>
      <c r="F52" s="411" t="s">
        <v>11</v>
      </c>
      <c r="G52" s="437" t="s">
        <v>262</v>
      </c>
      <c r="H52" s="767"/>
      <c r="I52" s="248"/>
      <c r="J52" s="419" t="s">
        <v>265</v>
      </c>
      <c r="K52" s="413"/>
    </row>
    <row r="53" spans="1:11" ht="16.5" customHeight="1">
      <c r="A53" s="408">
        <v>44</v>
      </c>
      <c r="B53" s="245" t="s">
        <v>23</v>
      </c>
      <c r="C53" s="246" t="s">
        <v>24</v>
      </c>
      <c r="D53" s="246" t="s">
        <v>266</v>
      </c>
      <c r="E53" s="410"/>
      <c r="F53" s="411" t="s">
        <v>11</v>
      </c>
      <c r="G53" s="421" t="s">
        <v>267</v>
      </c>
      <c r="H53" s="766" t="s">
        <v>267</v>
      </c>
      <c r="I53" s="248"/>
      <c r="J53" s="419" t="s">
        <v>268</v>
      </c>
      <c r="K53" s="413"/>
    </row>
    <row r="54" spans="1:11" ht="16.5" customHeight="1">
      <c r="A54" s="408">
        <v>45</v>
      </c>
      <c r="B54" s="245" t="s">
        <v>23</v>
      </c>
      <c r="C54" s="246" t="s">
        <v>24</v>
      </c>
      <c r="D54" s="246" t="s">
        <v>269</v>
      </c>
      <c r="E54" s="410"/>
      <c r="F54" s="411" t="s">
        <v>11</v>
      </c>
      <c r="G54" s="437" t="s">
        <v>267</v>
      </c>
      <c r="H54" s="767"/>
      <c r="I54" s="248"/>
      <c r="J54" s="419" t="s">
        <v>270</v>
      </c>
      <c r="K54" s="413"/>
    </row>
    <row r="55" spans="1:11" ht="16.5" customHeight="1">
      <c r="A55" s="408">
        <v>46</v>
      </c>
      <c r="B55" s="245" t="s">
        <v>23</v>
      </c>
      <c r="C55" s="246" t="s">
        <v>24</v>
      </c>
      <c r="D55" s="246" t="s">
        <v>271</v>
      </c>
      <c r="E55" s="410"/>
      <c r="F55" s="411" t="s">
        <v>11</v>
      </c>
      <c r="G55" s="437" t="s">
        <v>242</v>
      </c>
      <c r="H55" s="410"/>
      <c r="I55" s="248"/>
      <c r="J55" s="419" t="s">
        <v>1758</v>
      </c>
      <c r="K55" s="438" t="s">
        <v>272</v>
      </c>
    </row>
    <row r="56" spans="1:11" ht="16.5" customHeight="1">
      <c r="A56" s="408">
        <v>47</v>
      </c>
      <c r="B56" s="245" t="s">
        <v>23</v>
      </c>
      <c r="C56" s="246" t="s">
        <v>24</v>
      </c>
      <c r="D56" s="246" t="s">
        <v>273</v>
      </c>
      <c r="E56" s="410"/>
      <c r="F56" s="411" t="s">
        <v>11</v>
      </c>
      <c r="G56" s="201"/>
      <c r="H56" s="439" t="s">
        <v>274</v>
      </c>
      <c r="I56" s="248"/>
      <c r="J56" s="419" t="s">
        <v>1759</v>
      </c>
      <c r="K56" s="413"/>
    </row>
    <row r="57" spans="1:11" ht="16.5" customHeight="1">
      <c r="A57" s="408">
        <v>48</v>
      </c>
      <c r="B57" s="245" t="s">
        <v>23</v>
      </c>
      <c r="C57" s="246" t="s">
        <v>24</v>
      </c>
      <c r="D57" s="246" t="s">
        <v>275</v>
      </c>
      <c r="E57" s="410"/>
      <c r="F57" s="411" t="s">
        <v>11</v>
      </c>
      <c r="G57" s="421" t="s">
        <v>276</v>
      </c>
      <c r="H57" s="772" t="s">
        <v>277</v>
      </c>
      <c r="I57" s="248"/>
      <c r="J57" s="419" t="s">
        <v>278</v>
      </c>
      <c r="K57" s="413"/>
    </row>
    <row r="58" spans="1:11" ht="16.5" customHeight="1">
      <c r="A58" s="408">
        <v>49</v>
      </c>
      <c r="B58" s="245" t="s">
        <v>23</v>
      </c>
      <c r="C58" s="246" t="s">
        <v>24</v>
      </c>
      <c r="D58" s="246" t="s">
        <v>279</v>
      </c>
      <c r="E58" s="410"/>
      <c r="F58" s="411" t="s">
        <v>11</v>
      </c>
      <c r="G58" s="437" t="s">
        <v>280</v>
      </c>
      <c r="H58" s="767"/>
      <c r="I58" s="248"/>
      <c r="J58" s="419" t="s">
        <v>281</v>
      </c>
      <c r="K58" s="413"/>
    </row>
    <row r="59" spans="1:11" ht="16.5" customHeight="1">
      <c r="A59" s="408">
        <v>50</v>
      </c>
      <c r="B59" s="245" t="s">
        <v>23</v>
      </c>
      <c r="C59" s="246" t="s">
        <v>24</v>
      </c>
      <c r="D59" s="246" t="s">
        <v>282</v>
      </c>
      <c r="E59" s="410"/>
      <c r="F59" s="411" t="s">
        <v>11</v>
      </c>
      <c r="G59" s="437" t="s">
        <v>283</v>
      </c>
      <c r="H59" s="245" t="s">
        <v>284</v>
      </c>
      <c r="I59" s="415" t="s">
        <v>285</v>
      </c>
      <c r="J59" s="419" t="s">
        <v>286</v>
      </c>
      <c r="K59" s="413"/>
    </row>
    <row r="60" spans="1:11" ht="16.5" customHeight="1">
      <c r="A60" s="408">
        <v>51</v>
      </c>
      <c r="B60" s="245" t="s">
        <v>23</v>
      </c>
      <c r="C60" s="246" t="s">
        <v>24</v>
      </c>
      <c r="D60" s="246" t="s">
        <v>287</v>
      </c>
      <c r="E60" s="410"/>
      <c r="F60" s="411" t="s">
        <v>11</v>
      </c>
      <c r="G60" s="201"/>
      <c r="H60" s="245" t="s">
        <v>288</v>
      </c>
      <c r="I60" s="248"/>
      <c r="J60" s="412"/>
      <c r="K60" s="770"/>
    </row>
    <row r="61" spans="1:11" ht="16.5" customHeight="1">
      <c r="A61" s="408">
        <v>52</v>
      </c>
      <c r="B61" s="245" t="s">
        <v>23</v>
      </c>
      <c r="C61" s="246" t="s">
        <v>24</v>
      </c>
      <c r="D61" s="246" t="s">
        <v>289</v>
      </c>
      <c r="E61" s="410"/>
      <c r="F61" s="411" t="s">
        <v>11</v>
      </c>
      <c r="G61" s="201"/>
      <c r="H61" s="245" t="s">
        <v>290</v>
      </c>
      <c r="I61" s="248"/>
      <c r="J61" s="412"/>
      <c r="K61" s="770"/>
    </row>
    <row r="62" spans="1:11" ht="16.5" customHeight="1">
      <c r="A62" s="408">
        <v>53</v>
      </c>
      <c r="B62" s="434" t="s">
        <v>23</v>
      </c>
      <c r="C62" s="246" t="s">
        <v>24</v>
      </c>
      <c r="D62" s="246" t="s">
        <v>2233</v>
      </c>
      <c r="E62" s="436"/>
      <c r="F62" s="411" t="s">
        <v>11</v>
      </c>
      <c r="G62" s="201"/>
      <c r="H62" s="499" t="s">
        <v>2233</v>
      </c>
      <c r="I62" s="248"/>
      <c r="J62" s="412"/>
      <c r="K62" s="500" t="s">
        <v>2234</v>
      </c>
    </row>
    <row r="63" spans="1:11" ht="16.5" customHeight="1">
      <c r="A63" s="408">
        <v>54</v>
      </c>
      <c r="B63" s="245" t="s">
        <v>23</v>
      </c>
      <c r="C63" s="246" t="s">
        <v>24</v>
      </c>
      <c r="D63" s="246" t="s">
        <v>291</v>
      </c>
      <c r="E63" s="410"/>
      <c r="F63" s="411" t="s">
        <v>11</v>
      </c>
      <c r="G63" s="201"/>
      <c r="H63" s="245" t="s">
        <v>292</v>
      </c>
      <c r="I63" s="248"/>
      <c r="J63" s="415" t="s">
        <v>1821</v>
      </c>
      <c r="K63" s="440"/>
    </row>
    <row r="64" spans="1:11" ht="16.5" customHeight="1">
      <c r="A64" s="408">
        <v>55</v>
      </c>
      <c r="B64" s="245" t="s">
        <v>23</v>
      </c>
      <c r="C64" s="246" t="s">
        <v>24</v>
      </c>
      <c r="D64" s="246" t="s">
        <v>293</v>
      </c>
      <c r="E64" s="410"/>
      <c r="F64" s="411" t="s">
        <v>11</v>
      </c>
      <c r="G64" s="201"/>
      <c r="H64" s="410"/>
      <c r="I64" s="248"/>
      <c r="J64" s="412"/>
      <c r="K64" s="440"/>
    </row>
    <row r="65" spans="1:11" ht="16.5" customHeight="1">
      <c r="A65" s="408">
        <v>56</v>
      </c>
      <c r="B65" s="245" t="s">
        <v>23</v>
      </c>
      <c r="C65" s="246" t="s">
        <v>294</v>
      </c>
      <c r="D65" s="246" t="s">
        <v>1388</v>
      </c>
      <c r="E65" s="410"/>
      <c r="F65" s="411" t="s">
        <v>11</v>
      </c>
      <c r="G65" s="201"/>
      <c r="H65" s="410"/>
      <c r="I65" s="248"/>
      <c r="J65" s="419" t="s">
        <v>3106</v>
      </c>
      <c r="K65" s="441" t="s">
        <v>2950</v>
      </c>
    </row>
    <row r="66" spans="1:11" ht="16.5" customHeight="1">
      <c r="A66" s="408">
        <v>57</v>
      </c>
      <c r="B66" s="611" t="s">
        <v>23</v>
      </c>
      <c r="C66" s="246" t="s">
        <v>295</v>
      </c>
      <c r="D66" s="617" t="s">
        <v>2932</v>
      </c>
      <c r="E66" s="613"/>
      <c r="F66" s="411" t="s">
        <v>11</v>
      </c>
      <c r="G66" s="614"/>
      <c r="H66" s="613"/>
      <c r="I66" s="615"/>
      <c r="J66" s="622" t="s">
        <v>3115</v>
      </c>
      <c r="K66" s="616"/>
    </row>
    <row r="67" spans="1:11" ht="16.5" customHeight="1">
      <c r="A67" s="408">
        <v>58</v>
      </c>
      <c r="B67" s="611" t="s">
        <v>23</v>
      </c>
      <c r="C67" s="246" t="s">
        <v>295</v>
      </c>
      <c r="D67" s="617" t="s">
        <v>2933</v>
      </c>
      <c r="E67" s="613"/>
      <c r="F67" s="411" t="s">
        <v>11</v>
      </c>
      <c r="G67" s="614"/>
      <c r="H67" s="613"/>
      <c r="I67" s="615"/>
      <c r="J67" s="622" t="s">
        <v>3104</v>
      </c>
      <c r="K67" s="616"/>
    </row>
    <row r="68" spans="1:11" ht="16.5" customHeight="1">
      <c r="A68" s="408">
        <v>59</v>
      </c>
      <c r="B68" s="611" t="s">
        <v>23</v>
      </c>
      <c r="C68" s="246" t="s">
        <v>295</v>
      </c>
      <c r="D68" s="246" t="s">
        <v>1990</v>
      </c>
      <c r="E68" s="410"/>
      <c r="F68" s="411" t="s">
        <v>11</v>
      </c>
      <c r="G68" s="201"/>
      <c r="H68" s="201"/>
      <c r="I68" s="248"/>
      <c r="J68" s="415" t="s">
        <v>3111</v>
      </c>
      <c r="K68" s="442"/>
    </row>
    <row r="69" spans="1:11" ht="16.5" customHeight="1">
      <c r="A69" s="408">
        <v>60</v>
      </c>
      <c r="B69" s="245" t="s">
        <v>23</v>
      </c>
      <c r="C69" s="246" t="s">
        <v>295</v>
      </c>
      <c r="D69" s="246" t="s">
        <v>296</v>
      </c>
      <c r="E69" s="410"/>
      <c r="F69" s="411" t="s">
        <v>11</v>
      </c>
      <c r="G69" s="201"/>
      <c r="H69" s="439" t="s">
        <v>297</v>
      </c>
      <c r="I69" s="248"/>
      <c r="J69" s="415" t="s">
        <v>3105</v>
      </c>
      <c r="K69" s="440"/>
    </row>
    <row r="70" spans="1:11" ht="16.5" customHeight="1">
      <c r="A70" s="408">
        <v>61</v>
      </c>
      <c r="B70" s="245" t="s">
        <v>23</v>
      </c>
      <c r="C70" s="246" t="s">
        <v>295</v>
      </c>
      <c r="D70" s="246" t="s">
        <v>298</v>
      </c>
      <c r="E70" s="625" t="s">
        <v>2915</v>
      </c>
      <c r="F70" s="411" t="s">
        <v>11</v>
      </c>
      <c r="G70" s="201"/>
      <c r="H70" s="245" t="s">
        <v>299</v>
      </c>
      <c r="I70" s="248"/>
      <c r="J70" s="415" t="s">
        <v>3114</v>
      </c>
      <c r="K70" s="444" t="s">
        <v>3153</v>
      </c>
    </row>
    <row r="71" spans="1:11" ht="16.5" customHeight="1">
      <c r="A71" s="408">
        <v>62</v>
      </c>
      <c r="B71" s="245" t="s">
        <v>23</v>
      </c>
      <c r="C71" s="246" t="s">
        <v>295</v>
      </c>
      <c r="D71" s="246" t="s">
        <v>301</v>
      </c>
      <c r="E71" s="245" t="s">
        <v>91</v>
      </c>
      <c r="F71" s="411" t="s">
        <v>11</v>
      </c>
      <c r="G71" s="201"/>
      <c r="H71" s="245" t="s">
        <v>302</v>
      </c>
      <c r="I71" s="248"/>
      <c r="J71" s="414"/>
      <c r="K71" s="443" t="s">
        <v>303</v>
      </c>
    </row>
    <row r="72" spans="1:11" ht="16.5" customHeight="1">
      <c r="A72" s="408">
        <v>63</v>
      </c>
      <c r="B72" s="245" t="s">
        <v>23</v>
      </c>
      <c r="C72" s="246" t="s">
        <v>295</v>
      </c>
      <c r="D72" s="246" t="s">
        <v>304</v>
      </c>
      <c r="E72" s="245" t="s">
        <v>73</v>
      </c>
      <c r="F72" s="411" t="s">
        <v>11</v>
      </c>
      <c r="G72" s="201"/>
      <c r="H72" s="619" t="s">
        <v>304</v>
      </c>
      <c r="I72" s="248"/>
      <c r="J72" s="415" t="s">
        <v>2919</v>
      </c>
      <c r="K72" s="443" t="s">
        <v>305</v>
      </c>
    </row>
    <row r="73" spans="1:11" ht="16.5" customHeight="1">
      <c r="A73" s="408">
        <v>64</v>
      </c>
      <c r="B73" s="245" t="s">
        <v>23</v>
      </c>
      <c r="C73" s="246" t="s">
        <v>295</v>
      </c>
      <c r="D73" s="246" t="s">
        <v>306</v>
      </c>
      <c r="E73" s="618" t="s">
        <v>73</v>
      </c>
      <c r="F73" s="411" t="s">
        <v>11</v>
      </c>
      <c r="G73" s="201"/>
      <c r="H73" s="619" t="s">
        <v>306</v>
      </c>
      <c r="I73" s="248"/>
      <c r="J73" s="414" t="s">
        <v>3110</v>
      </c>
      <c r="K73" s="440"/>
    </row>
    <row r="74" spans="1:11" ht="16.5" customHeight="1">
      <c r="A74" s="408">
        <v>65</v>
      </c>
      <c r="B74" s="245" t="s">
        <v>23</v>
      </c>
      <c r="C74" s="246" t="s">
        <v>295</v>
      </c>
      <c r="D74" s="246" t="s">
        <v>307</v>
      </c>
      <c r="E74" s="618" t="s">
        <v>73</v>
      </c>
      <c r="F74" s="411" t="s">
        <v>11</v>
      </c>
      <c r="G74" s="201"/>
      <c r="H74" s="619" t="s">
        <v>307</v>
      </c>
      <c r="I74" s="248"/>
      <c r="J74" s="414" t="s">
        <v>3113</v>
      </c>
      <c r="K74" s="440"/>
    </row>
    <row r="75" spans="1:11" ht="16.5" customHeight="1">
      <c r="A75" s="408">
        <v>66</v>
      </c>
      <c r="B75" s="245" t="s">
        <v>23</v>
      </c>
      <c r="C75" s="246" t="s">
        <v>295</v>
      </c>
      <c r="D75" s="246" t="s">
        <v>308</v>
      </c>
      <c r="E75" s="245" t="s">
        <v>309</v>
      </c>
      <c r="F75" s="411" t="s">
        <v>11</v>
      </c>
      <c r="G75" s="201"/>
      <c r="H75" s="201"/>
      <c r="I75" s="248"/>
      <c r="J75" s="449" t="s">
        <v>2052</v>
      </c>
      <c r="K75" s="620" t="s">
        <v>2949</v>
      </c>
    </row>
    <row r="76" spans="1:11" ht="16.5" customHeight="1">
      <c r="A76" s="408">
        <v>67</v>
      </c>
      <c r="B76" s="245" t="s">
        <v>23</v>
      </c>
      <c r="C76" s="246" t="s">
        <v>295</v>
      </c>
      <c r="D76" s="246" t="s">
        <v>1174</v>
      </c>
      <c r="E76" s="445" t="s">
        <v>311</v>
      </c>
      <c r="F76" s="411" t="s">
        <v>11</v>
      </c>
      <c r="G76" s="199"/>
      <c r="H76" s="201"/>
      <c r="I76" s="248"/>
      <c r="J76" s="449" t="s">
        <v>2929</v>
      </c>
      <c r="K76" s="620" t="s">
        <v>1992</v>
      </c>
    </row>
    <row r="77" spans="1:11" ht="16.5" customHeight="1">
      <c r="A77" s="408">
        <v>68</v>
      </c>
      <c r="B77" s="245" t="s">
        <v>23</v>
      </c>
      <c r="C77" s="246" t="s">
        <v>295</v>
      </c>
      <c r="D77" s="246" t="s">
        <v>1175</v>
      </c>
      <c r="E77" s="445" t="s">
        <v>312</v>
      </c>
      <c r="F77" s="411" t="s">
        <v>11</v>
      </c>
      <c r="G77" s="199"/>
      <c r="H77" s="201"/>
      <c r="I77" s="248"/>
      <c r="J77" s="449" t="s">
        <v>2051</v>
      </c>
      <c r="K77" s="620" t="s">
        <v>1992</v>
      </c>
    </row>
    <row r="78" spans="1:11" ht="16.5" customHeight="1">
      <c r="A78" s="408">
        <v>69</v>
      </c>
      <c r="B78" s="245" t="s">
        <v>23</v>
      </c>
      <c r="C78" s="246" t="s">
        <v>295</v>
      </c>
      <c r="D78" s="246" t="s">
        <v>2920</v>
      </c>
      <c r="E78" s="623" t="s">
        <v>2159</v>
      </c>
      <c r="F78" s="411" t="s">
        <v>11</v>
      </c>
      <c r="G78" s="201"/>
      <c r="H78" s="619" t="s">
        <v>2920</v>
      </c>
      <c r="I78" s="248"/>
      <c r="J78" s="415" t="s">
        <v>2943</v>
      </c>
      <c r="K78" s="444" t="s">
        <v>2928</v>
      </c>
    </row>
    <row r="79" spans="1:11" ht="16.5" customHeight="1">
      <c r="A79" s="408">
        <v>70</v>
      </c>
      <c r="B79" s="611" t="s">
        <v>23</v>
      </c>
      <c r="C79" s="246" t="s">
        <v>295</v>
      </c>
      <c r="D79" s="246" t="s">
        <v>2921</v>
      </c>
      <c r="E79" s="623" t="s">
        <v>2159</v>
      </c>
      <c r="F79" s="411" t="s">
        <v>11</v>
      </c>
      <c r="G79" s="614"/>
      <c r="H79" s="619" t="s">
        <v>2921</v>
      </c>
      <c r="I79" s="615"/>
      <c r="J79" s="415" t="s">
        <v>2936</v>
      </c>
      <c r="K79" s="444" t="s">
        <v>2928</v>
      </c>
    </row>
    <row r="80" spans="1:11" ht="16.5" customHeight="1">
      <c r="A80" s="408">
        <v>71</v>
      </c>
      <c r="B80" s="611" t="s">
        <v>23</v>
      </c>
      <c r="C80" s="246" t="s">
        <v>295</v>
      </c>
      <c r="D80" s="246" t="s">
        <v>2922</v>
      </c>
      <c r="E80" s="623" t="s">
        <v>2159</v>
      </c>
      <c r="F80" s="411" t="s">
        <v>11</v>
      </c>
      <c r="G80" s="614"/>
      <c r="H80" s="619" t="s">
        <v>2922</v>
      </c>
      <c r="I80" s="615"/>
      <c r="J80" s="415" t="s">
        <v>2937</v>
      </c>
      <c r="K80" s="444" t="s">
        <v>2928</v>
      </c>
    </row>
    <row r="81" spans="1:11" ht="16.5" customHeight="1">
      <c r="A81" s="408">
        <v>72</v>
      </c>
      <c r="B81" s="611" t="s">
        <v>23</v>
      </c>
      <c r="C81" s="246" t="s">
        <v>295</v>
      </c>
      <c r="D81" s="246" t="s">
        <v>2923</v>
      </c>
      <c r="E81" s="623" t="s">
        <v>2159</v>
      </c>
      <c r="F81" s="411" t="s">
        <v>11</v>
      </c>
      <c r="G81" s="614"/>
      <c r="H81" s="619" t="s">
        <v>2923</v>
      </c>
      <c r="I81" s="615"/>
      <c r="J81" s="415" t="s">
        <v>2938</v>
      </c>
      <c r="K81" s="444" t="s">
        <v>2928</v>
      </c>
    </row>
    <row r="82" spans="1:11" ht="16.5" customHeight="1">
      <c r="A82" s="408">
        <v>73</v>
      </c>
      <c r="B82" s="611" t="s">
        <v>23</v>
      </c>
      <c r="C82" s="246" t="s">
        <v>295</v>
      </c>
      <c r="D82" s="246" t="s">
        <v>2924</v>
      </c>
      <c r="E82" s="623" t="s">
        <v>2159</v>
      </c>
      <c r="F82" s="411" t="s">
        <v>11</v>
      </c>
      <c r="G82" s="614"/>
      <c r="H82" s="619" t="s">
        <v>2924</v>
      </c>
      <c r="I82" s="615"/>
      <c r="J82" s="415" t="s">
        <v>2939</v>
      </c>
      <c r="K82" s="444" t="s">
        <v>2928</v>
      </c>
    </row>
    <row r="83" spans="1:11" ht="16.5" customHeight="1">
      <c r="A83" s="408">
        <v>74</v>
      </c>
      <c r="B83" s="611" t="s">
        <v>23</v>
      </c>
      <c r="C83" s="246" t="s">
        <v>295</v>
      </c>
      <c r="D83" s="246" t="s">
        <v>2925</v>
      </c>
      <c r="E83" s="623" t="s">
        <v>2159</v>
      </c>
      <c r="F83" s="411" t="s">
        <v>11</v>
      </c>
      <c r="G83" s="614"/>
      <c r="H83" s="619" t="s">
        <v>2925</v>
      </c>
      <c r="I83" s="615"/>
      <c r="J83" s="415" t="s">
        <v>2940</v>
      </c>
      <c r="K83" s="444" t="s">
        <v>2928</v>
      </c>
    </row>
    <row r="84" spans="1:11" ht="16.5" customHeight="1">
      <c r="A84" s="408">
        <v>75</v>
      </c>
      <c r="B84" s="611" t="s">
        <v>23</v>
      </c>
      <c r="C84" s="246" t="s">
        <v>295</v>
      </c>
      <c r="D84" s="246" t="s">
        <v>3160</v>
      </c>
      <c r="E84" s="718" t="s">
        <v>3173</v>
      </c>
      <c r="F84" s="411" t="s">
        <v>11</v>
      </c>
      <c r="G84" s="614"/>
      <c r="H84" s="611"/>
      <c r="I84" s="615"/>
      <c r="J84" s="415" t="s">
        <v>2941</v>
      </c>
      <c r="K84" s="444" t="s">
        <v>2947</v>
      </c>
    </row>
    <row r="85" spans="1:11" ht="16.5" customHeight="1">
      <c r="A85" s="408">
        <v>76</v>
      </c>
      <c r="B85" s="611" t="s">
        <v>23</v>
      </c>
      <c r="C85" s="246" t="s">
        <v>295</v>
      </c>
      <c r="D85" s="246" t="s">
        <v>2926</v>
      </c>
      <c r="E85" s="624" t="s">
        <v>1867</v>
      </c>
      <c r="F85" s="411" t="s">
        <v>11</v>
      </c>
      <c r="G85" s="614"/>
      <c r="H85" s="611"/>
      <c r="I85" s="615"/>
      <c r="J85" s="415" t="s">
        <v>2942</v>
      </c>
      <c r="K85" s="444" t="s">
        <v>2947</v>
      </c>
    </row>
    <row r="86" spans="1:11" ht="16.5" customHeight="1">
      <c r="A86" s="408">
        <v>77</v>
      </c>
      <c r="B86" s="714" t="s">
        <v>23</v>
      </c>
      <c r="C86" s="246" t="s">
        <v>295</v>
      </c>
      <c r="D86" s="246" t="s">
        <v>3161</v>
      </c>
      <c r="E86" s="719" t="s">
        <v>3155</v>
      </c>
      <c r="F86" s="411" t="s">
        <v>11</v>
      </c>
      <c r="G86" s="716"/>
      <c r="H86" s="715"/>
      <c r="I86" s="717"/>
      <c r="J86" s="415" t="s">
        <v>3154</v>
      </c>
      <c r="K86" s="720" t="s">
        <v>3158</v>
      </c>
    </row>
    <row r="87" spans="1:11" ht="16.5" customHeight="1">
      <c r="A87" s="408">
        <v>78</v>
      </c>
      <c r="B87" s="611" t="s">
        <v>23</v>
      </c>
      <c r="C87" s="246" t="s">
        <v>295</v>
      </c>
      <c r="D87" s="246" t="s">
        <v>313</v>
      </c>
      <c r="E87" s="245" t="s">
        <v>73</v>
      </c>
      <c r="F87" s="411" t="s">
        <v>11</v>
      </c>
      <c r="G87" s="201"/>
      <c r="H87" s="619" t="s">
        <v>313</v>
      </c>
      <c r="I87" s="248"/>
      <c r="J87" s="415" t="s">
        <v>2918</v>
      </c>
      <c r="K87" s="443" t="s">
        <v>2948</v>
      </c>
    </row>
    <row r="88" spans="1:11" ht="16.5" customHeight="1">
      <c r="A88" s="408">
        <v>79</v>
      </c>
      <c r="B88" s="245" t="s">
        <v>23</v>
      </c>
      <c r="C88" s="246" t="s">
        <v>295</v>
      </c>
      <c r="D88" s="246" t="s">
        <v>314</v>
      </c>
      <c r="E88" s="625" t="s">
        <v>73</v>
      </c>
      <c r="F88" s="411" t="s">
        <v>11</v>
      </c>
      <c r="G88" s="201"/>
      <c r="H88" s="619" t="s">
        <v>314</v>
      </c>
      <c r="I88" s="248"/>
      <c r="J88" s="414" t="s">
        <v>2916</v>
      </c>
      <c r="K88" s="443" t="s">
        <v>2948</v>
      </c>
    </row>
    <row r="89" spans="1:11" ht="16.5" customHeight="1">
      <c r="A89" s="408">
        <v>80</v>
      </c>
      <c r="B89" s="245" t="s">
        <v>23</v>
      </c>
      <c r="C89" s="246" t="s">
        <v>295</v>
      </c>
      <c r="D89" s="246" t="s">
        <v>315</v>
      </c>
      <c r="E89" s="625" t="s">
        <v>73</v>
      </c>
      <c r="F89" s="411" t="s">
        <v>11</v>
      </c>
      <c r="G89" s="201"/>
      <c r="H89" s="619" t="s">
        <v>315</v>
      </c>
      <c r="I89" s="248"/>
      <c r="J89" s="414" t="s">
        <v>2917</v>
      </c>
      <c r="K89" s="443" t="s">
        <v>2948</v>
      </c>
    </row>
    <row r="90" spans="1:11" ht="16.5" customHeight="1">
      <c r="A90" s="408">
        <v>81</v>
      </c>
      <c r="B90" s="245" t="s">
        <v>23</v>
      </c>
      <c r="C90" s="246" t="s">
        <v>295</v>
      </c>
      <c r="D90" s="246" t="s">
        <v>316</v>
      </c>
      <c r="E90" s="625" t="s">
        <v>73</v>
      </c>
      <c r="F90" s="411" t="s">
        <v>11</v>
      </c>
      <c r="G90" s="201"/>
      <c r="H90" s="619" t="s">
        <v>316</v>
      </c>
      <c r="I90" s="248"/>
      <c r="J90" s="414" t="s">
        <v>3108</v>
      </c>
      <c r="K90" s="443" t="s">
        <v>2948</v>
      </c>
    </row>
    <row r="91" spans="1:11" ht="16.5" customHeight="1">
      <c r="A91" s="408">
        <v>82</v>
      </c>
      <c r="B91" s="245" t="s">
        <v>23</v>
      </c>
      <c r="C91" s="246" t="s">
        <v>295</v>
      </c>
      <c r="D91" s="246" t="s">
        <v>2066</v>
      </c>
      <c r="E91" s="410"/>
      <c r="F91" s="411" t="s">
        <v>11</v>
      </c>
      <c r="G91" s="201"/>
      <c r="H91" s="201"/>
      <c r="I91" s="248"/>
      <c r="J91" s="415" t="s">
        <v>3112</v>
      </c>
      <c r="K91" s="444" t="s">
        <v>317</v>
      </c>
    </row>
    <row r="92" spans="1:11" ht="16.5" customHeight="1">
      <c r="A92" s="408">
        <v>83</v>
      </c>
      <c r="B92" s="245" t="s">
        <v>23</v>
      </c>
      <c r="C92" s="246" t="s">
        <v>295</v>
      </c>
      <c r="D92" s="246" t="s">
        <v>318</v>
      </c>
      <c r="E92" s="410"/>
      <c r="F92" s="411" t="s">
        <v>11</v>
      </c>
      <c r="G92" s="201"/>
      <c r="H92" s="201"/>
      <c r="I92" s="248"/>
      <c r="J92" s="414"/>
      <c r="K92" s="444" t="s">
        <v>319</v>
      </c>
    </row>
    <row r="93" spans="1:11" ht="16.5" customHeight="1">
      <c r="A93" s="408">
        <v>84</v>
      </c>
      <c r="B93" s="245" t="s">
        <v>23</v>
      </c>
      <c r="C93" s="246" t="s">
        <v>295</v>
      </c>
      <c r="D93" s="246" t="s">
        <v>2188</v>
      </c>
      <c r="E93" s="245" t="s">
        <v>91</v>
      </c>
      <c r="F93" s="411" t="s">
        <v>11</v>
      </c>
      <c r="G93" s="201"/>
      <c r="H93" s="201"/>
      <c r="I93" s="248"/>
      <c r="J93" s="415" t="s">
        <v>3107</v>
      </c>
      <c r="K93" s="444" t="s">
        <v>317</v>
      </c>
    </row>
    <row r="94" spans="1:11" ht="16.5" customHeight="1">
      <c r="A94" s="408">
        <v>85</v>
      </c>
      <c r="B94" s="245" t="s">
        <v>23</v>
      </c>
      <c r="C94" s="246" t="s">
        <v>295</v>
      </c>
      <c r="D94" s="246" t="s">
        <v>320</v>
      </c>
      <c r="E94" s="245" t="s">
        <v>73</v>
      </c>
      <c r="F94" s="411" t="s">
        <v>11</v>
      </c>
      <c r="G94" s="201"/>
      <c r="H94" s="201"/>
      <c r="I94" s="248"/>
      <c r="J94" s="414"/>
      <c r="K94" s="444" t="s">
        <v>319</v>
      </c>
    </row>
    <row r="95" spans="1:11" ht="16.5" customHeight="1">
      <c r="A95" s="408">
        <v>86</v>
      </c>
      <c r="B95" s="245" t="s">
        <v>23</v>
      </c>
      <c r="C95" s="246" t="s">
        <v>295</v>
      </c>
      <c r="D95" s="246" t="s">
        <v>321</v>
      </c>
      <c r="E95" s="245" t="s">
        <v>322</v>
      </c>
      <c r="F95" s="411" t="s">
        <v>11</v>
      </c>
      <c r="G95" s="201"/>
      <c r="H95" s="201"/>
      <c r="I95" s="248"/>
      <c r="J95" s="449" t="s">
        <v>2052</v>
      </c>
      <c r="K95" s="443" t="s">
        <v>310</v>
      </c>
    </row>
    <row r="96" spans="1:11" ht="16.5" customHeight="1">
      <c r="A96" s="408">
        <v>87</v>
      </c>
      <c r="B96" s="245" t="s">
        <v>23</v>
      </c>
      <c r="C96" s="246" t="s">
        <v>295</v>
      </c>
      <c r="D96" s="246" t="s">
        <v>323</v>
      </c>
      <c r="E96" s="245" t="s">
        <v>324</v>
      </c>
      <c r="F96" s="411" t="s">
        <v>11</v>
      </c>
      <c r="G96" s="201"/>
      <c r="H96" s="201"/>
      <c r="I96" s="248"/>
      <c r="J96" s="449" t="s">
        <v>2050</v>
      </c>
      <c r="K96" s="443" t="s">
        <v>310</v>
      </c>
    </row>
    <row r="97" spans="1:256" ht="16.5" customHeight="1">
      <c r="A97" s="408">
        <v>88</v>
      </c>
      <c r="B97" s="245" t="s">
        <v>23</v>
      </c>
      <c r="C97" s="246" t="s">
        <v>295</v>
      </c>
      <c r="D97" s="246" t="s">
        <v>325</v>
      </c>
      <c r="E97" s="245" t="s">
        <v>326</v>
      </c>
      <c r="F97" s="411" t="s">
        <v>11</v>
      </c>
      <c r="G97" s="201"/>
      <c r="H97" s="201"/>
      <c r="I97" s="248"/>
      <c r="J97" s="449" t="s">
        <v>3109</v>
      </c>
      <c r="K97" s="443" t="s">
        <v>310</v>
      </c>
    </row>
    <row r="98" spans="1:256" ht="16.5" customHeight="1">
      <c r="A98" s="408">
        <v>89</v>
      </c>
      <c r="B98" s="245" t="s">
        <v>23</v>
      </c>
      <c r="C98" s="246" t="s">
        <v>295</v>
      </c>
      <c r="D98" s="246" t="s">
        <v>327</v>
      </c>
      <c r="E98" s="625" t="s">
        <v>2915</v>
      </c>
      <c r="F98" s="411" t="s">
        <v>11</v>
      </c>
      <c r="G98" s="201"/>
      <c r="H98" s="612" t="s">
        <v>328</v>
      </c>
      <c r="I98" s="248"/>
      <c r="J98" s="415" t="s">
        <v>2187</v>
      </c>
      <c r="K98" s="444" t="s">
        <v>300</v>
      </c>
    </row>
    <row r="99" spans="1:256" ht="16.5" customHeight="1">
      <c r="A99" s="408">
        <v>90</v>
      </c>
      <c r="B99" s="245" t="s">
        <v>23</v>
      </c>
      <c r="C99" s="246" t="s">
        <v>295</v>
      </c>
      <c r="D99" s="246" t="s">
        <v>329</v>
      </c>
      <c r="E99" s="245" t="s">
        <v>91</v>
      </c>
      <c r="F99" s="411" t="s">
        <v>11</v>
      </c>
      <c r="G99" s="201"/>
      <c r="H99" s="612" t="s">
        <v>330</v>
      </c>
      <c r="I99" s="247"/>
      <c r="J99" s="248"/>
      <c r="K99" s="443" t="s">
        <v>303</v>
      </c>
    </row>
    <row r="100" spans="1:256" ht="16.5" customHeight="1">
      <c r="A100" s="408">
        <v>91</v>
      </c>
      <c r="B100" s="245" t="s">
        <v>23</v>
      </c>
      <c r="C100" s="246" t="s">
        <v>295</v>
      </c>
      <c r="D100" s="246" t="s">
        <v>331</v>
      </c>
      <c r="E100" s="410"/>
      <c r="F100" s="411" t="s">
        <v>11</v>
      </c>
      <c r="G100" s="201"/>
      <c r="H100" s="201"/>
      <c r="I100" s="248"/>
      <c r="J100" s="415" t="s">
        <v>1459</v>
      </c>
      <c r="K100" s="443" t="s">
        <v>2951</v>
      </c>
    </row>
    <row r="101" spans="1:256" ht="16.5" customHeight="1">
      <c r="A101" s="408">
        <v>92</v>
      </c>
      <c r="B101" s="245" t="s">
        <v>23</v>
      </c>
      <c r="C101" s="246" t="s">
        <v>295</v>
      </c>
      <c r="D101" s="246" t="s">
        <v>332</v>
      </c>
      <c r="E101" s="410"/>
      <c r="F101" s="411" t="s">
        <v>11</v>
      </c>
      <c r="G101" s="201"/>
      <c r="H101" s="612" t="s">
        <v>333</v>
      </c>
      <c r="I101" s="248"/>
      <c r="J101" s="414"/>
      <c r="K101" s="440"/>
    </row>
    <row r="102" spans="1:256" ht="16.5" customHeight="1">
      <c r="A102" s="408">
        <v>93</v>
      </c>
      <c r="B102" s="245" t="s">
        <v>23</v>
      </c>
      <c r="C102" s="246" t="s">
        <v>295</v>
      </c>
      <c r="D102" s="246" t="s">
        <v>334</v>
      </c>
      <c r="E102" s="410"/>
      <c r="F102" s="411" t="s">
        <v>11</v>
      </c>
      <c r="G102" s="201"/>
      <c r="H102" s="612" t="s">
        <v>335</v>
      </c>
      <c r="I102" s="248"/>
      <c r="J102" s="414"/>
      <c r="K102" s="440"/>
    </row>
    <row r="103" spans="1:256" ht="16.5" customHeight="1">
      <c r="A103" s="408">
        <v>94</v>
      </c>
      <c r="B103" s="245" t="s">
        <v>23</v>
      </c>
      <c r="C103" s="246" t="s">
        <v>295</v>
      </c>
      <c r="D103" s="246" t="s">
        <v>336</v>
      </c>
      <c r="E103" s="410"/>
      <c r="F103" s="411" t="s">
        <v>11</v>
      </c>
      <c r="G103" s="201"/>
      <c r="H103" s="612" t="s">
        <v>337</v>
      </c>
      <c r="I103" s="248"/>
      <c r="J103" s="414"/>
      <c r="K103" s="440"/>
    </row>
    <row r="104" spans="1:256" ht="16.5" customHeight="1">
      <c r="A104" s="408">
        <v>95</v>
      </c>
      <c r="B104" s="245" t="s">
        <v>23</v>
      </c>
      <c r="C104" s="246" t="s">
        <v>295</v>
      </c>
      <c r="D104" s="246" t="s">
        <v>338</v>
      </c>
      <c r="E104" s="625" t="s">
        <v>2915</v>
      </c>
      <c r="F104" s="411" t="s">
        <v>11</v>
      </c>
      <c r="G104" s="201"/>
      <c r="H104" s="410"/>
      <c r="I104" s="248"/>
      <c r="J104" s="414"/>
      <c r="K104" s="440"/>
    </row>
    <row r="105" spans="1:256" ht="16.5" customHeight="1">
      <c r="A105" s="408">
        <v>96</v>
      </c>
      <c r="B105" s="245" t="s">
        <v>23</v>
      </c>
      <c r="C105" s="246" t="s">
        <v>295</v>
      </c>
      <c r="D105" s="246" t="s">
        <v>339</v>
      </c>
      <c r="E105" s="245" t="s">
        <v>340</v>
      </c>
      <c r="F105" s="411" t="s">
        <v>11</v>
      </c>
      <c r="G105" s="201"/>
      <c r="H105" s="410"/>
      <c r="I105" s="248"/>
      <c r="J105" s="414"/>
      <c r="K105" s="440"/>
    </row>
    <row r="106" spans="1:256" ht="16.5" customHeight="1">
      <c r="A106" s="408">
        <v>97</v>
      </c>
      <c r="B106" s="245" t="s">
        <v>23</v>
      </c>
      <c r="C106" s="246" t="s">
        <v>295</v>
      </c>
      <c r="D106" s="246" t="s">
        <v>341</v>
      </c>
      <c r="E106" s="410"/>
      <c r="F106" s="411" t="s">
        <v>11</v>
      </c>
      <c r="G106" s="201"/>
      <c r="H106" s="410"/>
      <c r="I106" s="248"/>
      <c r="J106" s="412"/>
      <c r="K106" s="440"/>
    </row>
    <row r="107" spans="1:256" ht="16.5" customHeight="1">
      <c r="A107" s="408">
        <v>98</v>
      </c>
      <c r="B107" s="245" t="s">
        <v>23</v>
      </c>
      <c r="C107" s="246" t="s">
        <v>24</v>
      </c>
      <c r="D107" s="417" t="s">
        <v>1490</v>
      </c>
      <c r="E107" s="410"/>
      <c r="F107" s="411" t="s">
        <v>11</v>
      </c>
      <c r="G107" s="428"/>
      <c r="H107" s="245" t="s">
        <v>342</v>
      </c>
      <c r="I107" s="414"/>
      <c r="J107" s="419" t="s">
        <v>1489</v>
      </c>
      <c r="K107" s="447" t="s">
        <v>1479</v>
      </c>
    </row>
    <row r="108" spans="1:256" ht="16.5" customHeight="1">
      <c r="A108" s="408">
        <v>99</v>
      </c>
      <c r="B108" s="245" t="s">
        <v>23</v>
      </c>
      <c r="C108" s="246" t="s">
        <v>24</v>
      </c>
      <c r="D108" s="246" t="s">
        <v>1480</v>
      </c>
      <c r="E108" s="410"/>
      <c r="F108" s="411" t="s">
        <v>11</v>
      </c>
      <c r="G108" s="428"/>
      <c r="H108" s="448" t="s">
        <v>343</v>
      </c>
      <c r="I108" s="414"/>
      <c r="J108" s="419" t="s">
        <v>1482</v>
      </c>
      <c r="K108" s="447" t="s">
        <v>1481</v>
      </c>
    </row>
    <row r="109" spans="1:256" ht="16.5" customHeight="1">
      <c r="A109" s="408">
        <v>100</v>
      </c>
      <c r="B109" s="245" t="s">
        <v>23</v>
      </c>
      <c r="C109" s="246" t="s">
        <v>1520</v>
      </c>
      <c r="D109" s="409" t="s">
        <v>1101</v>
      </c>
      <c r="E109" s="410"/>
      <c r="F109" s="411" t="s">
        <v>11</v>
      </c>
      <c r="G109" s="247"/>
      <c r="H109" s="410"/>
      <c r="I109" s="449" t="s">
        <v>1552</v>
      </c>
      <c r="J109" s="419" t="s">
        <v>1607</v>
      </c>
      <c r="K109" s="413"/>
      <c r="IU109" s="71"/>
      <c r="IV109" s="71"/>
    </row>
    <row r="110" spans="1:256" ht="16.5" customHeight="1">
      <c r="A110" s="408">
        <v>101</v>
      </c>
      <c r="B110" s="245" t="s">
        <v>23</v>
      </c>
      <c r="C110" s="246" t="s">
        <v>1520</v>
      </c>
      <c r="D110" s="409" t="s">
        <v>1556</v>
      </c>
      <c r="E110" s="410"/>
      <c r="F110" s="411" t="s">
        <v>11</v>
      </c>
      <c r="G110" s="247"/>
      <c r="H110" s="410"/>
      <c r="I110" s="450" t="s">
        <v>1791</v>
      </c>
      <c r="J110" s="419" t="s">
        <v>1597</v>
      </c>
      <c r="K110" s="413"/>
      <c r="IU110" s="71"/>
      <c r="IV110" s="71"/>
    </row>
    <row r="111" spans="1:256" ht="16.5" customHeight="1">
      <c r="A111" s="408">
        <v>102</v>
      </c>
      <c r="B111" s="245" t="s">
        <v>23</v>
      </c>
      <c r="C111" s="246" t="s">
        <v>1520</v>
      </c>
      <c r="D111" s="409" t="s">
        <v>1102</v>
      </c>
      <c r="E111" s="410"/>
      <c r="F111" s="411" t="s">
        <v>11</v>
      </c>
      <c r="G111" s="247"/>
      <c r="H111" s="410"/>
      <c r="I111" s="449" t="s">
        <v>1510</v>
      </c>
      <c r="J111" s="419" t="s">
        <v>1604</v>
      </c>
      <c r="K111" s="413"/>
      <c r="IU111" s="71"/>
      <c r="IV111" s="71"/>
    </row>
    <row r="112" spans="1:256" ht="16.5" customHeight="1">
      <c r="A112" s="408">
        <v>103</v>
      </c>
      <c r="B112" s="245" t="s">
        <v>23</v>
      </c>
      <c r="C112" s="246" t="s">
        <v>1520</v>
      </c>
      <c r="D112" s="409" t="s">
        <v>1103</v>
      </c>
      <c r="E112" s="410"/>
      <c r="F112" s="411" t="s">
        <v>11</v>
      </c>
      <c r="G112" s="247"/>
      <c r="H112" s="410"/>
      <c r="I112" s="450" t="s">
        <v>1792</v>
      </c>
      <c r="J112" s="419" t="s">
        <v>1794</v>
      </c>
      <c r="K112" s="413"/>
      <c r="IU112" s="71"/>
      <c r="IV112" s="71"/>
    </row>
    <row r="113" spans="1:256" ht="16.5" customHeight="1">
      <c r="A113" s="408">
        <v>104</v>
      </c>
      <c r="B113" s="245" t="s">
        <v>23</v>
      </c>
      <c r="C113" s="246" t="s">
        <v>1520</v>
      </c>
      <c r="D113" s="409" t="s">
        <v>1512</v>
      </c>
      <c r="E113" s="410"/>
      <c r="F113" s="411" t="s">
        <v>11</v>
      </c>
      <c r="G113" s="247"/>
      <c r="H113" s="410"/>
      <c r="I113" s="449" t="s">
        <v>1511</v>
      </c>
      <c r="J113" s="419" t="s">
        <v>1605</v>
      </c>
      <c r="K113" s="413"/>
      <c r="IU113" s="71"/>
      <c r="IV113" s="71"/>
    </row>
    <row r="114" spans="1:256" ht="16.5" customHeight="1">
      <c r="A114" s="408">
        <v>105</v>
      </c>
      <c r="B114" s="245" t="s">
        <v>23</v>
      </c>
      <c r="C114" s="246" t="s">
        <v>1520</v>
      </c>
      <c r="D114" s="409" t="s">
        <v>1105</v>
      </c>
      <c r="E114" s="410"/>
      <c r="F114" s="411" t="s">
        <v>11</v>
      </c>
      <c r="G114" s="247"/>
      <c r="H114" s="410"/>
      <c r="I114" s="449" t="s">
        <v>1513</v>
      </c>
      <c r="J114" s="419" t="s">
        <v>1793</v>
      </c>
      <c r="K114" s="413"/>
      <c r="IU114" s="71"/>
      <c r="IV114" s="71"/>
    </row>
    <row r="115" spans="1:256" ht="16.5" customHeight="1">
      <c r="A115" s="408">
        <v>106</v>
      </c>
      <c r="B115" s="245" t="s">
        <v>23</v>
      </c>
      <c r="C115" s="246" t="s">
        <v>1520</v>
      </c>
      <c r="D115" s="409" t="s">
        <v>1106</v>
      </c>
      <c r="E115" s="410"/>
      <c r="F115" s="411" t="s">
        <v>11</v>
      </c>
      <c r="G115" s="247"/>
      <c r="H115" s="410"/>
      <c r="I115" s="449" t="s">
        <v>1553</v>
      </c>
      <c r="J115" s="419" t="s">
        <v>1606</v>
      </c>
      <c r="K115" s="413"/>
      <c r="IU115" s="71"/>
      <c r="IV115" s="71"/>
    </row>
    <row r="116" spans="1:256" ht="16.5" customHeight="1">
      <c r="A116" s="408">
        <v>107</v>
      </c>
      <c r="B116" s="245" t="s">
        <v>23</v>
      </c>
      <c r="C116" s="409" t="s">
        <v>115</v>
      </c>
      <c r="D116" s="417" t="s">
        <v>344</v>
      </c>
      <c r="E116" s="410"/>
      <c r="F116" s="411" t="s">
        <v>11</v>
      </c>
      <c r="G116" s="428"/>
      <c r="H116" s="410"/>
      <c r="I116" s="449" t="s">
        <v>2329</v>
      </c>
      <c r="J116" s="419" t="s">
        <v>1463</v>
      </c>
      <c r="K116" s="413"/>
    </row>
    <row r="117" spans="1:256" ht="16.5" customHeight="1">
      <c r="A117" s="408">
        <v>108</v>
      </c>
      <c r="B117" s="245" t="s">
        <v>23</v>
      </c>
      <c r="C117" s="409" t="s">
        <v>115</v>
      </c>
      <c r="D117" s="417" t="s">
        <v>347</v>
      </c>
      <c r="E117" s="410"/>
      <c r="F117" s="411" t="s">
        <v>11</v>
      </c>
      <c r="G117" s="428"/>
      <c r="H117" s="410"/>
      <c r="I117" s="449" t="s">
        <v>2330</v>
      </c>
      <c r="J117" s="419" t="s">
        <v>346</v>
      </c>
      <c r="K117" s="413"/>
    </row>
    <row r="118" spans="1:256" ht="16.5" customHeight="1">
      <c r="A118" s="408">
        <v>109</v>
      </c>
      <c r="B118" s="245" t="s">
        <v>23</v>
      </c>
      <c r="C118" s="246" t="s">
        <v>349</v>
      </c>
      <c r="D118" s="246" t="s">
        <v>350</v>
      </c>
      <c r="E118" s="245" t="s">
        <v>351</v>
      </c>
      <c r="F118" s="411" t="s">
        <v>11</v>
      </c>
      <c r="G118" s="201"/>
      <c r="H118" s="247"/>
      <c r="I118" s="415" t="s">
        <v>352</v>
      </c>
      <c r="J118" s="419" t="s">
        <v>1500</v>
      </c>
      <c r="K118" s="413"/>
    </row>
    <row r="119" spans="1:256" ht="16.5" customHeight="1">
      <c r="A119" s="408">
        <v>110</v>
      </c>
      <c r="B119" s="245" t="s">
        <v>23</v>
      </c>
      <c r="C119" s="246" t="s">
        <v>349</v>
      </c>
      <c r="D119" s="246" t="s">
        <v>353</v>
      </c>
      <c r="E119" s="245" t="s">
        <v>351</v>
      </c>
      <c r="F119" s="411" t="s">
        <v>11</v>
      </c>
      <c r="G119" s="201"/>
      <c r="H119" s="247"/>
      <c r="I119" s="415" t="s">
        <v>354</v>
      </c>
      <c r="J119" s="419" t="s">
        <v>1587</v>
      </c>
      <c r="K119" s="413"/>
    </row>
    <row r="120" spans="1:256" ht="16.5" customHeight="1">
      <c r="A120" s="408">
        <v>111</v>
      </c>
      <c r="B120" s="245" t="s">
        <v>23</v>
      </c>
      <c r="C120" s="246" t="s">
        <v>349</v>
      </c>
      <c r="D120" s="246" t="s">
        <v>355</v>
      </c>
      <c r="E120" s="245" t="s">
        <v>351</v>
      </c>
      <c r="F120" s="411" t="s">
        <v>11</v>
      </c>
      <c r="G120" s="201"/>
      <c r="H120" s="247"/>
      <c r="I120" s="415" t="s">
        <v>356</v>
      </c>
      <c r="J120" s="419" t="s">
        <v>1465</v>
      </c>
      <c r="K120" s="413"/>
    </row>
    <row r="121" spans="1:256" ht="16.5" customHeight="1">
      <c r="A121" s="408">
        <v>112</v>
      </c>
      <c r="B121" s="245" t="s">
        <v>23</v>
      </c>
      <c r="C121" s="246" t="s">
        <v>349</v>
      </c>
      <c r="D121" s="417" t="s">
        <v>387</v>
      </c>
      <c r="E121" s="410"/>
      <c r="F121" s="411" t="s">
        <v>11</v>
      </c>
      <c r="G121" s="201"/>
      <c r="H121" s="247"/>
      <c r="I121" s="415" t="s">
        <v>2301</v>
      </c>
      <c r="J121" s="412"/>
      <c r="K121" s="413"/>
    </row>
    <row r="122" spans="1:256" ht="16.5" customHeight="1">
      <c r="A122" s="408">
        <v>113</v>
      </c>
      <c r="B122" s="245" t="s">
        <v>23</v>
      </c>
      <c r="C122" s="246" t="s">
        <v>349</v>
      </c>
      <c r="D122" s="417" t="s">
        <v>389</v>
      </c>
      <c r="E122" s="410"/>
      <c r="F122" s="411" t="s">
        <v>11</v>
      </c>
      <c r="G122" s="201"/>
      <c r="H122" s="247"/>
      <c r="I122" s="414"/>
      <c r="J122" s="465" t="s">
        <v>1591</v>
      </c>
      <c r="K122" s="413"/>
    </row>
    <row r="123" spans="1:256" ht="16.5" customHeight="1">
      <c r="A123" s="408">
        <v>114</v>
      </c>
      <c r="B123" s="245" t="s">
        <v>23</v>
      </c>
      <c r="C123" s="246" t="s">
        <v>349</v>
      </c>
      <c r="D123" s="417" t="s">
        <v>390</v>
      </c>
      <c r="E123" s="245" t="s">
        <v>391</v>
      </c>
      <c r="F123" s="411" t="s">
        <v>11</v>
      </c>
      <c r="G123" s="201"/>
      <c r="H123" s="247"/>
      <c r="I123" s="415" t="s">
        <v>392</v>
      </c>
      <c r="J123" s="465" t="s">
        <v>1502</v>
      </c>
      <c r="K123" s="413"/>
    </row>
    <row r="124" spans="1:256" ht="16.5" customHeight="1">
      <c r="A124" s="408">
        <v>115</v>
      </c>
      <c r="B124" s="245" t="s">
        <v>23</v>
      </c>
      <c r="C124" s="246" t="s">
        <v>349</v>
      </c>
      <c r="D124" s="417" t="s">
        <v>393</v>
      </c>
      <c r="E124" s="410"/>
      <c r="F124" s="411" t="s">
        <v>11</v>
      </c>
      <c r="G124" s="201"/>
      <c r="H124" s="247"/>
      <c r="I124" s="248"/>
      <c r="J124" s="465" t="s">
        <v>2271</v>
      </c>
      <c r="K124" s="413"/>
    </row>
    <row r="125" spans="1:256" ht="16.5" customHeight="1">
      <c r="A125" s="408">
        <v>116</v>
      </c>
      <c r="B125" s="245" t="s">
        <v>23</v>
      </c>
      <c r="C125" s="246" t="s">
        <v>349</v>
      </c>
      <c r="D125" s="417" t="s">
        <v>394</v>
      </c>
      <c r="E125" s="245" t="s">
        <v>395</v>
      </c>
      <c r="F125" s="411" t="s">
        <v>11</v>
      </c>
      <c r="G125" s="201"/>
      <c r="H125" s="247"/>
      <c r="I125" s="415" t="s">
        <v>2272</v>
      </c>
      <c r="J125" s="465" t="s">
        <v>2274</v>
      </c>
      <c r="K125" s="413"/>
    </row>
    <row r="126" spans="1:256" ht="16.5" customHeight="1">
      <c r="A126" s="408">
        <v>117</v>
      </c>
      <c r="B126" s="245" t="s">
        <v>23</v>
      </c>
      <c r="C126" s="246" t="s">
        <v>349</v>
      </c>
      <c r="D126" s="417" t="s">
        <v>2060</v>
      </c>
      <c r="E126" s="245" t="s">
        <v>398</v>
      </c>
      <c r="F126" s="411" t="s">
        <v>11</v>
      </c>
      <c r="G126" s="201"/>
      <c r="H126" s="247"/>
      <c r="I126" s="415" t="s">
        <v>399</v>
      </c>
      <c r="J126" s="465" t="s">
        <v>2273</v>
      </c>
      <c r="K126" s="413"/>
    </row>
    <row r="127" spans="1:256" ht="16.5" customHeight="1">
      <c r="A127" s="408">
        <v>118</v>
      </c>
      <c r="B127" s="245" t="s">
        <v>23</v>
      </c>
      <c r="C127" s="246" t="s">
        <v>349</v>
      </c>
      <c r="D127" s="417" t="s">
        <v>400</v>
      </c>
      <c r="E127" s="245" t="s">
        <v>395</v>
      </c>
      <c r="F127" s="411" t="s">
        <v>11</v>
      </c>
      <c r="G127" s="201"/>
      <c r="H127" s="247"/>
      <c r="I127" s="415" t="s">
        <v>2270</v>
      </c>
      <c r="J127" s="465" t="s">
        <v>2304</v>
      </c>
      <c r="K127" s="413"/>
    </row>
    <row r="128" spans="1:256" ht="16.5" customHeight="1">
      <c r="A128" s="408">
        <v>119</v>
      </c>
      <c r="B128" s="245" t="s">
        <v>23</v>
      </c>
      <c r="C128" s="246" t="s">
        <v>349</v>
      </c>
      <c r="D128" s="417" t="s">
        <v>401</v>
      </c>
      <c r="E128" s="451"/>
      <c r="F128" s="411" t="s">
        <v>11</v>
      </c>
      <c r="G128" s="452"/>
      <c r="H128" s="247"/>
      <c r="I128" s="414"/>
      <c r="J128" s="519" t="s">
        <v>1462</v>
      </c>
      <c r="K128" s="413"/>
    </row>
    <row r="129" spans="1:11" ht="16.5" customHeight="1">
      <c r="A129" s="408">
        <v>120</v>
      </c>
      <c r="B129" s="245" t="s">
        <v>23</v>
      </c>
      <c r="C129" s="246" t="s">
        <v>349</v>
      </c>
      <c r="D129" s="417" t="s">
        <v>402</v>
      </c>
      <c r="E129" s="410"/>
      <c r="F129" s="411" t="s">
        <v>11</v>
      </c>
      <c r="G129" s="201"/>
      <c r="H129" s="247"/>
      <c r="I129" s="414"/>
      <c r="J129" s="465" t="s">
        <v>1501</v>
      </c>
      <c r="K129" s="413"/>
    </row>
    <row r="130" spans="1:11" ht="16.5" customHeight="1">
      <c r="A130" s="408">
        <v>121</v>
      </c>
      <c r="B130" s="245" t="s">
        <v>23</v>
      </c>
      <c r="C130" s="246" t="s">
        <v>349</v>
      </c>
      <c r="D130" s="417" t="s">
        <v>403</v>
      </c>
      <c r="E130" s="410"/>
      <c r="F130" s="411" t="s">
        <v>11</v>
      </c>
      <c r="G130" s="201"/>
      <c r="H130" s="247"/>
      <c r="I130" s="414"/>
      <c r="J130" s="465" t="s">
        <v>1503</v>
      </c>
      <c r="K130" s="413"/>
    </row>
    <row r="131" spans="1:11" ht="16.5" customHeight="1">
      <c r="A131" s="408">
        <v>122</v>
      </c>
      <c r="B131" s="245" t="s">
        <v>23</v>
      </c>
      <c r="C131" s="246" t="s">
        <v>349</v>
      </c>
      <c r="D131" s="417" t="s">
        <v>404</v>
      </c>
      <c r="E131" s="410"/>
      <c r="F131" s="411" t="s">
        <v>11</v>
      </c>
      <c r="G131" s="201"/>
      <c r="H131" s="247"/>
      <c r="I131" s="415" t="s">
        <v>383</v>
      </c>
      <c r="J131" s="465" t="s">
        <v>1504</v>
      </c>
      <c r="K131" s="413"/>
    </row>
    <row r="132" spans="1:11" ht="16.5" customHeight="1">
      <c r="A132" s="408">
        <v>123</v>
      </c>
      <c r="B132" s="245" t="s">
        <v>23</v>
      </c>
      <c r="C132" s="246" t="s">
        <v>349</v>
      </c>
      <c r="D132" s="417" t="s">
        <v>405</v>
      </c>
      <c r="E132" s="410"/>
      <c r="F132" s="411" t="s">
        <v>11</v>
      </c>
      <c r="G132" s="201"/>
      <c r="H132" s="247"/>
      <c r="I132" s="415" t="s">
        <v>384</v>
      </c>
      <c r="J132" s="465" t="s">
        <v>1551</v>
      </c>
      <c r="K132" s="413"/>
    </row>
    <row r="133" spans="1:11" ht="16.5" customHeight="1">
      <c r="A133" s="408">
        <v>124</v>
      </c>
      <c r="B133" s="245" t="s">
        <v>23</v>
      </c>
      <c r="C133" s="246" t="s">
        <v>349</v>
      </c>
      <c r="D133" s="246" t="s">
        <v>406</v>
      </c>
      <c r="E133" s="410"/>
      <c r="F133" s="411" t="s">
        <v>11</v>
      </c>
      <c r="G133" s="201"/>
      <c r="H133" s="247"/>
      <c r="I133" s="415" t="s">
        <v>2302</v>
      </c>
      <c r="J133" s="465" t="s">
        <v>1499</v>
      </c>
      <c r="K133" s="413"/>
    </row>
    <row r="134" spans="1:11" ht="16.5" customHeight="1">
      <c r="A134" s="408">
        <v>125</v>
      </c>
      <c r="B134" s="245" t="s">
        <v>23</v>
      </c>
      <c r="C134" s="246" t="s">
        <v>349</v>
      </c>
      <c r="D134" s="246" t="s">
        <v>357</v>
      </c>
      <c r="E134" s="410"/>
      <c r="F134" s="411" t="s">
        <v>11</v>
      </c>
      <c r="G134" s="201"/>
      <c r="H134" s="247"/>
      <c r="I134" s="415" t="s">
        <v>1460</v>
      </c>
      <c r="J134" s="520"/>
      <c r="K134" s="413"/>
    </row>
    <row r="135" spans="1:11" ht="16.5" customHeight="1">
      <c r="A135" s="408">
        <v>126</v>
      </c>
      <c r="B135" s="245" t="s">
        <v>23</v>
      </c>
      <c r="C135" s="246" t="s">
        <v>349</v>
      </c>
      <c r="D135" s="246" t="s">
        <v>358</v>
      </c>
      <c r="E135" s="410"/>
      <c r="F135" s="411" t="s">
        <v>11</v>
      </c>
      <c r="G135" s="201"/>
      <c r="H135" s="247"/>
      <c r="I135" s="248"/>
      <c r="J135" s="465" t="s">
        <v>1594</v>
      </c>
      <c r="K135" s="413"/>
    </row>
    <row r="136" spans="1:11" ht="16.5" customHeight="1">
      <c r="A136" s="408">
        <v>127</v>
      </c>
      <c r="B136" s="245" t="s">
        <v>23</v>
      </c>
      <c r="C136" s="246" t="s">
        <v>349</v>
      </c>
      <c r="D136" s="246" t="s">
        <v>359</v>
      </c>
      <c r="E136" s="410"/>
      <c r="F136" s="411" t="s">
        <v>11</v>
      </c>
      <c r="G136" s="201"/>
      <c r="H136" s="247"/>
      <c r="I136" s="415" t="s">
        <v>360</v>
      </c>
      <c r="J136" s="465" t="s">
        <v>1593</v>
      </c>
      <c r="K136" s="413"/>
    </row>
    <row r="137" spans="1:11" ht="16.5" customHeight="1">
      <c r="A137" s="408">
        <v>128</v>
      </c>
      <c r="B137" s="245" t="s">
        <v>23</v>
      </c>
      <c r="C137" s="246" t="s">
        <v>349</v>
      </c>
      <c r="D137" s="246" t="s">
        <v>361</v>
      </c>
      <c r="E137" s="245" t="s">
        <v>362</v>
      </c>
      <c r="F137" s="411" t="s">
        <v>11</v>
      </c>
      <c r="G137" s="201"/>
      <c r="H137" s="247"/>
      <c r="I137" s="415" t="s">
        <v>363</v>
      </c>
      <c r="J137" s="465"/>
      <c r="K137" s="413"/>
    </row>
    <row r="138" spans="1:11" ht="16.5" customHeight="1">
      <c r="A138" s="408">
        <v>129</v>
      </c>
      <c r="B138" s="245" t="s">
        <v>23</v>
      </c>
      <c r="C138" s="246" t="s">
        <v>349</v>
      </c>
      <c r="D138" s="246" t="s">
        <v>364</v>
      </c>
      <c r="E138" s="245" t="s">
        <v>365</v>
      </c>
      <c r="F138" s="411" t="s">
        <v>11</v>
      </c>
      <c r="G138" s="201"/>
      <c r="H138" s="247"/>
      <c r="I138" s="415" t="s">
        <v>366</v>
      </c>
      <c r="J138" s="465"/>
      <c r="K138" s="413"/>
    </row>
    <row r="139" spans="1:11" ht="16.5" customHeight="1">
      <c r="A139" s="408">
        <v>130</v>
      </c>
      <c r="B139" s="245" t="s">
        <v>23</v>
      </c>
      <c r="C139" s="246" t="s">
        <v>349</v>
      </c>
      <c r="D139" s="246" t="s">
        <v>367</v>
      </c>
      <c r="E139" s="245" t="s">
        <v>368</v>
      </c>
      <c r="F139" s="411" t="s">
        <v>11</v>
      </c>
      <c r="G139" s="201"/>
      <c r="H139" s="247"/>
      <c r="I139" s="415" t="s">
        <v>363</v>
      </c>
      <c r="J139" s="465"/>
      <c r="K139" s="413"/>
    </row>
    <row r="140" spans="1:11" ht="16.5" customHeight="1">
      <c r="A140" s="408">
        <v>131</v>
      </c>
      <c r="B140" s="245" t="s">
        <v>23</v>
      </c>
      <c r="C140" s="246" t="s">
        <v>349</v>
      </c>
      <c r="D140" s="246" t="s">
        <v>369</v>
      </c>
      <c r="E140" s="245" t="s">
        <v>362</v>
      </c>
      <c r="F140" s="411" t="s">
        <v>11</v>
      </c>
      <c r="G140" s="201"/>
      <c r="H140" s="247"/>
      <c r="I140" s="415" t="s">
        <v>370</v>
      </c>
      <c r="J140" s="465"/>
      <c r="K140" s="413"/>
    </row>
    <row r="141" spans="1:11" ht="16.5" customHeight="1">
      <c r="A141" s="408">
        <v>132</v>
      </c>
      <c r="B141" s="245" t="s">
        <v>23</v>
      </c>
      <c r="C141" s="246" t="s">
        <v>349</v>
      </c>
      <c r="D141" s="246" t="s">
        <v>371</v>
      </c>
      <c r="E141" s="245" t="s">
        <v>372</v>
      </c>
      <c r="F141" s="411" t="s">
        <v>11</v>
      </c>
      <c r="G141" s="201"/>
      <c r="H141" s="247"/>
      <c r="I141" s="415" t="s">
        <v>373</v>
      </c>
      <c r="J141" s="465"/>
      <c r="K141" s="413"/>
    </row>
    <row r="142" spans="1:11" ht="16.5" customHeight="1">
      <c r="A142" s="408">
        <v>133</v>
      </c>
      <c r="B142" s="245" t="s">
        <v>23</v>
      </c>
      <c r="C142" s="246" t="s">
        <v>349</v>
      </c>
      <c r="D142" s="246" t="s">
        <v>374</v>
      </c>
      <c r="E142" s="245" t="s">
        <v>375</v>
      </c>
      <c r="F142" s="411" t="s">
        <v>11</v>
      </c>
      <c r="G142" s="201"/>
      <c r="H142" s="247"/>
      <c r="I142" s="415" t="s">
        <v>363</v>
      </c>
      <c r="J142" s="465"/>
      <c r="K142" s="413"/>
    </row>
    <row r="143" spans="1:11" ht="16.5" customHeight="1">
      <c r="A143" s="408">
        <v>134</v>
      </c>
      <c r="B143" s="245" t="s">
        <v>23</v>
      </c>
      <c r="C143" s="246" t="s">
        <v>349</v>
      </c>
      <c r="D143" s="246" t="s">
        <v>376</v>
      </c>
      <c r="E143" s="245" t="s">
        <v>377</v>
      </c>
      <c r="F143" s="411" t="s">
        <v>11</v>
      </c>
      <c r="G143" s="201"/>
      <c r="H143" s="247"/>
      <c r="I143" s="425" t="s">
        <v>1461</v>
      </c>
      <c r="J143" s="465"/>
      <c r="K143" s="413"/>
    </row>
    <row r="144" spans="1:11" ht="16.5" customHeight="1">
      <c r="A144" s="408">
        <v>135</v>
      </c>
      <c r="B144" s="245" t="s">
        <v>23</v>
      </c>
      <c r="C144" s="246" t="s">
        <v>349</v>
      </c>
      <c r="D144" s="246" t="s">
        <v>378</v>
      </c>
      <c r="E144" s="245" t="s">
        <v>379</v>
      </c>
      <c r="F144" s="411" t="s">
        <v>11</v>
      </c>
      <c r="G144" s="201"/>
      <c r="H144" s="247"/>
      <c r="I144" s="415" t="s">
        <v>380</v>
      </c>
      <c r="J144" s="465"/>
      <c r="K144" s="413"/>
    </row>
    <row r="145" spans="1:12" ht="16.5" customHeight="1">
      <c r="A145" s="408">
        <v>136</v>
      </c>
      <c r="B145" s="245" t="s">
        <v>23</v>
      </c>
      <c r="C145" s="246" t="s">
        <v>349</v>
      </c>
      <c r="D145" s="246" t="s">
        <v>381</v>
      </c>
      <c r="E145" s="410"/>
      <c r="F145" s="411" t="s">
        <v>11</v>
      </c>
      <c r="G145" s="201"/>
      <c r="H145" s="247"/>
      <c r="I145" s="248"/>
      <c r="J145" s="465" t="s">
        <v>1842</v>
      </c>
      <c r="K145" s="413"/>
    </row>
    <row r="146" spans="1:12" ht="16.5" customHeight="1">
      <c r="A146" s="408">
        <v>137</v>
      </c>
      <c r="B146" s="245" t="s">
        <v>23</v>
      </c>
      <c r="C146" s="246" t="s">
        <v>349</v>
      </c>
      <c r="D146" s="417" t="s">
        <v>382</v>
      </c>
      <c r="E146" s="410"/>
      <c r="F146" s="411" t="s">
        <v>11</v>
      </c>
      <c r="G146" s="201"/>
      <c r="H146" s="247"/>
      <c r="I146" s="414"/>
      <c r="J146" s="465" t="s">
        <v>1588</v>
      </c>
      <c r="K146" s="413"/>
    </row>
    <row r="147" spans="1:12" ht="16.5" customHeight="1">
      <c r="A147" s="408">
        <v>138</v>
      </c>
      <c r="B147" s="245" t="s">
        <v>23</v>
      </c>
      <c r="C147" s="246" t="s">
        <v>349</v>
      </c>
      <c r="D147" s="417" t="s">
        <v>1496</v>
      </c>
      <c r="E147" s="410"/>
      <c r="F147" s="411" t="s">
        <v>11</v>
      </c>
      <c r="G147" s="201"/>
      <c r="H147" s="247"/>
      <c r="I147" s="415" t="s">
        <v>383</v>
      </c>
      <c r="J147" s="465" t="s">
        <v>1698</v>
      </c>
      <c r="K147" s="413"/>
    </row>
    <row r="148" spans="1:12" ht="16.5" customHeight="1">
      <c r="A148" s="408">
        <v>139</v>
      </c>
      <c r="B148" s="245" t="s">
        <v>23</v>
      </c>
      <c r="C148" s="246" t="s">
        <v>349</v>
      </c>
      <c r="D148" s="417" t="s">
        <v>1497</v>
      </c>
      <c r="E148" s="410"/>
      <c r="F148" s="411" t="s">
        <v>11</v>
      </c>
      <c r="G148" s="201"/>
      <c r="H148" s="247"/>
      <c r="I148" s="415" t="s">
        <v>384</v>
      </c>
      <c r="J148" s="465" t="s">
        <v>1843</v>
      </c>
      <c r="K148" s="413"/>
    </row>
    <row r="149" spans="1:12" ht="16.5" customHeight="1">
      <c r="A149" s="408">
        <v>140</v>
      </c>
      <c r="B149" s="245" t="s">
        <v>23</v>
      </c>
      <c r="C149" s="246" t="s">
        <v>349</v>
      </c>
      <c r="D149" s="417" t="s">
        <v>1498</v>
      </c>
      <c r="E149" s="410"/>
      <c r="F149" s="411" t="s">
        <v>11</v>
      </c>
      <c r="G149" s="201"/>
      <c r="H149" s="247"/>
      <c r="I149" s="415" t="s">
        <v>385</v>
      </c>
      <c r="J149" s="419" t="s">
        <v>2303</v>
      </c>
      <c r="K149" s="413"/>
    </row>
    <row r="150" spans="1:12" ht="16.5" customHeight="1">
      <c r="A150" s="408">
        <v>141</v>
      </c>
      <c r="B150" s="245" t="s">
        <v>23</v>
      </c>
      <c r="C150" s="246" t="s">
        <v>349</v>
      </c>
      <c r="D150" s="246" t="s">
        <v>408</v>
      </c>
      <c r="E150" s="410"/>
      <c r="F150" s="411" t="s">
        <v>11</v>
      </c>
      <c r="G150" s="201"/>
      <c r="H150" s="247"/>
      <c r="I150" s="415" t="s">
        <v>409</v>
      </c>
      <c r="J150" s="412"/>
      <c r="K150" s="413"/>
    </row>
    <row r="151" spans="1:12" s="124" customFormat="1" ht="16.5" customHeight="1">
      <c r="A151" s="408">
        <v>142</v>
      </c>
      <c r="B151" s="245" t="s">
        <v>23</v>
      </c>
      <c r="C151" s="453" t="s">
        <v>2073</v>
      </c>
      <c r="D151" s="454" t="s">
        <v>3199</v>
      </c>
      <c r="E151" s="200"/>
      <c r="F151" s="35" t="s">
        <v>10</v>
      </c>
      <c r="G151" s="201"/>
      <c r="H151" s="528" t="s">
        <v>1492</v>
      </c>
      <c r="I151" s="456"/>
      <c r="J151" s="457" t="s">
        <v>3211</v>
      </c>
      <c r="K151" s="458" t="s">
        <v>3206</v>
      </c>
      <c r="L151" s="123"/>
    </row>
    <row r="152" spans="1:12" s="124" customFormat="1" ht="16.5" customHeight="1">
      <c r="A152" s="408">
        <v>143</v>
      </c>
      <c r="B152" s="245" t="s">
        <v>23</v>
      </c>
      <c r="C152" s="453" t="s">
        <v>410</v>
      </c>
      <c r="D152" s="524" t="s">
        <v>2332</v>
      </c>
      <c r="E152" s="200"/>
      <c r="F152" s="411" t="s">
        <v>11</v>
      </c>
      <c r="G152" s="201"/>
      <c r="H152" s="524" t="s">
        <v>2332</v>
      </c>
      <c r="I152" s="456"/>
      <c r="J152" s="511" t="s">
        <v>2331</v>
      </c>
      <c r="K152" s="462" t="s">
        <v>2344</v>
      </c>
      <c r="L152" s="110"/>
    </row>
    <row r="153" spans="1:12" s="124" customFormat="1" ht="16.5" customHeight="1">
      <c r="A153" s="408">
        <v>144</v>
      </c>
      <c r="B153" s="504" t="s">
        <v>23</v>
      </c>
      <c r="C153" s="453" t="s">
        <v>2073</v>
      </c>
      <c r="D153" s="508" t="s">
        <v>2333</v>
      </c>
      <c r="E153" s="200"/>
      <c r="F153" s="411" t="s">
        <v>11</v>
      </c>
      <c r="G153" s="201"/>
      <c r="H153" s="508" t="s">
        <v>2333</v>
      </c>
      <c r="I153" s="509"/>
      <c r="J153" s="506"/>
      <c r="K153" s="510"/>
      <c r="L153" s="123"/>
    </row>
    <row r="154" spans="1:12" s="124" customFormat="1" ht="16.5" customHeight="1">
      <c r="A154" s="408">
        <v>145</v>
      </c>
      <c r="B154" s="245" t="s">
        <v>23</v>
      </c>
      <c r="C154" s="453" t="s">
        <v>410</v>
      </c>
      <c r="D154" s="461" t="s">
        <v>2334</v>
      </c>
      <c r="E154" s="200"/>
      <c r="F154" s="411" t="s">
        <v>11</v>
      </c>
      <c r="G154" s="201"/>
      <c r="H154" s="461" t="s">
        <v>2334</v>
      </c>
      <c r="I154" s="456"/>
      <c r="J154" s="512"/>
      <c r="K154" s="462"/>
      <c r="L154" s="110"/>
    </row>
    <row r="155" spans="1:12" s="124" customFormat="1" ht="16.5" customHeight="1">
      <c r="A155" s="408">
        <v>146</v>
      </c>
      <c r="B155" s="245" t="s">
        <v>23</v>
      </c>
      <c r="C155" s="453" t="s">
        <v>410</v>
      </c>
      <c r="D155" s="461" t="s">
        <v>2335</v>
      </c>
      <c r="E155" s="200"/>
      <c r="F155" s="411" t="s">
        <v>11</v>
      </c>
      <c r="G155" s="201"/>
      <c r="H155" s="461" t="s">
        <v>2335</v>
      </c>
      <c r="I155" s="456"/>
      <c r="J155" s="512"/>
      <c r="K155" s="462"/>
      <c r="L155" s="110"/>
    </row>
    <row r="156" spans="1:12" s="124" customFormat="1" ht="16.5" customHeight="1">
      <c r="A156" s="408">
        <v>147</v>
      </c>
      <c r="B156" s="245" t="s">
        <v>23</v>
      </c>
      <c r="C156" s="453" t="s">
        <v>410</v>
      </c>
      <c r="D156" s="461" t="s">
        <v>2336</v>
      </c>
      <c r="E156" s="200"/>
      <c r="F156" s="411" t="s">
        <v>11</v>
      </c>
      <c r="G156" s="201"/>
      <c r="H156" s="461" t="s">
        <v>2336</v>
      </c>
      <c r="I156" s="456"/>
      <c r="J156" s="512"/>
      <c r="K156" s="462"/>
      <c r="L156" s="110"/>
    </row>
    <row r="157" spans="1:12" s="124" customFormat="1" ht="16.5" customHeight="1">
      <c r="A157" s="408">
        <v>148</v>
      </c>
      <c r="B157" s="245" t="s">
        <v>23</v>
      </c>
      <c r="C157" s="453" t="s">
        <v>410</v>
      </c>
      <c r="D157" s="461" t="s">
        <v>2337</v>
      </c>
      <c r="E157" s="200"/>
      <c r="F157" s="411" t="s">
        <v>11</v>
      </c>
      <c r="G157" s="201"/>
      <c r="H157" s="461" t="s">
        <v>2337</v>
      </c>
      <c r="I157" s="456"/>
      <c r="J157" s="512"/>
      <c r="K157" s="462"/>
      <c r="L157" s="110"/>
    </row>
    <row r="158" spans="1:12" s="124" customFormat="1" ht="16.5" customHeight="1">
      <c r="A158" s="408">
        <v>149</v>
      </c>
      <c r="B158" s="245" t="s">
        <v>23</v>
      </c>
      <c r="C158" s="453" t="s">
        <v>410</v>
      </c>
      <c r="D158" s="461" t="s">
        <v>2338</v>
      </c>
      <c r="E158" s="200"/>
      <c r="F158" s="411" t="s">
        <v>11</v>
      </c>
      <c r="G158" s="201"/>
      <c r="H158" s="461" t="s">
        <v>2338</v>
      </c>
      <c r="I158" s="456"/>
      <c r="J158" s="512"/>
      <c r="K158" s="462"/>
      <c r="L158" s="110"/>
    </row>
    <row r="159" spans="1:12" s="124" customFormat="1" ht="16.5" customHeight="1">
      <c r="A159" s="408">
        <v>150</v>
      </c>
      <c r="B159" s="245" t="s">
        <v>23</v>
      </c>
      <c r="C159" s="453" t="s">
        <v>410</v>
      </c>
      <c r="D159" s="461" t="s">
        <v>2339</v>
      </c>
      <c r="E159" s="200"/>
      <c r="F159" s="411" t="s">
        <v>11</v>
      </c>
      <c r="G159" s="201"/>
      <c r="H159" s="461" t="s">
        <v>2339</v>
      </c>
      <c r="I159" s="456"/>
      <c r="J159" s="512"/>
      <c r="K159" s="462"/>
      <c r="L159" s="110"/>
    </row>
    <row r="160" spans="1:12" s="124" customFormat="1" ht="16.5" customHeight="1">
      <c r="A160" s="408">
        <v>151</v>
      </c>
      <c r="B160" s="245" t="s">
        <v>23</v>
      </c>
      <c r="C160" s="453" t="s">
        <v>410</v>
      </c>
      <c r="D160" s="461" t="s">
        <v>2340</v>
      </c>
      <c r="E160" s="200"/>
      <c r="F160" s="411" t="s">
        <v>11</v>
      </c>
      <c r="G160" s="201"/>
      <c r="H160" s="461" t="s">
        <v>2340</v>
      </c>
      <c r="I160" s="456"/>
      <c r="J160" s="512"/>
      <c r="K160" s="462"/>
      <c r="L160" s="110"/>
    </row>
    <row r="161" spans="1:12" s="124" customFormat="1" ht="16.5" customHeight="1">
      <c r="A161" s="408">
        <v>152</v>
      </c>
      <c r="B161" s="245" t="s">
        <v>23</v>
      </c>
      <c r="C161" s="453" t="s">
        <v>410</v>
      </c>
      <c r="D161" s="461" t="s">
        <v>2341</v>
      </c>
      <c r="E161" s="200"/>
      <c r="F161" s="411" t="s">
        <v>11</v>
      </c>
      <c r="G161" s="201"/>
      <c r="H161" s="461" t="s">
        <v>2341</v>
      </c>
      <c r="I161" s="456"/>
      <c r="J161" s="512"/>
      <c r="K161" s="462"/>
      <c r="L161" s="110"/>
    </row>
    <row r="162" spans="1:12" s="124" customFormat="1" ht="16.5" customHeight="1">
      <c r="A162" s="408">
        <v>153</v>
      </c>
      <c r="B162" s="245" t="s">
        <v>23</v>
      </c>
      <c r="C162" s="453" t="s">
        <v>410</v>
      </c>
      <c r="D162" s="461" t="s">
        <v>2342</v>
      </c>
      <c r="E162" s="200"/>
      <c r="F162" s="411" t="s">
        <v>11</v>
      </c>
      <c r="G162" s="201"/>
      <c r="H162" s="461" t="s">
        <v>2342</v>
      </c>
      <c r="I162" s="456"/>
      <c r="J162" s="512"/>
      <c r="K162" s="462"/>
      <c r="L162" s="110"/>
    </row>
    <row r="163" spans="1:12" s="124" customFormat="1" ht="16.5" customHeight="1">
      <c r="A163" s="408">
        <v>154</v>
      </c>
      <c r="B163" s="245" t="s">
        <v>23</v>
      </c>
      <c r="C163" s="453" t="s">
        <v>410</v>
      </c>
      <c r="D163" s="461" t="s">
        <v>2343</v>
      </c>
      <c r="E163" s="200"/>
      <c r="F163" s="411" t="s">
        <v>1810</v>
      </c>
      <c r="G163" s="201"/>
      <c r="H163" s="461" t="s">
        <v>2343</v>
      </c>
      <c r="I163" s="456"/>
      <c r="J163" s="512"/>
      <c r="K163" s="462"/>
      <c r="L163" s="110"/>
    </row>
    <row r="164" spans="1:12" s="124" customFormat="1" ht="16.5" customHeight="1">
      <c r="A164" s="408">
        <v>155</v>
      </c>
      <c r="B164" s="245" t="s">
        <v>23</v>
      </c>
      <c r="C164" s="453" t="s">
        <v>410</v>
      </c>
      <c r="D164" s="528" t="s">
        <v>2351</v>
      </c>
      <c r="E164" s="200"/>
      <c r="F164" s="411" t="s">
        <v>1810</v>
      </c>
      <c r="G164" s="201"/>
      <c r="H164" s="528" t="s">
        <v>2351</v>
      </c>
      <c r="I164" s="456"/>
      <c r="J164" s="713" t="s">
        <v>2345</v>
      </c>
      <c r="K164" s="460" t="s">
        <v>2075</v>
      </c>
      <c r="L164" s="123"/>
    </row>
    <row r="165" spans="1:12" s="124" customFormat="1" ht="16.5" customHeight="1">
      <c r="A165" s="408">
        <v>156</v>
      </c>
      <c r="B165" s="521" t="s">
        <v>23</v>
      </c>
      <c r="C165" s="453" t="s">
        <v>410</v>
      </c>
      <c r="D165" s="529" t="s">
        <v>2352</v>
      </c>
      <c r="E165" s="621" t="s">
        <v>2931</v>
      </c>
      <c r="F165" s="411" t="s">
        <v>1810</v>
      </c>
      <c r="G165" s="201"/>
      <c r="H165" s="529" t="s">
        <v>2352</v>
      </c>
      <c r="I165" s="509"/>
      <c r="J165" s="534" t="s">
        <v>2388</v>
      </c>
      <c r="K165" s="460" t="s">
        <v>2075</v>
      </c>
      <c r="L165" s="123"/>
    </row>
    <row r="166" spans="1:12" s="124" customFormat="1" ht="16.5" customHeight="1">
      <c r="A166" s="408">
        <v>157</v>
      </c>
      <c r="B166" s="245" t="s">
        <v>23</v>
      </c>
      <c r="C166" s="453" t="s">
        <v>410</v>
      </c>
      <c r="D166" s="530" t="s">
        <v>2348</v>
      </c>
      <c r="E166" s="621"/>
      <c r="F166" s="411" t="s">
        <v>1810</v>
      </c>
      <c r="G166" s="201"/>
      <c r="H166" s="530" t="s">
        <v>2348</v>
      </c>
      <c r="I166" s="456"/>
      <c r="J166" s="740" t="s">
        <v>2097</v>
      </c>
      <c r="K166" s="460" t="s">
        <v>2347</v>
      </c>
      <c r="L166" s="123"/>
    </row>
    <row r="167" spans="1:12" s="124" customFormat="1" ht="16.5" customHeight="1">
      <c r="A167" s="408">
        <v>158</v>
      </c>
      <c r="B167" s="523" t="s">
        <v>23</v>
      </c>
      <c r="C167" s="453" t="s">
        <v>410</v>
      </c>
      <c r="D167" s="530" t="s">
        <v>2349</v>
      </c>
      <c r="E167" s="621"/>
      <c r="F167" s="411" t="s">
        <v>1810</v>
      </c>
      <c r="G167" s="201"/>
      <c r="H167" s="530" t="s">
        <v>2349</v>
      </c>
      <c r="I167" s="456"/>
      <c r="J167" s="741"/>
      <c r="K167" s="460" t="s">
        <v>2347</v>
      </c>
      <c r="L167" s="123"/>
    </row>
    <row r="168" spans="1:12" s="124" customFormat="1" ht="16.5" customHeight="1">
      <c r="A168" s="408">
        <v>159</v>
      </c>
      <c r="B168" s="245" t="s">
        <v>23</v>
      </c>
      <c r="C168" s="453" t="s">
        <v>410</v>
      </c>
      <c r="D168" s="528" t="s">
        <v>2322</v>
      </c>
      <c r="E168" s="621"/>
      <c r="F168" s="411" t="s">
        <v>1810</v>
      </c>
      <c r="G168" s="201"/>
      <c r="H168" s="528" t="s">
        <v>2322</v>
      </c>
      <c r="I168" s="456"/>
      <c r="J168" s="459"/>
      <c r="K168" s="460" t="s">
        <v>2346</v>
      </c>
      <c r="L168" s="123"/>
    </row>
    <row r="169" spans="1:12" s="124" customFormat="1" ht="16.5" customHeight="1">
      <c r="A169" s="408">
        <v>160</v>
      </c>
      <c r="B169" s="245" t="s">
        <v>23</v>
      </c>
      <c r="C169" s="453" t="s">
        <v>410</v>
      </c>
      <c r="D169" s="528" t="s">
        <v>3208</v>
      </c>
      <c r="E169" s="621" t="s">
        <v>2373</v>
      </c>
      <c r="F169" s="35" t="s">
        <v>10</v>
      </c>
      <c r="G169" s="201"/>
      <c r="H169" s="528" t="s">
        <v>2377</v>
      </c>
      <c r="I169" s="456"/>
      <c r="J169" s="726" t="s">
        <v>3207</v>
      </c>
      <c r="K169" s="460" t="s">
        <v>2325</v>
      </c>
      <c r="L169" s="123"/>
    </row>
    <row r="170" spans="1:12" s="124" customFormat="1" ht="16.5" customHeight="1">
      <c r="A170" s="408">
        <v>161</v>
      </c>
      <c r="B170" s="434" t="s">
        <v>23</v>
      </c>
      <c r="C170" s="453" t="s">
        <v>2073</v>
      </c>
      <c r="D170" s="454" t="s">
        <v>2228</v>
      </c>
      <c r="E170" s="200"/>
      <c r="F170" s="411" t="s">
        <v>1810</v>
      </c>
      <c r="G170" s="201"/>
      <c r="H170" s="530" t="s">
        <v>2320</v>
      </c>
      <c r="I170" s="456"/>
      <c r="J170" s="534" t="s">
        <v>2389</v>
      </c>
      <c r="K170" s="460"/>
      <c r="L170" s="123"/>
    </row>
    <row r="171" spans="1:12" s="124" customFormat="1" ht="16.5" customHeight="1">
      <c r="A171" s="408">
        <v>162</v>
      </c>
      <c r="B171" s="434" t="s">
        <v>23</v>
      </c>
      <c r="C171" s="453" t="s">
        <v>410</v>
      </c>
      <c r="D171" s="454" t="s">
        <v>2229</v>
      </c>
      <c r="E171" s="200"/>
      <c r="F171" s="411" t="s">
        <v>1810</v>
      </c>
      <c r="G171" s="201"/>
      <c r="H171" s="530" t="s">
        <v>2323</v>
      </c>
      <c r="I171" s="456"/>
      <c r="J171" s="522" t="s">
        <v>2350</v>
      </c>
      <c r="K171" s="460"/>
      <c r="L171" s="123"/>
    </row>
    <row r="172" spans="1:12" s="124" customFormat="1" ht="16.5" customHeight="1">
      <c r="A172" s="408">
        <v>163</v>
      </c>
      <c r="B172" s="434" t="s">
        <v>23</v>
      </c>
      <c r="C172" s="453" t="s">
        <v>410</v>
      </c>
      <c r="D172" s="454" t="s">
        <v>2230</v>
      </c>
      <c r="E172" s="200"/>
      <c r="F172" s="411" t="s">
        <v>1810</v>
      </c>
      <c r="G172" s="201"/>
      <c r="H172" s="530" t="s">
        <v>2321</v>
      </c>
      <c r="I172" s="456"/>
      <c r="J172" s="534" t="s">
        <v>2247</v>
      </c>
      <c r="K172" s="460"/>
      <c r="L172" s="123"/>
    </row>
    <row r="173" spans="1:12" s="124" customFormat="1" ht="16.5" customHeight="1">
      <c r="A173" s="408">
        <v>164</v>
      </c>
      <c r="B173" s="434" t="s">
        <v>23</v>
      </c>
      <c r="C173" s="453" t="s">
        <v>410</v>
      </c>
      <c r="D173" s="454" t="s">
        <v>2231</v>
      </c>
      <c r="E173" s="200"/>
      <c r="F173" s="411" t="s">
        <v>1810</v>
      </c>
      <c r="G173" s="201"/>
      <c r="H173" s="530" t="s">
        <v>2326</v>
      </c>
      <c r="I173" s="456"/>
      <c r="J173" s="531" t="s">
        <v>2376</v>
      </c>
      <c r="K173" s="460"/>
      <c r="L173" s="123"/>
    </row>
    <row r="174" spans="1:12" s="124" customFormat="1" ht="16.5" customHeight="1">
      <c r="A174" s="408">
        <v>165</v>
      </c>
      <c r="B174" s="245" t="s">
        <v>23</v>
      </c>
      <c r="C174" s="453" t="s">
        <v>410</v>
      </c>
      <c r="D174" s="461" t="s">
        <v>3209</v>
      </c>
      <c r="E174" s="200" t="s">
        <v>1973</v>
      </c>
      <c r="F174" s="35" t="s">
        <v>10</v>
      </c>
      <c r="G174" s="201"/>
      <c r="H174" s="528" t="s">
        <v>1493</v>
      </c>
      <c r="I174" s="456"/>
      <c r="J174" s="740" t="s">
        <v>3210</v>
      </c>
      <c r="K174" s="462"/>
      <c r="L174" s="110"/>
    </row>
    <row r="175" spans="1:12" s="124" customFormat="1" ht="16.5" customHeight="1">
      <c r="A175" s="408">
        <v>166</v>
      </c>
      <c r="B175" s="245" t="s">
        <v>23</v>
      </c>
      <c r="C175" s="453" t="s">
        <v>410</v>
      </c>
      <c r="D175" s="461" t="s">
        <v>1975</v>
      </c>
      <c r="E175" s="200" t="s">
        <v>1974</v>
      </c>
      <c r="F175" s="411" t="s">
        <v>11</v>
      </c>
      <c r="G175" s="201"/>
      <c r="H175" s="528" t="s">
        <v>1494</v>
      </c>
      <c r="I175" s="456"/>
      <c r="J175" s="751"/>
      <c r="K175" s="462"/>
      <c r="L175" s="110"/>
    </row>
    <row r="176" spans="1:12" s="124" customFormat="1" ht="16.5" customHeight="1">
      <c r="A176" s="408">
        <v>167</v>
      </c>
      <c r="B176" s="245" t="s">
        <v>23</v>
      </c>
      <c r="C176" s="453" t="s">
        <v>410</v>
      </c>
      <c r="D176" s="461" t="s">
        <v>2353</v>
      </c>
      <c r="E176" s="200"/>
      <c r="F176" s="411" t="s">
        <v>1810</v>
      </c>
      <c r="G176" s="201"/>
      <c r="H176" s="461" t="s">
        <v>2353</v>
      </c>
      <c r="I176" s="456"/>
      <c r="J176" s="751"/>
      <c r="K176" s="462"/>
      <c r="L176" s="110"/>
    </row>
    <row r="177" spans="1:12" s="124" customFormat="1" ht="16.5" customHeight="1">
      <c r="A177" s="408">
        <v>168</v>
      </c>
      <c r="B177" s="245" t="s">
        <v>23</v>
      </c>
      <c r="C177" s="453" t="s">
        <v>410</v>
      </c>
      <c r="D177" s="461" t="s">
        <v>3139</v>
      </c>
      <c r="E177" s="200"/>
      <c r="F177" s="411" t="s">
        <v>11</v>
      </c>
      <c r="G177" s="201"/>
      <c r="H177" s="461" t="s">
        <v>2354</v>
      </c>
      <c r="I177" s="456"/>
      <c r="J177" s="751"/>
      <c r="K177" s="462"/>
      <c r="L177" s="110"/>
    </row>
    <row r="178" spans="1:12" s="124" customFormat="1" ht="16.5" customHeight="1">
      <c r="A178" s="408">
        <v>169</v>
      </c>
      <c r="B178" s="245" t="s">
        <v>23</v>
      </c>
      <c r="C178" s="453" t="s">
        <v>410</v>
      </c>
      <c r="D178" s="461" t="s">
        <v>3140</v>
      </c>
      <c r="E178" s="200"/>
      <c r="F178" s="411" t="s">
        <v>1810</v>
      </c>
      <c r="G178" s="201"/>
      <c r="H178" s="461" t="s">
        <v>2355</v>
      </c>
      <c r="I178" s="456"/>
      <c r="J178" s="741"/>
      <c r="K178" s="462"/>
      <c r="L178" s="110"/>
    </row>
    <row r="179" spans="1:12" s="124" customFormat="1" ht="16.5" customHeight="1">
      <c r="A179" s="408">
        <v>170</v>
      </c>
      <c r="B179" s="245" t="s">
        <v>23</v>
      </c>
      <c r="C179" s="453" t="s">
        <v>410</v>
      </c>
      <c r="D179" s="461" t="s">
        <v>2356</v>
      </c>
      <c r="E179" s="455"/>
      <c r="F179" s="411" t="s">
        <v>11</v>
      </c>
      <c r="G179" s="201"/>
      <c r="H179" s="461" t="s">
        <v>2356</v>
      </c>
      <c r="I179" s="456"/>
      <c r="J179" s="740" t="s">
        <v>2374</v>
      </c>
      <c r="K179" s="462"/>
      <c r="L179" s="110"/>
    </row>
    <row r="180" spans="1:12" s="124" customFormat="1" ht="16.5" customHeight="1">
      <c r="A180" s="408">
        <v>171</v>
      </c>
      <c r="B180" s="245" t="s">
        <v>23</v>
      </c>
      <c r="C180" s="453" t="s">
        <v>410</v>
      </c>
      <c r="D180" s="461" t="s">
        <v>2357</v>
      </c>
      <c r="E180" s="455"/>
      <c r="F180" s="411" t="s">
        <v>11</v>
      </c>
      <c r="G180" s="201"/>
      <c r="H180" s="461" t="s">
        <v>2357</v>
      </c>
      <c r="I180" s="456"/>
      <c r="J180" s="751"/>
      <c r="K180" s="462"/>
      <c r="L180" s="110"/>
    </row>
    <row r="181" spans="1:12" s="124" customFormat="1" ht="16.5" customHeight="1">
      <c r="A181" s="408">
        <v>172</v>
      </c>
      <c r="B181" s="245" t="s">
        <v>23</v>
      </c>
      <c r="C181" s="453" t="s">
        <v>410</v>
      </c>
      <c r="D181" s="461" t="s">
        <v>2358</v>
      </c>
      <c r="E181" s="455"/>
      <c r="F181" s="411" t="s">
        <v>11</v>
      </c>
      <c r="G181" s="201"/>
      <c r="H181" s="461" t="s">
        <v>2358</v>
      </c>
      <c r="I181" s="456"/>
      <c r="J181" s="751"/>
      <c r="K181" s="462"/>
      <c r="L181" s="110"/>
    </row>
    <row r="182" spans="1:12" s="124" customFormat="1" ht="16.5" customHeight="1">
      <c r="A182" s="408">
        <v>173</v>
      </c>
      <c r="B182" s="245" t="s">
        <v>23</v>
      </c>
      <c r="C182" s="453" t="s">
        <v>410</v>
      </c>
      <c r="D182" s="461" t="s">
        <v>2359</v>
      </c>
      <c r="E182" s="455"/>
      <c r="F182" s="411" t="s">
        <v>11</v>
      </c>
      <c r="G182" s="201"/>
      <c r="H182" s="461" t="s">
        <v>2359</v>
      </c>
      <c r="I182" s="456"/>
      <c r="J182" s="751"/>
      <c r="K182" s="462"/>
      <c r="L182" s="110"/>
    </row>
    <row r="183" spans="1:12" s="124" customFormat="1" ht="16.5" customHeight="1">
      <c r="A183" s="408">
        <v>174</v>
      </c>
      <c r="B183" s="245" t="s">
        <v>23</v>
      </c>
      <c r="C183" s="453" t="s">
        <v>410</v>
      </c>
      <c r="D183" s="461" t="s">
        <v>2360</v>
      </c>
      <c r="E183" s="455"/>
      <c r="F183" s="411" t="s">
        <v>11</v>
      </c>
      <c r="G183" s="201"/>
      <c r="H183" s="461" t="s">
        <v>2360</v>
      </c>
      <c r="I183" s="456"/>
      <c r="J183" s="751"/>
      <c r="K183" s="462"/>
      <c r="L183" s="110"/>
    </row>
    <row r="184" spans="1:12" s="124" customFormat="1" ht="16.5" customHeight="1">
      <c r="A184" s="408">
        <v>175</v>
      </c>
      <c r="B184" s="245" t="s">
        <v>23</v>
      </c>
      <c r="C184" s="453" t="s">
        <v>410</v>
      </c>
      <c r="D184" s="461" t="s">
        <v>2361</v>
      </c>
      <c r="E184" s="455"/>
      <c r="F184" s="411" t="s">
        <v>11</v>
      </c>
      <c r="G184" s="201"/>
      <c r="H184" s="461" t="s">
        <v>2361</v>
      </c>
      <c r="I184" s="456"/>
      <c r="J184" s="751"/>
      <c r="K184" s="462"/>
      <c r="L184" s="110"/>
    </row>
    <row r="185" spans="1:12" s="124" customFormat="1" ht="16.5" customHeight="1">
      <c r="A185" s="408">
        <v>176</v>
      </c>
      <c r="B185" s="245" t="s">
        <v>23</v>
      </c>
      <c r="C185" s="453" t="s">
        <v>410</v>
      </c>
      <c r="D185" s="461" t="s">
        <v>2362</v>
      </c>
      <c r="E185" s="455"/>
      <c r="F185" s="411" t="s">
        <v>11</v>
      </c>
      <c r="G185" s="201"/>
      <c r="H185" s="461" t="s">
        <v>2362</v>
      </c>
      <c r="I185" s="456"/>
      <c r="J185" s="751"/>
      <c r="K185" s="462"/>
      <c r="L185" s="110"/>
    </row>
    <row r="186" spans="1:12" s="124" customFormat="1" ht="16.5" customHeight="1">
      <c r="A186" s="408">
        <v>177</v>
      </c>
      <c r="B186" s="245" t="s">
        <v>23</v>
      </c>
      <c r="C186" s="453" t="s">
        <v>410</v>
      </c>
      <c r="D186" s="461" t="s">
        <v>2363</v>
      </c>
      <c r="E186" s="455"/>
      <c r="F186" s="411" t="s">
        <v>11</v>
      </c>
      <c r="G186" s="201"/>
      <c r="H186" s="461" t="s">
        <v>2363</v>
      </c>
      <c r="I186" s="456"/>
      <c r="J186" s="751"/>
      <c r="K186" s="462"/>
      <c r="L186" s="110"/>
    </row>
    <row r="187" spans="1:12" s="124" customFormat="1" ht="16.5" customHeight="1">
      <c r="A187" s="408">
        <v>178</v>
      </c>
      <c r="B187" s="245" t="s">
        <v>23</v>
      </c>
      <c r="C187" s="453" t="s">
        <v>410</v>
      </c>
      <c r="D187" s="461" t="s">
        <v>2364</v>
      </c>
      <c r="E187" s="455"/>
      <c r="F187" s="411" t="s">
        <v>11</v>
      </c>
      <c r="G187" s="201"/>
      <c r="H187" s="461" t="s">
        <v>2364</v>
      </c>
      <c r="I187" s="456"/>
      <c r="J187" s="751"/>
      <c r="K187" s="462"/>
      <c r="L187" s="110"/>
    </row>
    <row r="188" spans="1:12" s="124" customFormat="1" ht="16.5" customHeight="1">
      <c r="A188" s="408">
        <v>179</v>
      </c>
      <c r="B188" s="245" t="s">
        <v>23</v>
      </c>
      <c r="C188" s="453" t="s">
        <v>410</v>
      </c>
      <c r="D188" s="461" t="s">
        <v>2365</v>
      </c>
      <c r="E188" s="455"/>
      <c r="F188" s="411" t="s">
        <v>11</v>
      </c>
      <c r="G188" s="201"/>
      <c r="H188" s="461" t="s">
        <v>2365</v>
      </c>
      <c r="I188" s="456"/>
      <c r="J188" s="751"/>
      <c r="K188" s="463"/>
      <c r="L188" s="110"/>
    </row>
    <row r="189" spans="1:12" s="124" customFormat="1" ht="16.5" customHeight="1">
      <c r="A189" s="408">
        <v>180</v>
      </c>
      <c r="B189" s="245" t="s">
        <v>23</v>
      </c>
      <c r="C189" s="453" t="s">
        <v>410</v>
      </c>
      <c r="D189" s="461" t="s">
        <v>2366</v>
      </c>
      <c r="E189" s="455"/>
      <c r="F189" s="411" t="s">
        <v>11</v>
      </c>
      <c r="G189" s="201"/>
      <c r="H189" s="461" t="s">
        <v>2366</v>
      </c>
      <c r="I189" s="456"/>
      <c r="J189" s="751"/>
      <c r="K189" s="463"/>
      <c r="L189" s="110"/>
    </row>
    <row r="190" spans="1:12" s="124" customFormat="1" ht="16.5" customHeight="1">
      <c r="A190" s="408">
        <v>181</v>
      </c>
      <c r="B190" s="245" t="s">
        <v>23</v>
      </c>
      <c r="C190" s="453" t="s">
        <v>410</v>
      </c>
      <c r="D190" s="461" t="s">
        <v>2367</v>
      </c>
      <c r="E190" s="455"/>
      <c r="F190" s="411" t="s">
        <v>11</v>
      </c>
      <c r="G190" s="201"/>
      <c r="H190" s="461" t="s">
        <v>2367</v>
      </c>
      <c r="I190" s="456"/>
      <c r="J190" s="751"/>
      <c r="K190" s="463"/>
      <c r="L190" s="110"/>
    </row>
    <row r="191" spans="1:12" s="124" customFormat="1" ht="16.5" customHeight="1">
      <c r="A191" s="408">
        <v>182</v>
      </c>
      <c r="B191" s="523" t="s">
        <v>23</v>
      </c>
      <c r="C191" s="453" t="s">
        <v>410</v>
      </c>
      <c r="D191" s="527" t="s">
        <v>2368</v>
      </c>
      <c r="E191" s="200"/>
      <c r="F191" s="411" t="s">
        <v>11</v>
      </c>
      <c r="G191" s="201"/>
      <c r="H191" s="527" t="s">
        <v>2368</v>
      </c>
      <c r="I191" s="456"/>
      <c r="J191" s="751"/>
      <c r="K191" s="463"/>
      <c r="L191" s="110"/>
    </row>
    <row r="192" spans="1:12" s="124" customFormat="1" ht="16.5" customHeight="1">
      <c r="A192" s="408">
        <v>183</v>
      </c>
      <c r="B192" s="523" t="s">
        <v>23</v>
      </c>
      <c r="C192" s="453" t="s">
        <v>410</v>
      </c>
      <c r="D192" s="527" t="s">
        <v>2369</v>
      </c>
      <c r="E192" s="200"/>
      <c r="F192" s="411" t="s">
        <v>11</v>
      </c>
      <c r="G192" s="201"/>
      <c r="H192" s="527" t="s">
        <v>2369</v>
      </c>
      <c r="I192" s="456"/>
      <c r="J192" s="751"/>
      <c r="K192" s="463"/>
      <c r="L192" s="110"/>
    </row>
    <row r="193" spans="1:12" s="124" customFormat="1" ht="16.5" customHeight="1">
      <c r="A193" s="408">
        <v>184</v>
      </c>
      <c r="B193" s="523" t="s">
        <v>23</v>
      </c>
      <c r="C193" s="453" t="s">
        <v>410</v>
      </c>
      <c r="D193" s="527" t="s">
        <v>2370</v>
      </c>
      <c r="E193" s="200"/>
      <c r="F193" s="411" t="s">
        <v>11</v>
      </c>
      <c r="G193" s="201"/>
      <c r="H193" s="527" t="s">
        <v>2370</v>
      </c>
      <c r="I193" s="456"/>
      <c r="J193" s="751"/>
      <c r="K193" s="463"/>
      <c r="L193" s="110"/>
    </row>
    <row r="194" spans="1:12" s="124" customFormat="1" ht="16.5" customHeight="1">
      <c r="A194" s="408">
        <v>185</v>
      </c>
      <c r="B194" s="523" t="s">
        <v>23</v>
      </c>
      <c r="C194" s="453" t="s">
        <v>410</v>
      </c>
      <c r="D194" s="527" t="s">
        <v>2371</v>
      </c>
      <c r="E194" s="200"/>
      <c r="F194" s="411" t="s">
        <v>11</v>
      </c>
      <c r="G194" s="201"/>
      <c r="H194" s="527" t="s">
        <v>2371</v>
      </c>
      <c r="I194" s="456"/>
      <c r="J194" s="751"/>
      <c r="K194" s="463"/>
      <c r="L194" s="110"/>
    </row>
    <row r="195" spans="1:12" s="124" customFormat="1" ht="16.5" customHeight="1">
      <c r="A195" s="408">
        <v>186</v>
      </c>
      <c r="B195" s="523" t="s">
        <v>23</v>
      </c>
      <c r="C195" s="453" t="s">
        <v>410</v>
      </c>
      <c r="D195" s="527" t="s">
        <v>2372</v>
      </c>
      <c r="E195" s="525"/>
      <c r="F195" s="411" t="s">
        <v>11</v>
      </c>
      <c r="G195" s="201"/>
      <c r="H195" s="527" t="s">
        <v>2372</v>
      </c>
      <c r="I195" s="456"/>
      <c r="J195" s="752"/>
      <c r="K195" s="463"/>
      <c r="L195" s="110"/>
    </row>
    <row r="196" spans="1:12" ht="16.5" customHeight="1">
      <c r="A196" s="408">
        <v>187</v>
      </c>
      <c r="B196" s="523" t="s">
        <v>23</v>
      </c>
      <c r="C196" s="464" t="s">
        <v>412</v>
      </c>
      <c r="D196" s="526" t="s">
        <v>413</v>
      </c>
      <c r="E196" s="245" t="s">
        <v>414</v>
      </c>
      <c r="F196" s="411" t="s">
        <v>11</v>
      </c>
      <c r="G196" s="201"/>
      <c r="H196" s="247"/>
      <c r="I196" s="446" t="s">
        <v>415</v>
      </c>
      <c r="J196" s="419" t="s">
        <v>1841</v>
      </c>
      <c r="K196" s="748"/>
    </row>
    <row r="197" spans="1:12" ht="16.5" customHeight="1">
      <c r="A197" s="408">
        <v>188</v>
      </c>
      <c r="B197" s="245" t="s">
        <v>23</v>
      </c>
      <c r="C197" s="464" t="s">
        <v>412</v>
      </c>
      <c r="D197" s="246" t="s">
        <v>416</v>
      </c>
      <c r="E197" s="245" t="s">
        <v>417</v>
      </c>
      <c r="F197" s="411" t="s">
        <v>11</v>
      </c>
      <c r="G197" s="201"/>
      <c r="H197" s="247"/>
      <c r="I197" s="446" t="s">
        <v>418</v>
      </c>
      <c r="J197" s="412"/>
      <c r="K197" s="749"/>
    </row>
    <row r="198" spans="1:12" ht="16.5" customHeight="1">
      <c r="A198" s="408">
        <v>189</v>
      </c>
      <c r="B198" s="245" t="s">
        <v>23</v>
      </c>
      <c r="C198" s="464" t="s">
        <v>412</v>
      </c>
      <c r="D198" s="246" t="s">
        <v>419</v>
      </c>
      <c r="E198" s="245" t="s">
        <v>417</v>
      </c>
      <c r="F198" s="411" t="s">
        <v>11</v>
      </c>
      <c r="G198" s="201"/>
      <c r="H198" s="247"/>
      <c r="I198" s="446" t="s">
        <v>420</v>
      </c>
      <c r="J198" s="412"/>
      <c r="K198" s="749"/>
    </row>
    <row r="199" spans="1:12" ht="16.5" customHeight="1">
      <c r="A199" s="408">
        <v>190</v>
      </c>
      <c r="B199" s="245" t="s">
        <v>23</v>
      </c>
      <c r="C199" s="464" t="s">
        <v>412</v>
      </c>
      <c r="D199" s="246" t="s">
        <v>421</v>
      </c>
      <c r="E199" s="410"/>
      <c r="F199" s="411" t="s">
        <v>11</v>
      </c>
      <c r="G199" s="201"/>
      <c r="H199" s="247"/>
      <c r="I199" s="414"/>
      <c r="J199" s="412"/>
      <c r="K199" s="749"/>
    </row>
    <row r="200" spans="1:12" ht="16.5" customHeight="1">
      <c r="A200" s="408">
        <v>191</v>
      </c>
      <c r="B200" s="245" t="s">
        <v>23</v>
      </c>
      <c r="C200" s="464" t="s">
        <v>412</v>
      </c>
      <c r="D200" s="246" t="s">
        <v>422</v>
      </c>
      <c r="E200" s="410"/>
      <c r="F200" s="411" t="s">
        <v>11</v>
      </c>
      <c r="G200" s="201"/>
      <c r="H200" s="247"/>
      <c r="I200" s="414"/>
      <c r="J200" s="412"/>
      <c r="K200" s="749"/>
    </row>
    <row r="201" spans="1:12" ht="16.5" customHeight="1">
      <c r="A201" s="408">
        <v>192</v>
      </c>
      <c r="B201" s="245" t="s">
        <v>23</v>
      </c>
      <c r="C201" s="464" t="s">
        <v>412</v>
      </c>
      <c r="D201" s="246" t="s">
        <v>423</v>
      </c>
      <c r="E201" s="410"/>
      <c r="F201" s="411" t="s">
        <v>11</v>
      </c>
      <c r="G201" s="201"/>
      <c r="H201" s="247"/>
      <c r="I201" s="414"/>
      <c r="J201" s="412"/>
      <c r="K201" s="750"/>
    </row>
    <row r="202" spans="1:12" ht="16.5" customHeight="1">
      <c r="A202" s="408">
        <v>193</v>
      </c>
      <c r="B202" s="245" t="s">
        <v>23</v>
      </c>
      <c r="C202" s="464" t="s">
        <v>424</v>
      </c>
      <c r="D202" s="417" t="s">
        <v>1176</v>
      </c>
      <c r="E202" s="410"/>
      <c r="F202" s="411" t="s">
        <v>11</v>
      </c>
      <c r="G202" s="201"/>
      <c r="H202" s="247"/>
      <c r="I202" s="414"/>
      <c r="J202" s="742" t="s">
        <v>2378</v>
      </c>
      <c r="K202" s="748"/>
    </row>
    <row r="203" spans="1:12" ht="16.5" customHeight="1">
      <c r="A203" s="408">
        <v>194</v>
      </c>
      <c r="B203" s="245" t="s">
        <v>23</v>
      </c>
      <c r="C203" s="464" t="s">
        <v>424</v>
      </c>
      <c r="D203" s="417" t="s">
        <v>425</v>
      </c>
      <c r="E203" s="245" t="s">
        <v>426</v>
      </c>
      <c r="F203" s="411" t="s">
        <v>11</v>
      </c>
      <c r="G203" s="201"/>
      <c r="H203" s="247"/>
      <c r="I203" s="414"/>
      <c r="J203" s="743"/>
      <c r="K203" s="749"/>
    </row>
    <row r="204" spans="1:12" ht="16.5" customHeight="1">
      <c r="A204" s="408">
        <v>195</v>
      </c>
      <c r="B204" s="245" t="s">
        <v>23</v>
      </c>
      <c r="C204" s="464" t="s">
        <v>424</v>
      </c>
      <c r="D204" s="417" t="s">
        <v>1177</v>
      </c>
      <c r="E204" s="245" t="s">
        <v>2207</v>
      </c>
      <c r="F204" s="411" t="s">
        <v>11</v>
      </c>
      <c r="G204" s="201"/>
      <c r="H204" s="247"/>
      <c r="I204" s="414"/>
      <c r="J204" s="743"/>
      <c r="K204" s="749"/>
    </row>
    <row r="205" spans="1:12" ht="16.5" customHeight="1">
      <c r="A205" s="408">
        <v>196</v>
      </c>
      <c r="B205" s="245" t="s">
        <v>23</v>
      </c>
      <c r="C205" s="464" t="s">
        <v>424</v>
      </c>
      <c r="D205" s="417" t="s">
        <v>1178</v>
      </c>
      <c r="E205" s="245" t="s">
        <v>427</v>
      </c>
      <c r="F205" s="411" t="s">
        <v>11</v>
      </c>
      <c r="G205" s="201"/>
      <c r="H205" s="247"/>
      <c r="I205" s="414"/>
      <c r="J205" s="743"/>
      <c r="K205" s="749"/>
    </row>
    <row r="206" spans="1:12" ht="16.5" customHeight="1">
      <c r="A206" s="408">
        <v>197</v>
      </c>
      <c r="B206" s="245" t="s">
        <v>23</v>
      </c>
      <c r="C206" s="464" t="s">
        <v>424</v>
      </c>
      <c r="D206" s="417" t="s">
        <v>428</v>
      </c>
      <c r="E206" s="245" t="s">
        <v>429</v>
      </c>
      <c r="F206" s="411" t="s">
        <v>11</v>
      </c>
      <c r="G206" s="201"/>
      <c r="H206" s="247"/>
      <c r="I206" s="414"/>
      <c r="J206" s="743"/>
      <c r="K206" s="749"/>
    </row>
    <row r="207" spans="1:12" ht="16.5" customHeight="1">
      <c r="A207" s="408">
        <v>198</v>
      </c>
      <c r="B207" s="245" t="s">
        <v>23</v>
      </c>
      <c r="C207" s="464" t="s">
        <v>424</v>
      </c>
      <c r="D207" s="417" t="s">
        <v>430</v>
      </c>
      <c r="E207" s="245" t="s">
        <v>431</v>
      </c>
      <c r="F207" s="411" t="s">
        <v>11</v>
      </c>
      <c r="G207" s="201"/>
      <c r="H207" s="247"/>
      <c r="I207" s="414"/>
      <c r="J207" s="743"/>
      <c r="K207" s="749"/>
    </row>
    <row r="208" spans="1:12" ht="16.5" customHeight="1">
      <c r="A208" s="408">
        <v>199</v>
      </c>
      <c r="B208" s="245" t="s">
        <v>23</v>
      </c>
      <c r="C208" s="464" t="s">
        <v>424</v>
      </c>
      <c r="D208" s="417" t="s">
        <v>1179</v>
      </c>
      <c r="E208" s="245" t="s">
        <v>2207</v>
      </c>
      <c r="F208" s="411" t="s">
        <v>11</v>
      </c>
      <c r="G208" s="201"/>
      <c r="H208" s="247"/>
      <c r="I208" s="414"/>
      <c r="J208" s="743"/>
      <c r="K208" s="749"/>
    </row>
    <row r="209" spans="1:11" ht="16.5" customHeight="1">
      <c r="A209" s="408">
        <v>200</v>
      </c>
      <c r="B209" s="245" t="s">
        <v>23</v>
      </c>
      <c r="C209" s="464" t="s">
        <v>424</v>
      </c>
      <c r="D209" s="417" t="s">
        <v>1180</v>
      </c>
      <c r="E209" s="245" t="s">
        <v>432</v>
      </c>
      <c r="F209" s="411" t="s">
        <v>11</v>
      </c>
      <c r="G209" s="201"/>
      <c r="H209" s="247"/>
      <c r="I209" s="414"/>
      <c r="J209" s="743"/>
      <c r="K209" s="749"/>
    </row>
    <row r="210" spans="1:11" ht="16.5" customHeight="1">
      <c r="A210" s="408">
        <v>201</v>
      </c>
      <c r="B210" s="245" t="s">
        <v>23</v>
      </c>
      <c r="C210" s="464" t="s">
        <v>424</v>
      </c>
      <c r="D210" s="417" t="s">
        <v>1181</v>
      </c>
      <c r="E210" s="501" t="s">
        <v>2237</v>
      </c>
      <c r="F210" s="411" t="s">
        <v>11</v>
      </c>
      <c r="G210" s="201"/>
      <c r="H210" s="247"/>
      <c r="I210" s="248"/>
      <c r="J210" s="743"/>
      <c r="K210" s="749"/>
    </row>
    <row r="211" spans="1:11" ht="16.5" customHeight="1">
      <c r="A211" s="408">
        <v>202</v>
      </c>
      <c r="B211" s="245" t="s">
        <v>23</v>
      </c>
      <c r="C211" s="464" t="s">
        <v>424</v>
      </c>
      <c r="D211" s="417" t="s">
        <v>1182</v>
      </c>
      <c r="E211" s="245" t="s">
        <v>426</v>
      </c>
      <c r="F211" s="411" t="s">
        <v>11</v>
      </c>
      <c r="G211" s="201"/>
      <c r="H211" s="247"/>
      <c r="I211" s="414"/>
      <c r="J211" s="743"/>
      <c r="K211" s="749"/>
    </row>
    <row r="212" spans="1:11" ht="16.5" customHeight="1">
      <c r="A212" s="408">
        <v>203</v>
      </c>
      <c r="B212" s="245" t="s">
        <v>23</v>
      </c>
      <c r="C212" s="464" t="s">
        <v>424</v>
      </c>
      <c r="D212" s="417" t="s">
        <v>1183</v>
      </c>
      <c r="E212" s="245" t="s">
        <v>2207</v>
      </c>
      <c r="F212" s="411" t="s">
        <v>11</v>
      </c>
      <c r="G212" s="201"/>
      <c r="H212" s="247"/>
      <c r="I212" s="248"/>
      <c r="J212" s="743"/>
      <c r="K212" s="749"/>
    </row>
    <row r="213" spans="1:11" ht="16.5" customHeight="1">
      <c r="A213" s="408">
        <v>204</v>
      </c>
      <c r="B213" s="245" t="s">
        <v>23</v>
      </c>
      <c r="C213" s="464" t="s">
        <v>424</v>
      </c>
      <c r="D213" s="417" t="s">
        <v>1184</v>
      </c>
      <c r="E213" s="245" t="s">
        <v>427</v>
      </c>
      <c r="F213" s="411" t="s">
        <v>11</v>
      </c>
      <c r="G213" s="201"/>
      <c r="H213" s="247"/>
      <c r="I213" s="248"/>
      <c r="J213" s="743"/>
      <c r="K213" s="749"/>
    </row>
    <row r="214" spans="1:11" ht="16.5" customHeight="1">
      <c r="A214" s="408">
        <v>205</v>
      </c>
      <c r="B214" s="245" t="s">
        <v>23</v>
      </c>
      <c r="C214" s="464" t="s">
        <v>424</v>
      </c>
      <c r="D214" s="417" t="s">
        <v>433</v>
      </c>
      <c r="E214" s="245" t="s">
        <v>429</v>
      </c>
      <c r="F214" s="411" t="s">
        <v>11</v>
      </c>
      <c r="G214" s="201"/>
      <c r="H214" s="247"/>
      <c r="I214" s="248"/>
      <c r="J214" s="743"/>
      <c r="K214" s="749"/>
    </row>
    <row r="215" spans="1:11" ht="16.5" customHeight="1">
      <c r="A215" s="408">
        <v>206</v>
      </c>
      <c r="B215" s="245" t="s">
        <v>23</v>
      </c>
      <c r="C215" s="464" t="s">
        <v>424</v>
      </c>
      <c r="D215" s="417" t="s">
        <v>1185</v>
      </c>
      <c r="E215" s="245" t="s">
        <v>431</v>
      </c>
      <c r="F215" s="411" t="s">
        <v>11</v>
      </c>
      <c r="G215" s="201"/>
      <c r="H215" s="247"/>
      <c r="I215" s="248"/>
      <c r="J215" s="743"/>
      <c r="K215" s="749"/>
    </row>
    <row r="216" spans="1:11" ht="16.5" customHeight="1">
      <c r="A216" s="408">
        <v>207</v>
      </c>
      <c r="B216" s="245" t="s">
        <v>23</v>
      </c>
      <c r="C216" s="464" t="s">
        <v>424</v>
      </c>
      <c r="D216" s="417" t="s">
        <v>1186</v>
      </c>
      <c r="E216" s="245" t="s">
        <v>2207</v>
      </c>
      <c r="F216" s="411" t="s">
        <v>11</v>
      </c>
      <c r="G216" s="201"/>
      <c r="H216" s="247"/>
      <c r="I216" s="248"/>
      <c r="J216" s="743"/>
      <c r="K216" s="749"/>
    </row>
    <row r="217" spans="1:11" ht="16.5" customHeight="1">
      <c r="A217" s="408">
        <v>208</v>
      </c>
      <c r="B217" s="245" t="s">
        <v>23</v>
      </c>
      <c r="C217" s="464" t="s">
        <v>424</v>
      </c>
      <c r="D217" s="417" t="s">
        <v>1187</v>
      </c>
      <c r="E217" s="245" t="s">
        <v>432</v>
      </c>
      <c r="F217" s="411" t="s">
        <v>11</v>
      </c>
      <c r="G217" s="201"/>
      <c r="H217" s="247"/>
      <c r="I217" s="248"/>
      <c r="J217" s="743"/>
      <c r="K217" s="749"/>
    </row>
    <row r="218" spans="1:11" ht="16.5" customHeight="1">
      <c r="A218" s="408">
        <v>209</v>
      </c>
      <c r="B218" s="245" t="s">
        <v>23</v>
      </c>
      <c r="C218" s="464" t="s">
        <v>424</v>
      </c>
      <c r="D218" s="417" t="s">
        <v>434</v>
      </c>
      <c r="E218" s="245" t="s">
        <v>2237</v>
      </c>
      <c r="F218" s="411" t="s">
        <v>11</v>
      </c>
      <c r="G218" s="201"/>
      <c r="H218" s="247"/>
      <c r="I218" s="248"/>
      <c r="J218" s="743"/>
      <c r="K218" s="749"/>
    </row>
    <row r="219" spans="1:11" ht="16.5" customHeight="1">
      <c r="A219" s="408">
        <v>210</v>
      </c>
      <c r="B219" s="245" t="s">
        <v>23</v>
      </c>
      <c r="C219" s="464" t="s">
        <v>424</v>
      </c>
      <c r="D219" s="417" t="s">
        <v>1188</v>
      </c>
      <c r="E219" s="245" t="s">
        <v>426</v>
      </c>
      <c r="F219" s="411" t="s">
        <v>11</v>
      </c>
      <c r="G219" s="201"/>
      <c r="H219" s="247"/>
      <c r="I219" s="414"/>
      <c r="J219" s="743"/>
      <c r="K219" s="749"/>
    </row>
    <row r="220" spans="1:11" ht="16.5" customHeight="1">
      <c r="A220" s="408">
        <v>211</v>
      </c>
      <c r="B220" s="245" t="s">
        <v>23</v>
      </c>
      <c r="C220" s="464" t="s">
        <v>424</v>
      </c>
      <c r="D220" s="417" t="s">
        <v>1189</v>
      </c>
      <c r="E220" s="245" t="s">
        <v>2207</v>
      </c>
      <c r="F220" s="411" t="s">
        <v>11</v>
      </c>
      <c r="G220" s="201"/>
      <c r="H220" s="247"/>
      <c r="I220" s="248"/>
      <c r="J220" s="743"/>
      <c r="K220" s="749"/>
    </row>
    <row r="221" spans="1:11" ht="16.5" customHeight="1">
      <c r="A221" s="408">
        <v>212</v>
      </c>
      <c r="B221" s="245" t="s">
        <v>23</v>
      </c>
      <c r="C221" s="464" t="s">
        <v>424</v>
      </c>
      <c r="D221" s="417" t="s">
        <v>1190</v>
      </c>
      <c r="E221" s="245" t="s">
        <v>427</v>
      </c>
      <c r="F221" s="411" t="s">
        <v>11</v>
      </c>
      <c r="G221" s="201"/>
      <c r="H221" s="247"/>
      <c r="I221" s="248"/>
      <c r="J221" s="743"/>
      <c r="K221" s="749"/>
    </row>
    <row r="222" spans="1:11" ht="16.5" customHeight="1">
      <c r="A222" s="408">
        <v>213</v>
      </c>
      <c r="B222" s="245" t="s">
        <v>23</v>
      </c>
      <c r="C222" s="464" t="s">
        <v>424</v>
      </c>
      <c r="D222" s="417" t="s">
        <v>1191</v>
      </c>
      <c r="E222" s="245" t="s">
        <v>429</v>
      </c>
      <c r="F222" s="411" t="s">
        <v>11</v>
      </c>
      <c r="G222" s="201"/>
      <c r="H222" s="247"/>
      <c r="I222" s="248"/>
      <c r="J222" s="743"/>
      <c r="K222" s="749"/>
    </row>
    <row r="223" spans="1:11" ht="16.5" customHeight="1">
      <c r="A223" s="408">
        <v>214</v>
      </c>
      <c r="B223" s="245" t="s">
        <v>23</v>
      </c>
      <c r="C223" s="464" t="s">
        <v>424</v>
      </c>
      <c r="D223" s="417" t="s">
        <v>1192</v>
      </c>
      <c r="E223" s="245" t="s">
        <v>431</v>
      </c>
      <c r="F223" s="411" t="s">
        <v>11</v>
      </c>
      <c r="G223" s="201"/>
      <c r="H223" s="247"/>
      <c r="I223" s="248"/>
      <c r="J223" s="743"/>
      <c r="K223" s="749"/>
    </row>
    <row r="224" spans="1:11" ht="16.5" customHeight="1">
      <c r="A224" s="408">
        <v>215</v>
      </c>
      <c r="B224" s="245" t="s">
        <v>23</v>
      </c>
      <c r="C224" s="464" t="s">
        <v>424</v>
      </c>
      <c r="D224" s="417" t="s">
        <v>1193</v>
      </c>
      <c r="E224" s="245" t="s">
        <v>2207</v>
      </c>
      <c r="F224" s="411" t="s">
        <v>11</v>
      </c>
      <c r="G224" s="201"/>
      <c r="H224" s="247"/>
      <c r="I224" s="248"/>
      <c r="J224" s="743"/>
      <c r="K224" s="749"/>
    </row>
    <row r="225" spans="1:11" ht="16.5" customHeight="1">
      <c r="A225" s="408">
        <v>216</v>
      </c>
      <c r="B225" s="245" t="s">
        <v>23</v>
      </c>
      <c r="C225" s="464" t="s">
        <v>424</v>
      </c>
      <c r="D225" s="417" t="s">
        <v>1194</v>
      </c>
      <c r="E225" s="245" t="s">
        <v>432</v>
      </c>
      <c r="F225" s="411" t="s">
        <v>11</v>
      </c>
      <c r="G225" s="201"/>
      <c r="H225" s="247"/>
      <c r="I225" s="248"/>
      <c r="J225" s="743"/>
      <c r="K225" s="749"/>
    </row>
    <row r="226" spans="1:11" ht="16.5" customHeight="1">
      <c r="A226" s="408">
        <v>217</v>
      </c>
      <c r="B226" s="245" t="s">
        <v>23</v>
      </c>
      <c r="C226" s="464" t="s">
        <v>424</v>
      </c>
      <c r="D226" s="417" t="s">
        <v>1195</v>
      </c>
      <c r="E226" s="501" t="s">
        <v>2237</v>
      </c>
      <c r="F226" s="411" t="s">
        <v>11</v>
      </c>
      <c r="G226" s="201"/>
      <c r="H226" s="247"/>
      <c r="I226" s="248"/>
      <c r="J226" s="743"/>
      <c r="K226" s="749"/>
    </row>
    <row r="227" spans="1:11" ht="16.5" customHeight="1">
      <c r="A227" s="408">
        <v>218</v>
      </c>
      <c r="B227" s="245" t="s">
        <v>23</v>
      </c>
      <c r="C227" s="464" t="s">
        <v>424</v>
      </c>
      <c r="D227" s="417" t="s">
        <v>1196</v>
      </c>
      <c r="E227" s="245" t="s">
        <v>426</v>
      </c>
      <c r="F227" s="411" t="s">
        <v>11</v>
      </c>
      <c r="G227" s="201"/>
      <c r="H227" s="247"/>
      <c r="I227" s="414"/>
      <c r="J227" s="743"/>
      <c r="K227" s="749"/>
    </row>
    <row r="228" spans="1:11" ht="16.5" customHeight="1">
      <c r="A228" s="408">
        <v>219</v>
      </c>
      <c r="B228" s="245" t="s">
        <v>23</v>
      </c>
      <c r="C228" s="464" t="s">
        <v>424</v>
      </c>
      <c r="D228" s="417" t="s">
        <v>1197</v>
      </c>
      <c r="E228" s="245" t="s">
        <v>2207</v>
      </c>
      <c r="F228" s="411" t="s">
        <v>11</v>
      </c>
      <c r="G228" s="201"/>
      <c r="H228" s="247"/>
      <c r="I228" s="248"/>
      <c r="J228" s="743"/>
      <c r="K228" s="749"/>
    </row>
    <row r="229" spans="1:11" ht="16.5" customHeight="1">
      <c r="A229" s="408">
        <v>220</v>
      </c>
      <c r="B229" s="245" t="s">
        <v>23</v>
      </c>
      <c r="C229" s="464" t="s">
        <v>424</v>
      </c>
      <c r="D229" s="417" t="s">
        <v>1198</v>
      </c>
      <c r="E229" s="245" t="s">
        <v>427</v>
      </c>
      <c r="F229" s="411" t="s">
        <v>11</v>
      </c>
      <c r="G229" s="201"/>
      <c r="H229" s="247"/>
      <c r="I229" s="248"/>
      <c r="J229" s="743"/>
      <c r="K229" s="749"/>
    </row>
    <row r="230" spans="1:11" ht="16.5" customHeight="1">
      <c r="A230" s="408">
        <v>221</v>
      </c>
      <c r="B230" s="245" t="s">
        <v>23</v>
      </c>
      <c r="C230" s="464" t="s">
        <v>424</v>
      </c>
      <c r="D230" s="417" t="s">
        <v>1199</v>
      </c>
      <c r="E230" s="245" t="s">
        <v>429</v>
      </c>
      <c r="F230" s="411" t="s">
        <v>11</v>
      </c>
      <c r="G230" s="201"/>
      <c r="H230" s="247"/>
      <c r="I230" s="248"/>
      <c r="J230" s="743"/>
      <c r="K230" s="749"/>
    </row>
    <row r="231" spans="1:11" ht="16.5" customHeight="1">
      <c r="A231" s="408">
        <v>222</v>
      </c>
      <c r="B231" s="245" t="s">
        <v>23</v>
      </c>
      <c r="C231" s="464" t="s">
        <v>424</v>
      </c>
      <c r="D231" s="417" t="s">
        <v>1200</v>
      </c>
      <c r="E231" s="245" t="s">
        <v>431</v>
      </c>
      <c r="F231" s="411" t="s">
        <v>11</v>
      </c>
      <c r="G231" s="201"/>
      <c r="H231" s="247"/>
      <c r="I231" s="248"/>
      <c r="J231" s="743"/>
      <c r="K231" s="749"/>
    </row>
    <row r="232" spans="1:11" ht="16.5" customHeight="1">
      <c r="A232" s="408">
        <v>223</v>
      </c>
      <c r="B232" s="245" t="s">
        <v>23</v>
      </c>
      <c r="C232" s="464" t="s">
        <v>424</v>
      </c>
      <c r="D232" s="417" t="s">
        <v>1201</v>
      </c>
      <c r="E232" s="245" t="s">
        <v>2207</v>
      </c>
      <c r="F232" s="411" t="s">
        <v>11</v>
      </c>
      <c r="G232" s="201"/>
      <c r="H232" s="247"/>
      <c r="I232" s="248"/>
      <c r="J232" s="743"/>
      <c r="K232" s="749"/>
    </row>
    <row r="233" spans="1:11" ht="16.5" customHeight="1">
      <c r="A233" s="408">
        <v>224</v>
      </c>
      <c r="B233" s="245" t="s">
        <v>23</v>
      </c>
      <c r="C233" s="464" t="s">
        <v>424</v>
      </c>
      <c r="D233" s="417" t="s">
        <v>1202</v>
      </c>
      <c r="E233" s="245" t="s">
        <v>432</v>
      </c>
      <c r="F233" s="411" t="s">
        <v>11</v>
      </c>
      <c r="G233" s="201"/>
      <c r="H233" s="247"/>
      <c r="I233" s="248"/>
      <c r="J233" s="743"/>
      <c r="K233" s="749"/>
    </row>
    <row r="234" spans="1:11" ht="16.5" customHeight="1">
      <c r="A234" s="408">
        <v>225</v>
      </c>
      <c r="B234" s="245" t="s">
        <v>23</v>
      </c>
      <c r="C234" s="464" t="s">
        <v>424</v>
      </c>
      <c r="D234" s="417" t="s">
        <v>1203</v>
      </c>
      <c r="E234" s="501" t="s">
        <v>2237</v>
      </c>
      <c r="F234" s="411" t="s">
        <v>11</v>
      </c>
      <c r="G234" s="201"/>
      <c r="H234" s="247"/>
      <c r="I234" s="248"/>
      <c r="J234" s="743"/>
      <c r="K234" s="749"/>
    </row>
    <row r="235" spans="1:11" ht="16.5" customHeight="1">
      <c r="A235" s="408">
        <v>226</v>
      </c>
      <c r="B235" s="245" t="s">
        <v>23</v>
      </c>
      <c r="C235" s="464" t="s">
        <v>424</v>
      </c>
      <c r="D235" s="417" t="s">
        <v>1204</v>
      </c>
      <c r="E235" s="245" t="s">
        <v>426</v>
      </c>
      <c r="F235" s="411" t="s">
        <v>11</v>
      </c>
      <c r="G235" s="201"/>
      <c r="H235" s="247"/>
      <c r="I235" s="248"/>
      <c r="J235" s="743"/>
      <c r="K235" s="749"/>
    </row>
    <row r="236" spans="1:11" ht="16.5" customHeight="1">
      <c r="A236" s="408">
        <v>227</v>
      </c>
      <c r="B236" s="245" t="s">
        <v>23</v>
      </c>
      <c r="C236" s="464" t="s">
        <v>424</v>
      </c>
      <c r="D236" s="417" t="s">
        <v>1205</v>
      </c>
      <c r="E236" s="245" t="s">
        <v>2207</v>
      </c>
      <c r="F236" s="411" t="s">
        <v>11</v>
      </c>
      <c r="G236" s="201"/>
      <c r="H236" s="247"/>
      <c r="I236" s="248"/>
      <c r="J236" s="743"/>
      <c r="K236" s="749"/>
    </row>
    <row r="237" spans="1:11" ht="16.5" customHeight="1">
      <c r="A237" s="408">
        <v>228</v>
      </c>
      <c r="B237" s="245" t="s">
        <v>23</v>
      </c>
      <c r="C237" s="464" t="s">
        <v>424</v>
      </c>
      <c r="D237" s="417" t="s">
        <v>1206</v>
      </c>
      <c r="E237" s="245" t="s">
        <v>427</v>
      </c>
      <c r="F237" s="411" t="s">
        <v>11</v>
      </c>
      <c r="G237" s="201"/>
      <c r="H237" s="247"/>
      <c r="I237" s="248"/>
      <c r="J237" s="743"/>
      <c r="K237" s="749"/>
    </row>
    <row r="238" spans="1:11" ht="16.5" customHeight="1">
      <c r="A238" s="408">
        <v>229</v>
      </c>
      <c r="B238" s="245" t="s">
        <v>23</v>
      </c>
      <c r="C238" s="464" t="s">
        <v>424</v>
      </c>
      <c r="D238" s="417" t="s">
        <v>1207</v>
      </c>
      <c r="E238" s="245" t="s">
        <v>429</v>
      </c>
      <c r="F238" s="411" t="s">
        <v>11</v>
      </c>
      <c r="G238" s="201"/>
      <c r="H238" s="247"/>
      <c r="I238" s="248"/>
      <c r="J238" s="743"/>
      <c r="K238" s="749"/>
    </row>
    <row r="239" spans="1:11" ht="16.5" customHeight="1">
      <c r="A239" s="408">
        <v>230</v>
      </c>
      <c r="B239" s="245" t="s">
        <v>23</v>
      </c>
      <c r="C239" s="464" t="s">
        <v>424</v>
      </c>
      <c r="D239" s="417" t="s">
        <v>1208</v>
      </c>
      <c r="E239" s="245" t="s">
        <v>431</v>
      </c>
      <c r="F239" s="411" t="s">
        <v>11</v>
      </c>
      <c r="G239" s="201"/>
      <c r="H239" s="247"/>
      <c r="I239" s="248"/>
      <c r="J239" s="743"/>
      <c r="K239" s="749"/>
    </row>
    <row r="240" spans="1:11" ht="16.5" customHeight="1">
      <c r="A240" s="408">
        <v>231</v>
      </c>
      <c r="B240" s="245" t="s">
        <v>23</v>
      </c>
      <c r="C240" s="464" t="s">
        <v>424</v>
      </c>
      <c r="D240" s="417" t="s">
        <v>1209</v>
      </c>
      <c r="E240" s="245" t="s">
        <v>2207</v>
      </c>
      <c r="F240" s="411" t="s">
        <v>11</v>
      </c>
      <c r="G240" s="201"/>
      <c r="H240" s="247"/>
      <c r="I240" s="248"/>
      <c r="J240" s="743"/>
      <c r="K240" s="749"/>
    </row>
    <row r="241" spans="1:11" ht="16.5" customHeight="1">
      <c r="A241" s="408">
        <v>232</v>
      </c>
      <c r="B241" s="245" t="s">
        <v>23</v>
      </c>
      <c r="C241" s="464" t="s">
        <v>424</v>
      </c>
      <c r="D241" s="417" t="s">
        <v>1210</v>
      </c>
      <c r="E241" s="245" t="s">
        <v>432</v>
      </c>
      <c r="F241" s="411" t="s">
        <v>11</v>
      </c>
      <c r="G241" s="201"/>
      <c r="H241" s="247"/>
      <c r="I241" s="248"/>
      <c r="J241" s="743"/>
      <c r="K241" s="749"/>
    </row>
    <row r="242" spans="1:11" ht="16.5" customHeight="1">
      <c r="A242" s="408">
        <v>233</v>
      </c>
      <c r="B242" s="245" t="s">
        <v>23</v>
      </c>
      <c r="C242" s="464" t="s">
        <v>424</v>
      </c>
      <c r="D242" s="417" t="s">
        <v>1211</v>
      </c>
      <c r="E242" s="501" t="s">
        <v>2237</v>
      </c>
      <c r="F242" s="411" t="s">
        <v>11</v>
      </c>
      <c r="G242" s="201"/>
      <c r="H242" s="247"/>
      <c r="I242" s="248"/>
      <c r="J242" s="743"/>
      <c r="K242" s="749"/>
    </row>
    <row r="243" spans="1:11" ht="16.5" customHeight="1">
      <c r="A243" s="408">
        <v>234</v>
      </c>
      <c r="B243" s="245" t="s">
        <v>23</v>
      </c>
      <c r="C243" s="464" t="s">
        <v>424</v>
      </c>
      <c r="D243" s="417" t="s">
        <v>1212</v>
      </c>
      <c r="E243" s="245" t="s">
        <v>426</v>
      </c>
      <c r="F243" s="411" t="s">
        <v>11</v>
      </c>
      <c r="G243" s="201"/>
      <c r="H243" s="247"/>
      <c r="I243" s="248"/>
      <c r="J243" s="743"/>
      <c r="K243" s="749"/>
    </row>
    <row r="244" spans="1:11" ht="16.5" customHeight="1">
      <c r="A244" s="408">
        <v>235</v>
      </c>
      <c r="B244" s="245" t="s">
        <v>23</v>
      </c>
      <c r="C244" s="464" t="s">
        <v>424</v>
      </c>
      <c r="D244" s="417" t="s">
        <v>1213</v>
      </c>
      <c r="E244" s="245" t="s">
        <v>2207</v>
      </c>
      <c r="F244" s="411" t="s">
        <v>11</v>
      </c>
      <c r="G244" s="201"/>
      <c r="H244" s="247"/>
      <c r="I244" s="248"/>
      <c r="J244" s="743"/>
      <c r="K244" s="749"/>
    </row>
    <row r="245" spans="1:11" ht="16.5" customHeight="1">
      <c r="A245" s="408">
        <v>236</v>
      </c>
      <c r="B245" s="245" t="s">
        <v>23</v>
      </c>
      <c r="C245" s="464" t="s">
        <v>424</v>
      </c>
      <c r="D245" s="417" t="s">
        <v>1214</v>
      </c>
      <c r="E245" s="245" t="s">
        <v>427</v>
      </c>
      <c r="F245" s="411" t="s">
        <v>11</v>
      </c>
      <c r="G245" s="201"/>
      <c r="H245" s="247"/>
      <c r="I245" s="248"/>
      <c r="J245" s="743"/>
      <c r="K245" s="749"/>
    </row>
    <row r="246" spans="1:11" ht="16.5" customHeight="1">
      <c r="A246" s="408">
        <v>237</v>
      </c>
      <c r="B246" s="245" t="s">
        <v>23</v>
      </c>
      <c r="C246" s="464" t="s">
        <v>424</v>
      </c>
      <c r="D246" s="417" t="s">
        <v>1215</v>
      </c>
      <c r="E246" s="245" t="s">
        <v>429</v>
      </c>
      <c r="F246" s="411" t="s">
        <v>11</v>
      </c>
      <c r="G246" s="201"/>
      <c r="H246" s="247"/>
      <c r="I246" s="248"/>
      <c r="J246" s="743"/>
      <c r="K246" s="749"/>
    </row>
    <row r="247" spans="1:11" ht="16.5" customHeight="1">
      <c r="A247" s="408">
        <v>238</v>
      </c>
      <c r="B247" s="245" t="s">
        <v>23</v>
      </c>
      <c r="C247" s="464" t="s">
        <v>424</v>
      </c>
      <c r="D247" s="417" t="s">
        <v>1216</v>
      </c>
      <c r="E247" s="245" t="s">
        <v>431</v>
      </c>
      <c r="F247" s="411" t="s">
        <v>11</v>
      </c>
      <c r="G247" s="201"/>
      <c r="H247" s="247"/>
      <c r="I247" s="248"/>
      <c r="J247" s="743"/>
      <c r="K247" s="749"/>
    </row>
    <row r="248" spans="1:11" ht="16.5" customHeight="1">
      <c r="A248" s="408">
        <v>239</v>
      </c>
      <c r="B248" s="245" t="s">
        <v>23</v>
      </c>
      <c r="C248" s="464" t="s">
        <v>424</v>
      </c>
      <c r="D248" s="417" t="s">
        <v>1217</v>
      </c>
      <c r="E248" s="245" t="s">
        <v>2207</v>
      </c>
      <c r="F248" s="411" t="s">
        <v>11</v>
      </c>
      <c r="G248" s="201"/>
      <c r="H248" s="247"/>
      <c r="I248" s="248"/>
      <c r="J248" s="743"/>
      <c r="K248" s="749"/>
    </row>
    <row r="249" spans="1:11" ht="16.5" customHeight="1">
      <c r="A249" s="408">
        <v>240</v>
      </c>
      <c r="B249" s="245" t="s">
        <v>23</v>
      </c>
      <c r="C249" s="464" t="s">
        <v>424</v>
      </c>
      <c r="D249" s="417" t="s">
        <v>1218</v>
      </c>
      <c r="E249" s="245" t="s">
        <v>432</v>
      </c>
      <c r="F249" s="411" t="s">
        <v>11</v>
      </c>
      <c r="G249" s="201"/>
      <c r="H249" s="247"/>
      <c r="I249" s="248"/>
      <c r="J249" s="743"/>
      <c r="K249" s="749"/>
    </row>
    <row r="250" spans="1:11" ht="16.5" customHeight="1">
      <c r="A250" s="408">
        <v>241</v>
      </c>
      <c r="B250" s="245" t="s">
        <v>23</v>
      </c>
      <c r="C250" s="464" t="s">
        <v>424</v>
      </c>
      <c r="D250" s="417" t="s">
        <v>1219</v>
      </c>
      <c r="E250" s="501" t="s">
        <v>2237</v>
      </c>
      <c r="F250" s="411" t="s">
        <v>11</v>
      </c>
      <c r="G250" s="201"/>
      <c r="H250" s="247"/>
      <c r="I250" s="248"/>
      <c r="J250" s="743"/>
      <c r="K250" s="749"/>
    </row>
    <row r="251" spans="1:11" ht="16.5" customHeight="1">
      <c r="A251" s="408">
        <v>242</v>
      </c>
      <c r="B251" s="245" t="s">
        <v>23</v>
      </c>
      <c r="C251" s="464" t="s">
        <v>424</v>
      </c>
      <c r="D251" s="417" t="s">
        <v>1220</v>
      </c>
      <c r="E251" s="245" t="s">
        <v>426</v>
      </c>
      <c r="F251" s="411" t="s">
        <v>11</v>
      </c>
      <c r="G251" s="201"/>
      <c r="H251" s="247"/>
      <c r="I251" s="248"/>
      <c r="J251" s="743"/>
      <c r="K251" s="749"/>
    </row>
    <row r="252" spans="1:11" ht="16.5" customHeight="1">
      <c r="A252" s="408">
        <v>243</v>
      </c>
      <c r="B252" s="245" t="s">
        <v>23</v>
      </c>
      <c r="C252" s="464" t="s">
        <v>424</v>
      </c>
      <c r="D252" s="417" t="s">
        <v>1221</v>
      </c>
      <c r="E252" s="245" t="s">
        <v>2207</v>
      </c>
      <c r="F252" s="411" t="s">
        <v>11</v>
      </c>
      <c r="G252" s="201"/>
      <c r="H252" s="247"/>
      <c r="I252" s="248"/>
      <c r="J252" s="743"/>
      <c r="K252" s="749"/>
    </row>
    <row r="253" spans="1:11" ht="16.5" customHeight="1">
      <c r="A253" s="408">
        <v>244</v>
      </c>
      <c r="B253" s="245" t="s">
        <v>23</v>
      </c>
      <c r="C253" s="464" t="s">
        <v>424</v>
      </c>
      <c r="D253" s="417" t="s">
        <v>1222</v>
      </c>
      <c r="E253" s="245" t="s">
        <v>427</v>
      </c>
      <c r="F253" s="411" t="s">
        <v>11</v>
      </c>
      <c r="G253" s="201"/>
      <c r="H253" s="247"/>
      <c r="I253" s="248"/>
      <c r="J253" s="743"/>
      <c r="K253" s="749"/>
    </row>
    <row r="254" spans="1:11" ht="16.5" customHeight="1">
      <c r="A254" s="408">
        <v>245</v>
      </c>
      <c r="B254" s="245" t="s">
        <v>23</v>
      </c>
      <c r="C254" s="464" t="s">
        <v>424</v>
      </c>
      <c r="D254" s="417" t="s">
        <v>1223</v>
      </c>
      <c r="E254" s="245" t="s">
        <v>429</v>
      </c>
      <c r="F254" s="411" t="s">
        <v>11</v>
      </c>
      <c r="G254" s="201"/>
      <c r="H254" s="247"/>
      <c r="I254" s="248"/>
      <c r="J254" s="743"/>
      <c r="K254" s="749"/>
    </row>
    <row r="255" spans="1:11" ht="16.5" customHeight="1">
      <c r="A255" s="408">
        <v>246</v>
      </c>
      <c r="B255" s="245" t="s">
        <v>23</v>
      </c>
      <c r="C255" s="464" t="s">
        <v>424</v>
      </c>
      <c r="D255" s="417" t="s">
        <v>1224</v>
      </c>
      <c r="E255" s="245" t="s">
        <v>431</v>
      </c>
      <c r="F255" s="411" t="s">
        <v>11</v>
      </c>
      <c r="G255" s="201"/>
      <c r="H255" s="247"/>
      <c r="I255" s="248"/>
      <c r="J255" s="743"/>
      <c r="K255" s="749"/>
    </row>
    <row r="256" spans="1:11" ht="16.5" customHeight="1">
      <c r="A256" s="408">
        <v>247</v>
      </c>
      <c r="B256" s="245" t="s">
        <v>23</v>
      </c>
      <c r="C256" s="464" t="s">
        <v>424</v>
      </c>
      <c r="D256" s="417" t="s">
        <v>1225</v>
      </c>
      <c r="E256" s="245" t="s">
        <v>2207</v>
      </c>
      <c r="F256" s="411" t="s">
        <v>11</v>
      </c>
      <c r="G256" s="201"/>
      <c r="H256" s="247"/>
      <c r="I256" s="248"/>
      <c r="J256" s="743"/>
      <c r="K256" s="749"/>
    </row>
    <row r="257" spans="1:11" ht="16.5" customHeight="1">
      <c r="A257" s="408">
        <v>248</v>
      </c>
      <c r="B257" s="245" t="s">
        <v>23</v>
      </c>
      <c r="C257" s="464" t="s">
        <v>424</v>
      </c>
      <c r="D257" s="417" t="s">
        <v>1226</v>
      </c>
      <c r="E257" s="245" t="s">
        <v>432</v>
      </c>
      <c r="F257" s="411" t="s">
        <v>11</v>
      </c>
      <c r="G257" s="201"/>
      <c r="H257" s="247"/>
      <c r="I257" s="248"/>
      <c r="J257" s="743"/>
      <c r="K257" s="749"/>
    </row>
    <row r="258" spans="1:11" ht="16.5" customHeight="1">
      <c r="A258" s="408">
        <v>249</v>
      </c>
      <c r="B258" s="245" t="s">
        <v>23</v>
      </c>
      <c r="C258" s="464" t="s">
        <v>424</v>
      </c>
      <c r="D258" s="417" t="s">
        <v>1227</v>
      </c>
      <c r="E258" s="501" t="s">
        <v>2237</v>
      </c>
      <c r="F258" s="411" t="s">
        <v>11</v>
      </c>
      <c r="G258" s="201"/>
      <c r="H258" s="247"/>
      <c r="I258" s="248"/>
      <c r="J258" s="743"/>
      <c r="K258" s="749"/>
    </row>
    <row r="259" spans="1:11" ht="16.5" customHeight="1">
      <c r="A259" s="408">
        <v>250</v>
      </c>
      <c r="B259" s="245" t="s">
        <v>23</v>
      </c>
      <c r="C259" s="464" t="s">
        <v>424</v>
      </c>
      <c r="D259" s="417" t="s">
        <v>1228</v>
      </c>
      <c r="E259" s="245" t="s">
        <v>426</v>
      </c>
      <c r="F259" s="411" t="s">
        <v>11</v>
      </c>
      <c r="G259" s="201"/>
      <c r="H259" s="247"/>
      <c r="I259" s="248"/>
      <c r="J259" s="743"/>
      <c r="K259" s="749"/>
    </row>
    <row r="260" spans="1:11" ht="16.5" customHeight="1">
      <c r="A260" s="408">
        <v>251</v>
      </c>
      <c r="B260" s="245" t="s">
        <v>23</v>
      </c>
      <c r="C260" s="464" t="s">
        <v>424</v>
      </c>
      <c r="D260" s="417" t="s">
        <v>1229</v>
      </c>
      <c r="E260" s="245" t="s">
        <v>2207</v>
      </c>
      <c r="F260" s="411" t="s">
        <v>11</v>
      </c>
      <c r="G260" s="201"/>
      <c r="H260" s="247"/>
      <c r="I260" s="248"/>
      <c r="J260" s="743"/>
      <c r="K260" s="749"/>
    </row>
    <row r="261" spans="1:11" ht="16.5" customHeight="1">
      <c r="A261" s="408">
        <v>252</v>
      </c>
      <c r="B261" s="245" t="s">
        <v>23</v>
      </c>
      <c r="C261" s="464" t="s">
        <v>424</v>
      </c>
      <c r="D261" s="417" t="s">
        <v>1230</v>
      </c>
      <c r="E261" s="245" t="s">
        <v>427</v>
      </c>
      <c r="F261" s="411" t="s">
        <v>11</v>
      </c>
      <c r="G261" s="201"/>
      <c r="H261" s="247"/>
      <c r="I261" s="248"/>
      <c r="J261" s="743"/>
      <c r="K261" s="749"/>
    </row>
    <row r="262" spans="1:11" ht="16.5" customHeight="1">
      <c r="A262" s="408">
        <v>253</v>
      </c>
      <c r="B262" s="245" t="s">
        <v>23</v>
      </c>
      <c r="C262" s="464" t="s">
        <v>424</v>
      </c>
      <c r="D262" s="417" t="s">
        <v>1231</v>
      </c>
      <c r="E262" s="245" t="s">
        <v>429</v>
      </c>
      <c r="F262" s="411" t="s">
        <v>11</v>
      </c>
      <c r="G262" s="201"/>
      <c r="H262" s="247"/>
      <c r="I262" s="248"/>
      <c r="J262" s="743"/>
      <c r="K262" s="749"/>
    </row>
    <row r="263" spans="1:11" ht="16.5" customHeight="1">
      <c r="A263" s="408">
        <v>254</v>
      </c>
      <c r="B263" s="245" t="s">
        <v>23</v>
      </c>
      <c r="C263" s="464" t="s">
        <v>424</v>
      </c>
      <c r="D263" s="417" t="s">
        <v>1232</v>
      </c>
      <c r="E263" s="245" t="s">
        <v>431</v>
      </c>
      <c r="F263" s="411" t="s">
        <v>11</v>
      </c>
      <c r="G263" s="201"/>
      <c r="H263" s="247"/>
      <c r="I263" s="248"/>
      <c r="J263" s="743"/>
      <c r="K263" s="749"/>
    </row>
    <row r="264" spans="1:11" ht="16.5" customHeight="1">
      <c r="A264" s="408">
        <v>255</v>
      </c>
      <c r="B264" s="245" t="s">
        <v>23</v>
      </c>
      <c r="C264" s="464" t="s">
        <v>424</v>
      </c>
      <c r="D264" s="417" t="s">
        <v>1233</v>
      </c>
      <c r="E264" s="245" t="s">
        <v>2207</v>
      </c>
      <c r="F264" s="411" t="s">
        <v>11</v>
      </c>
      <c r="G264" s="201"/>
      <c r="H264" s="247"/>
      <c r="I264" s="248"/>
      <c r="J264" s="743"/>
      <c r="K264" s="749"/>
    </row>
    <row r="265" spans="1:11" ht="16.5" customHeight="1">
      <c r="A265" s="408">
        <v>256</v>
      </c>
      <c r="B265" s="245" t="s">
        <v>23</v>
      </c>
      <c r="C265" s="464" t="s">
        <v>424</v>
      </c>
      <c r="D265" s="417" t="s">
        <v>1234</v>
      </c>
      <c r="E265" s="245" t="s">
        <v>432</v>
      </c>
      <c r="F265" s="411" t="s">
        <v>11</v>
      </c>
      <c r="G265" s="201"/>
      <c r="H265" s="247"/>
      <c r="I265" s="248"/>
      <c r="J265" s="743"/>
      <c r="K265" s="749"/>
    </row>
    <row r="266" spans="1:11" ht="16.5" customHeight="1">
      <c r="A266" s="408">
        <v>257</v>
      </c>
      <c r="B266" s="245" t="s">
        <v>23</v>
      </c>
      <c r="C266" s="464" t="s">
        <v>424</v>
      </c>
      <c r="D266" s="417" t="s">
        <v>1235</v>
      </c>
      <c r="E266" s="501" t="s">
        <v>2237</v>
      </c>
      <c r="F266" s="411" t="s">
        <v>11</v>
      </c>
      <c r="G266" s="201"/>
      <c r="H266" s="247"/>
      <c r="I266" s="248"/>
      <c r="J266" s="744"/>
      <c r="K266" s="750"/>
    </row>
    <row r="267" spans="1:11" ht="16.5" customHeight="1">
      <c r="A267" s="408">
        <v>258</v>
      </c>
      <c r="B267" s="245" t="s">
        <v>23</v>
      </c>
      <c r="C267" s="464" t="s">
        <v>435</v>
      </c>
      <c r="D267" s="246" t="s">
        <v>1236</v>
      </c>
      <c r="E267" s="410"/>
      <c r="F267" s="411" t="s">
        <v>11</v>
      </c>
      <c r="G267" s="201"/>
      <c r="H267" s="247"/>
      <c r="I267" s="248"/>
      <c r="J267" s="745" t="s">
        <v>2902</v>
      </c>
      <c r="K267" s="756" t="s">
        <v>1979</v>
      </c>
    </row>
    <row r="268" spans="1:11" ht="16.5" customHeight="1">
      <c r="A268" s="408">
        <v>259</v>
      </c>
      <c r="B268" s="245" t="s">
        <v>23</v>
      </c>
      <c r="C268" s="464" t="s">
        <v>436</v>
      </c>
      <c r="D268" s="246" t="s">
        <v>437</v>
      </c>
      <c r="E268" s="245" t="s">
        <v>438</v>
      </c>
      <c r="F268" s="411" t="s">
        <v>11</v>
      </c>
      <c r="G268" s="201"/>
      <c r="H268" s="247"/>
      <c r="I268" s="248"/>
      <c r="J268" s="746"/>
      <c r="K268" s="757"/>
    </row>
    <row r="269" spans="1:11" ht="16.5" customHeight="1">
      <c r="A269" s="408">
        <v>260</v>
      </c>
      <c r="B269" s="245" t="s">
        <v>23</v>
      </c>
      <c r="C269" s="464" t="s">
        <v>436</v>
      </c>
      <c r="D269" s="246" t="s">
        <v>439</v>
      </c>
      <c r="E269" s="245" t="s">
        <v>438</v>
      </c>
      <c r="F269" s="411" t="s">
        <v>11</v>
      </c>
      <c r="G269" s="201"/>
      <c r="H269" s="247"/>
      <c r="I269" s="248"/>
      <c r="J269" s="746"/>
      <c r="K269" s="757"/>
    </row>
    <row r="270" spans="1:11" ht="16.5" customHeight="1">
      <c r="A270" s="408">
        <v>261</v>
      </c>
      <c r="B270" s="245" t="s">
        <v>23</v>
      </c>
      <c r="C270" s="464" t="s">
        <v>436</v>
      </c>
      <c r="D270" s="246" t="s">
        <v>440</v>
      </c>
      <c r="E270" s="245" t="s">
        <v>438</v>
      </c>
      <c r="F270" s="411" t="s">
        <v>11</v>
      </c>
      <c r="G270" s="201"/>
      <c r="H270" s="247"/>
      <c r="I270" s="248"/>
      <c r="J270" s="746"/>
      <c r="K270" s="757"/>
    </row>
    <row r="271" spans="1:11" ht="16.5" customHeight="1">
      <c r="A271" s="408">
        <v>262</v>
      </c>
      <c r="B271" s="245" t="s">
        <v>23</v>
      </c>
      <c r="C271" s="464" t="s">
        <v>436</v>
      </c>
      <c r="D271" s="246" t="s">
        <v>441</v>
      </c>
      <c r="E271" s="245" t="s">
        <v>438</v>
      </c>
      <c r="F271" s="411" t="s">
        <v>11</v>
      </c>
      <c r="G271" s="201"/>
      <c r="H271" s="247"/>
      <c r="I271" s="248"/>
      <c r="J271" s="746"/>
      <c r="K271" s="757"/>
    </row>
    <row r="272" spans="1:11" ht="16.5" customHeight="1">
      <c r="A272" s="408">
        <v>263</v>
      </c>
      <c r="B272" s="245" t="s">
        <v>23</v>
      </c>
      <c r="C272" s="464" t="s">
        <v>436</v>
      </c>
      <c r="D272" s="246" t="s">
        <v>442</v>
      </c>
      <c r="E272" s="410"/>
      <c r="F272" s="411" t="s">
        <v>11</v>
      </c>
      <c r="G272" s="201"/>
      <c r="H272" s="247"/>
      <c r="I272" s="248"/>
      <c r="J272" s="746"/>
      <c r="K272" s="757"/>
    </row>
    <row r="273" spans="1:11" ht="16.5" customHeight="1">
      <c r="A273" s="408">
        <v>264</v>
      </c>
      <c r="B273" s="245" t="s">
        <v>23</v>
      </c>
      <c r="C273" s="464" t="s">
        <v>436</v>
      </c>
      <c r="D273" s="246" t="s">
        <v>443</v>
      </c>
      <c r="E273" s="410"/>
      <c r="F273" s="411" t="s">
        <v>11</v>
      </c>
      <c r="G273" s="201"/>
      <c r="H273" s="247"/>
      <c r="I273" s="248"/>
      <c r="J273" s="746"/>
      <c r="K273" s="757"/>
    </row>
    <row r="274" spans="1:11" ht="16.5" customHeight="1">
      <c r="A274" s="408">
        <v>265</v>
      </c>
      <c r="B274" s="245" t="s">
        <v>23</v>
      </c>
      <c r="C274" s="464" t="s">
        <v>436</v>
      </c>
      <c r="D274" s="246" t="s">
        <v>444</v>
      </c>
      <c r="E274" s="410"/>
      <c r="F274" s="411" t="s">
        <v>11</v>
      </c>
      <c r="G274" s="201"/>
      <c r="H274" s="247"/>
      <c r="I274" s="248"/>
      <c r="J274" s="746"/>
      <c r="K274" s="757"/>
    </row>
    <row r="275" spans="1:11" ht="16.5" customHeight="1">
      <c r="A275" s="408">
        <v>266</v>
      </c>
      <c r="B275" s="245" t="s">
        <v>23</v>
      </c>
      <c r="C275" s="464" t="s">
        <v>436</v>
      </c>
      <c r="D275" s="246" t="s">
        <v>445</v>
      </c>
      <c r="E275" s="410"/>
      <c r="F275" s="411" t="s">
        <v>11</v>
      </c>
      <c r="G275" s="201"/>
      <c r="H275" s="201"/>
      <c r="I275" s="248"/>
      <c r="J275" s="747"/>
      <c r="K275" s="758"/>
    </row>
    <row r="276" spans="1:11" ht="16.5" customHeight="1">
      <c r="A276" s="408">
        <v>267</v>
      </c>
      <c r="B276" s="245" t="s">
        <v>23</v>
      </c>
      <c r="C276" s="464" t="s">
        <v>446</v>
      </c>
      <c r="D276" s="246" t="s">
        <v>1237</v>
      </c>
      <c r="E276" s="245" t="s">
        <v>447</v>
      </c>
      <c r="F276" s="411" t="s">
        <v>11</v>
      </c>
      <c r="G276" s="201"/>
      <c r="H276" s="247"/>
      <c r="I276" s="415" t="s">
        <v>2952</v>
      </c>
      <c r="J276" s="465" t="s">
        <v>2945</v>
      </c>
      <c r="K276" s="753" t="s">
        <v>2946</v>
      </c>
    </row>
    <row r="277" spans="1:11" ht="16.5" customHeight="1">
      <c r="A277" s="408">
        <v>268</v>
      </c>
      <c r="B277" s="245" t="s">
        <v>23</v>
      </c>
      <c r="C277" s="464" t="s">
        <v>446</v>
      </c>
      <c r="D277" s="246" t="s">
        <v>448</v>
      </c>
      <c r="E277" s="410"/>
      <c r="F277" s="411" t="s">
        <v>11</v>
      </c>
      <c r="G277" s="201"/>
      <c r="H277" s="247"/>
      <c r="I277" s="248"/>
      <c r="J277" s="412"/>
      <c r="K277" s="754"/>
    </row>
    <row r="278" spans="1:11" ht="16.5" customHeight="1">
      <c r="A278" s="408">
        <v>269</v>
      </c>
      <c r="B278" s="245" t="s">
        <v>23</v>
      </c>
      <c r="C278" s="464" t="s">
        <v>446</v>
      </c>
      <c r="D278" s="246" t="s">
        <v>449</v>
      </c>
      <c r="E278" s="410"/>
      <c r="F278" s="411" t="s">
        <v>11</v>
      </c>
      <c r="G278" s="201"/>
      <c r="H278" s="247"/>
      <c r="I278" s="248"/>
      <c r="J278" s="412"/>
      <c r="K278" s="754"/>
    </row>
    <row r="279" spans="1:11" ht="16.5" customHeight="1">
      <c r="A279" s="408">
        <v>270</v>
      </c>
      <c r="B279" s="245" t="s">
        <v>23</v>
      </c>
      <c r="C279" s="464" t="s">
        <v>446</v>
      </c>
      <c r="D279" s="246" t="s">
        <v>450</v>
      </c>
      <c r="E279" s="410"/>
      <c r="F279" s="411" t="s">
        <v>11</v>
      </c>
      <c r="G279" s="201"/>
      <c r="H279" s="247"/>
      <c r="I279" s="248"/>
      <c r="J279" s="412"/>
      <c r="K279" s="754"/>
    </row>
    <row r="280" spans="1:11" ht="16.5" customHeight="1">
      <c r="A280" s="408">
        <v>271</v>
      </c>
      <c r="B280" s="245" t="s">
        <v>23</v>
      </c>
      <c r="C280" s="464" t="s">
        <v>446</v>
      </c>
      <c r="D280" s="246" t="s">
        <v>451</v>
      </c>
      <c r="E280" s="410"/>
      <c r="F280" s="411" t="s">
        <v>11</v>
      </c>
      <c r="G280" s="201"/>
      <c r="H280" s="247"/>
      <c r="I280" s="248"/>
      <c r="J280" s="412"/>
      <c r="K280" s="754"/>
    </row>
    <row r="281" spans="1:11" ht="17.45" customHeight="1">
      <c r="A281" s="408">
        <v>272</v>
      </c>
      <c r="B281" s="245" t="s">
        <v>23</v>
      </c>
      <c r="C281" s="464" t="s">
        <v>446</v>
      </c>
      <c r="D281" s="246" t="s">
        <v>452</v>
      </c>
      <c r="E281" s="410"/>
      <c r="F281" s="411" t="s">
        <v>11</v>
      </c>
      <c r="G281" s="201"/>
      <c r="H281" s="247"/>
      <c r="I281" s="248"/>
      <c r="J281" s="412"/>
      <c r="K281" s="754"/>
    </row>
    <row r="282" spans="1:11" ht="17.45" customHeight="1">
      <c r="A282" s="408">
        <v>273</v>
      </c>
      <c r="B282" s="245" t="s">
        <v>23</v>
      </c>
      <c r="C282" s="464" t="s">
        <v>446</v>
      </c>
      <c r="D282" s="246" t="s">
        <v>453</v>
      </c>
      <c r="E282" s="410"/>
      <c r="F282" s="411" t="s">
        <v>11</v>
      </c>
      <c r="G282" s="201"/>
      <c r="H282" s="247"/>
      <c r="I282" s="248"/>
      <c r="J282" s="412"/>
      <c r="K282" s="754"/>
    </row>
    <row r="283" spans="1:11" ht="16.5" customHeight="1">
      <c r="A283" s="408">
        <v>274</v>
      </c>
      <c r="B283" s="245" t="s">
        <v>23</v>
      </c>
      <c r="C283" s="464" t="s">
        <v>446</v>
      </c>
      <c r="D283" s="246" t="s">
        <v>454</v>
      </c>
      <c r="E283" s="410"/>
      <c r="F283" s="411" t="s">
        <v>11</v>
      </c>
      <c r="G283" s="201"/>
      <c r="H283" s="247"/>
      <c r="I283" s="248"/>
      <c r="J283" s="412"/>
      <c r="K283" s="754"/>
    </row>
    <row r="284" spans="1:11" ht="16.5" customHeight="1">
      <c r="A284" s="408">
        <v>275</v>
      </c>
      <c r="B284" s="245" t="s">
        <v>23</v>
      </c>
      <c r="C284" s="464" t="s">
        <v>446</v>
      </c>
      <c r="D284" s="246" t="s">
        <v>455</v>
      </c>
      <c r="E284" s="410"/>
      <c r="F284" s="411" t="s">
        <v>11</v>
      </c>
      <c r="G284" s="201"/>
      <c r="H284" s="247"/>
      <c r="I284" s="248"/>
      <c r="J284" s="412"/>
      <c r="K284" s="754"/>
    </row>
    <row r="285" spans="1:11" ht="16.5" customHeight="1">
      <c r="A285" s="408">
        <v>276</v>
      </c>
      <c r="B285" s="245" t="s">
        <v>23</v>
      </c>
      <c r="C285" s="464" t="s">
        <v>446</v>
      </c>
      <c r="D285" s="246" t="s">
        <v>456</v>
      </c>
      <c r="E285" s="410"/>
      <c r="F285" s="411" t="s">
        <v>11</v>
      </c>
      <c r="G285" s="201"/>
      <c r="H285" s="247"/>
      <c r="I285" s="248"/>
      <c r="J285" s="412"/>
      <c r="K285" s="754"/>
    </row>
    <row r="286" spans="1:11" ht="16.5" customHeight="1">
      <c r="A286" s="408">
        <v>277</v>
      </c>
      <c r="B286" s="245" t="s">
        <v>23</v>
      </c>
      <c r="C286" s="464" t="s">
        <v>446</v>
      </c>
      <c r="D286" s="246" t="s">
        <v>457</v>
      </c>
      <c r="E286" s="410"/>
      <c r="F286" s="411" t="s">
        <v>11</v>
      </c>
      <c r="G286" s="201"/>
      <c r="H286" s="247"/>
      <c r="I286" s="248"/>
      <c r="J286" s="412"/>
      <c r="K286" s="754"/>
    </row>
    <row r="287" spans="1:11" ht="16.5" customHeight="1">
      <c r="A287" s="408">
        <v>278</v>
      </c>
      <c r="B287" s="245" t="s">
        <v>23</v>
      </c>
      <c r="C287" s="464" t="s">
        <v>446</v>
      </c>
      <c r="D287" s="246" t="s">
        <v>458</v>
      </c>
      <c r="E287" s="410"/>
      <c r="F287" s="411" t="s">
        <v>11</v>
      </c>
      <c r="G287" s="201"/>
      <c r="H287" s="247"/>
      <c r="I287" s="248"/>
      <c r="J287" s="412"/>
      <c r="K287" s="754"/>
    </row>
    <row r="288" spans="1:11" ht="16.5" customHeight="1">
      <c r="A288" s="408">
        <v>279</v>
      </c>
      <c r="B288" s="245" t="s">
        <v>23</v>
      </c>
      <c r="C288" s="464" t="s">
        <v>446</v>
      </c>
      <c r="D288" s="246" t="s">
        <v>459</v>
      </c>
      <c r="E288" s="410"/>
      <c r="F288" s="411" t="s">
        <v>11</v>
      </c>
      <c r="G288" s="201"/>
      <c r="H288" s="247"/>
      <c r="I288" s="248"/>
      <c r="J288" s="412"/>
      <c r="K288" s="754"/>
    </row>
    <row r="289" spans="1:11" ht="16.5" customHeight="1">
      <c r="A289" s="408">
        <v>280</v>
      </c>
      <c r="B289" s="245" t="s">
        <v>23</v>
      </c>
      <c r="C289" s="464" t="s">
        <v>446</v>
      </c>
      <c r="D289" s="246" t="s">
        <v>460</v>
      </c>
      <c r="E289" s="410"/>
      <c r="F289" s="411" t="s">
        <v>11</v>
      </c>
      <c r="G289" s="201"/>
      <c r="H289" s="247"/>
      <c r="I289" s="248"/>
      <c r="J289" s="412"/>
      <c r="K289" s="754"/>
    </row>
    <row r="290" spans="1:11" ht="16.5" customHeight="1">
      <c r="A290" s="408">
        <v>281</v>
      </c>
      <c r="B290" s="245" t="s">
        <v>23</v>
      </c>
      <c r="C290" s="464" t="s">
        <v>446</v>
      </c>
      <c r="D290" s="246" t="s">
        <v>461</v>
      </c>
      <c r="E290" s="410"/>
      <c r="F290" s="411" t="s">
        <v>11</v>
      </c>
      <c r="G290" s="201"/>
      <c r="H290" s="247"/>
      <c r="I290" s="248"/>
      <c r="J290" s="412"/>
      <c r="K290" s="754"/>
    </row>
    <row r="291" spans="1:11" ht="16.5" customHeight="1">
      <c r="A291" s="408">
        <v>282</v>
      </c>
      <c r="B291" s="245" t="s">
        <v>23</v>
      </c>
      <c r="C291" s="464" t="s">
        <v>446</v>
      </c>
      <c r="D291" s="246" t="s">
        <v>462</v>
      </c>
      <c r="E291" s="410"/>
      <c r="F291" s="411" t="s">
        <v>11</v>
      </c>
      <c r="G291" s="201"/>
      <c r="H291" s="247"/>
      <c r="I291" s="248"/>
      <c r="J291" s="412"/>
      <c r="K291" s="754"/>
    </row>
    <row r="292" spans="1:11" ht="16.5" customHeight="1">
      <c r="A292" s="408">
        <v>283</v>
      </c>
      <c r="B292" s="245" t="s">
        <v>23</v>
      </c>
      <c r="C292" s="464" t="s">
        <v>446</v>
      </c>
      <c r="D292" s="246" t="s">
        <v>463</v>
      </c>
      <c r="E292" s="410"/>
      <c r="F292" s="411" t="s">
        <v>11</v>
      </c>
      <c r="G292" s="201"/>
      <c r="H292" s="247"/>
      <c r="I292" s="248"/>
      <c r="J292" s="412"/>
      <c r="K292" s="754"/>
    </row>
    <row r="293" spans="1:11" ht="16.5" customHeight="1">
      <c r="A293" s="408">
        <v>284</v>
      </c>
      <c r="B293" s="245" t="s">
        <v>23</v>
      </c>
      <c r="C293" s="464" t="s">
        <v>446</v>
      </c>
      <c r="D293" s="246" t="s">
        <v>464</v>
      </c>
      <c r="E293" s="410"/>
      <c r="F293" s="411" t="s">
        <v>11</v>
      </c>
      <c r="G293" s="201"/>
      <c r="H293" s="247"/>
      <c r="I293" s="248"/>
      <c r="J293" s="412"/>
      <c r="K293" s="754"/>
    </row>
    <row r="294" spans="1:11" ht="16.5" customHeight="1">
      <c r="A294" s="408">
        <v>285</v>
      </c>
      <c r="B294" s="245" t="s">
        <v>23</v>
      </c>
      <c r="C294" s="464" t="s">
        <v>446</v>
      </c>
      <c r="D294" s="246" t="s">
        <v>465</v>
      </c>
      <c r="E294" s="410"/>
      <c r="F294" s="411" t="s">
        <v>11</v>
      </c>
      <c r="G294" s="201"/>
      <c r="H294" s="247"/>
      <c r="I294" s="248"/>
      <c r="J294" s="412"/>
      <c r="K294" s="754"/>
    </row>
    <row r="295" spans="1:11" ht="16.5" customHeight="1">
      <c r="A295" s="408">
        <v>286</v>
      </c>
      <c r="B295" s="245" t="s">
        <v>23</v>
      </c>
      <c r="C295" s="464" t="s">
        <v>446</v>
      </c>
      <c r="D295" s="246" t="s">
        <v>466</v>
      </c>
      <c r="E295" s="410"/>
      <c r="F295" s="411" t="s">
        <v>11</v>
      </c>
      <c r="G295" s="201"/>
      <c r="H295" s="247"/>
      <c r="I295" s="248"/>
      <c r="J295" s="412"/>
      <c r="K295" s="754"/>
    </row>
    <row r="296" spans="1:11" ht="16.5" customHeight="1">
      <c r="A296" s="408">
        <v>287</v>
      </c>
      <c r="B296" s="245" t="s">
        <v>23</v>
      </c>
      <c r="C296" s="464" t="s">
        <v>446</v>
      </c>
      <c r="D296" s="246" t="s">
        <v>467</v>
      </c>
      <c r="E296" s="410"/>
      <c r="F296" s="411" t="s">
        <v>11</v>
      </c>
      <c r="G296" s="201"/>
      <c r="H296" s="247"/>
      <c r="I296" s="248"/>
      <c r="J296" s="412"/>
      <c r="K296" s="754"/>
    </row>
    <row r="297" spans="1:11" ht="16.5" customHeight="1">
      <c r="A297" s="408">
        <v>288</v>
      </c>
      <c r="B297" s="245" t="s">
        <v>23</v>
      </c>
      <c r="C297" s="464" t="s">
        <v>446</v>
      </c>
      <c r="D297" s="246" t="s">
        <v>468</v>
      </c>
      <c r="E297" s="410"/>
      <c r="F297" s="411" t="s">
        <v>11</v>
      </c>
      <c r="G297" s="201"/>
      <c r="H297" s="247"/>
      <c r="I297" s="248"/>
      <c r="J297" s="412"/>
      <c r="K297" s="754"/>
    </row>
    <row r="298" spans="1:11" ht="16.5" customHeight="1">
      <c r="A298" s="408">
        <v>289</v>
      </c>
      <c r="B298" s="245" t="s">
        <v>23</v>
      </c>
      <c r="C298" s="464" t="s">
        <v>446</v>
      </c>
      <c r="D298" s="246" t="s">
        <v>469</v>
      </c>
      <c r="E298" s="245" t="s">
        <v>447</v>
      </c>
      <c r="F298" s="411" t="s">
        <v>11</v>
      </c>
      <c r="G298" s="201"/>
      <c r="H298" s="247"/>
      <c r="I298" s="414"/>
      <c r="J298" s="412"/>
      <c r="K298" s="754"/>
    </row>
    <row r="299" spans="1:11" ht="16.5" customHeight="1">
      <c r="A299" s="408">
        <v>290</v>
      </c>
      <c r="B299" s="245" t="s">
        <v>23</v>
      </c>
      <c r="C299" s="464" t="s">
        <v>446</v>
      </c>
      <c r="D299" s="246" t="s">
        <v>470</v>
      </c>
      <c r="E299" s="410"/>
      <c r="F299" s="411" t="s">
        <v>11</v>
      </c>
      <c r="G299" s="201"/>
      <c r="H299" s="247"/>
      <c r="I299" s="248"/>
      <c r="J299" s="412"/>
      <c r="K299" s="754"/>
    </row>
    <row r="300" spans="1:11" ht="16.5" customHeight="1">
      <c r="A300" s="408">
        <v>291</v>
      </c>
      <c r="B300" s="245" t="s">
        <v>23</v>
      </c>
      <c r="C300" s="464" t="s">
        <v>446</v>
      </c>
      <c r="D300" s="246" t="s">
        <v>471</v>
      </c>
      <c r="E300" s="410"/>
      <c r="F300" s="411" t="s">
        <v>11</v>
      </c>
      <c r="G300" s="201"/>
      <c r="H300" s="247"/>
      <c r="I300" s="248"/>
      <c r="J300" s="412"/>
      <c r="K300" s="754"/>
    </row>
    <row r="301" spans="1:11" ht="16.5" customHeight="1">
      <c r="A301" s="408">
        <v>292</v>
      </c>
      <c r="B301" s="245" t="s">
        <v>23</v>
      </c>
      <c r="C301" s="464" t="s">
        <v>446</v>
      </c>
      <c r="D301" s="246" t="s">
        <v>472</v>
      </c>
      <c r="E301" s="410"/>
      <c r="F301" s="411" t="s">
        <v>11</v>
      </c>
      <c r="G301" s="201"/>
      <c r="H301" s="247"/>
      <c r="I301" s="248"/>
      <c r="J301" s="412"/>
      <c r="K301" s="754"/>
    </row>
    <row r="302" spans="1:11" ht="16.5" customHeight="1">
      <c r="A302" s="408">
        <v>293</v>
      </c>
      <c r="B302" s="245" t="s">
        <v>23</v>
      </c>
      <c r="C302" s="464" t="s">
        <v>446</v>
      </c>
      <c r="D302" s="246" t="s">
        <v>473</v>
      </c>
      <c r="E302" s="410"/>
      <c r="F302" s="411" t="s">
        <v>11</v>
      </c>
      <c r="G302" s="201"/>
      <c r="H302" s="247"/>
      <c r="I302" s="248"/>
      <c r="J302" s="412"/>
      <c r="K302" s="754"/>
    </row>
    <row r="303" spans="1:11" ht="16.5" customHeight="1">
      <c r="A303" s="408">
        <v>294</v>
      </c>
      <c r="B303" s="245" t="s">
        <v>23</v>
      </c>
      <c r="C303" s="464" t="s">
        <v>446</v>
      </c>
      <c r="D303" s="246" t="s">
        <v>474</v>
      </c>
      <c r="E303" s="410"/>
      <c r="F303" s="411" t="s">
        <v>11</v>
      </c>
      <c r="G303" s="201"/>
      <c r="H303" s="247"/>
      <c r="I303" s="248"/>
      <c r="J303" s="412"/>
      <c r="K303" s="754"/>
    </row>
    <row r="304" spans="1:11" ht="16.5" customHeight="1">
      <c r="A304" s="408">
        <v>295</v>
      </c>
      <c r="B304" s="245" t="s">
        <v>23</v>
      </c>
      <c r="C304" s="464" t="s">
        <v>446</v>
      </c>
      <c r="D304" s="246" t="s">
        <v>475</v>
      </c>
      <c r="E304" s="410"/>
      <c r="F304" s="411" t="s">
        <v>11</v>
      </c>
      <c r="G304" s="201"/>
      <c r="H304" s="247"/>
      <c r="I304" s="248"/>
      <c r="J304" s="412"/>
      <c r="K304" s="754"/>
    </row>
    <row r="305" spans="1:11" ht="16.5" customHeight="1">
      <c r="A305" s="408">
        <v>296</v>
      </c>
      <c r="B305" s="245" t="s">
        <v>23</v>
      </c>
      <c r="C305" s="464" t="s">
        <v>446</v>
      </c>
      <c r="D305" s="246" t="s">
        <v>476</v>
      </c>
      <c r="E305" s="410"/>
      <c r="F305" s="411" t="s">
        <v>11</v>
      </c>
      <c r="G305" s="201"/>
      <c r="H305" s="247"/>
      <c r="I305" s="248"/>
      <c r="J305" s="412"/>
      <c r="K305" s="754"/>
    </row>
    <row r="306" spans="1:11" ht="16.5" customHeight="1">
      <c r="A306" s="408">
        <v>297</v>
      </c>
      <c r="B306" s="245" t="s">
        <v>23</v>
      </c>
      <c r="C306" s="464" t="s">
        <v>446</v>
      </c>
      <c r="D306" s="246" t="s">
        <v>477</v>
      </c>
      <c r="E306" s="410"/>
      <c r="F306" s="411" t="s">
        <v>11</v>
      </c>
      <c r="G306" s="201"/>
      <c r="H306" s="247"/>
      <c r="I306" s="248"/>
      <c r="J306" s="412"/>
      <c r="K306" s="754"/>
    </row>
    <row r="307" spans="1:11" ht="16.5" customHeight="1">
      <c r="A307" s="408">
        <v>298</v>
      </c>
      <c r="B307" s="245" t="s">
        <v>23</v>
      </c>
      <c r="C307" s="464" t="s">
        <v>446</v>
      </c>
      <c r="D307" s="246" t="s">
        <v>478</v>
      </c>
      <c r="E307" s="410"/>
      <c r="F307" s="411" t="s">
        <v>11</v>
      </c>
      <c r="G307" s="201"/>
      <c r="H307" s="247"/>
      <c r="I307" s="248"/>
      <c r="J307" s="412"/>
      <c r="K307" s="754"/>
    </row>
    <row r="308" spans="1:11" ht="16.5" customHeight="1">
      <c r="A308" s="408">
        <v>299</v>
      </c>
      <c r="B308" s="245" t="s">
        <v>23</v>
      </c>
      <c r="C308" s="464" t="s">
        <v>446</v>
      </c>
      <c r="D308" s="246" t="s">
        <v>479</v>
      </c>
      <c r="E308" s="410"/>
      <c r="F308" s="411" t="s">
        <v>11</v>
      </c>
      <c r="G308" s="201"/>
      <c r="H308" s="247"/>
      <c r="I308" s="248"/>
      <c r="J308" s="412"/>
      <c r="K308" s="754"/>
    </row>
    <row r="309" spans="1:11" ht="16.5" customHeight="1">
      <c r="A309" s="408">
        <v>300</v>
      </c>
      <c r="B309" s="245" t="s">
        <v>23</v>
      </c>
      <c r="C309" s="464" t="s">
        <v>446</v>
      </c>
      <c r="D309" s="246" t="s">
        <v>480</v>
      </c>
      <c r="E309" s="410"/>
      <c r="F309" s="411" t="s">
        <v>11</v>
      </c>
      <c r="G309" s="201"/>
      <c r="H309" s="247"/>
      <c r="I309" s="248"/>
      <c r="J309" s="412"/>
      <c r="K309" s="754"/>
    </row>
    <row r="310" spans="1:11" ht="16.5" customHeight="1">
      <c r="A310" s="408">
        <v>301</v>
      </c>
      <c r="B310" s="245" t="s">
        <v>23</v>
      </c>
      <c r="C310" s="464" t="s">
        <v>446</v>
      </c>
      <c r="D310" s="246" t="s">
        <v>481</v>
      </c>
      <c r="E310" s="410"/>
      <c r="F310" s="411" t="s">
        <v>11</v>
      </c>
      <c r="G310" s="201"/>
      <c r="H310" s="247"/>
      <c r="I310" s="248"/>
      <c r="J310" s="412"/>
      <c r="K310" s="754"/>
    </row>
    <row r="311" spans="1:11" ht="16.5" customHeight="1">
      <c r="A311" s="408">
        <v>302</v>
      </c>
      <c r="B311" s="245" t="s">
        <v>23</v>
      </c>
      <c r="C311" s="464" t="s">
        <v>446</v>
      </c>
      <c r="D311" s="246" t="s">
        <v>482</v>
      </c>
      <c r="E311" s="410"/>
      <c r="F311" s="411" t="s">
        <v>11</v>
      </c>
      <c r="G311" s="201"/>
      <c r="H311" s="247"/>
      <c r="I311" s="248"/>
      <c r="J311" s="412"/>
      <c r="K311" s="754"/>
    </row>
    <row r="312" spans="1:11" ht="16.5" customHeight="1">
      <c r="A312" s="408">
        <v>303</v>
      </c>
      <c r="B312" s="245" t="s">
        <v>23</v>
      </c>
      <c r="C312" s="464" t="s">
        <v>446</v>
      </c>
      <c r="D312" s="246" t="s">
        <v>483</v>
      </c>
      <c r="E312" s="410"/>
      <c r="F312" s="411" t="s">
        <v>11</v>
      </c>
      <c r="G312" s="201"/>
      <c r="H312" s="247"/>
      <c r="I312" s="248"/>
      <c r="J312" s="412"/>
      <c r="K312" s="754"/>
    </row>
    <row r="313" spans="1:11" ht="16.5" customHeight="1">
      <c r="A313" s="408">
        <v>304</v>
      </c>
      <c r="B313" s="245" t="s">
        <v>23</v>
      </c>
      <c r="C313" s="464" t="s">
        <v>446</v>
      </c>
      <c r="D313" s="246" t="s">
        <v>484</v>
      </c>
      <c r="E313" s="410"/>
      <c r="F313" s="411" t="s">
        <v>11</v>
      </c>
      <c r="G313" s="201"/>
      <c r="H313" s="247"/>
      <c r="I313" s="248"/>
      <c r="J313" s="412"/>
      <c r="K313" s="754"/>
    </row>
    <row r="314" spans="1:11" ht="16.5" customHeight="1">
      <c r="A314" s="408">
        <v>305</v>
      </c>
      <c r="B314" s="245" t="s">
        <v>23</v>
      </c>
      <c r="C314" s="464" t="s">
        <v>446</v>
      </c>
      <c r="D314" s="246" t="s">
        <v>485</v>
      </c>
      <c r="E314" s="410"/>
      <c r="F314" s="411" t="s">
        <v>11</v>
      </c>
      <c r="G314" s="201"/>
      <c r="H314" s="247"/>
      <c r="I314" s="248"/>
      <c r="J314" s="412"/>
      <c r="K314" s="754"/>
    </row>
    <row r="315" spans="1:11" ht="16.5" customHeight="1">
      <c r="A315" s="408">
        <v>306</v>
      </c>
      <c r="B315" s="245" t="s">
        <v>23</v>
      </c>
      <c r="C315" s="464" t="s">
        <v>446</v>
      </c>
      <c r="D315" s="246" t="s">
        <v>486</v>
      </c>
      <c r="E315" s="410"/>
      <c r="F315" s="411" t="s">
        <v>11</v>
      </c>
      <c r="G315" s="201"/>
      <c r="H315" s="247"/>
      <c r="I315" s="248"/>
      <c r="J315" s="412"/>
      <c r="K315" s="754"/>
    </row>
    <row r="316" spans="1:11" ht="16.5" customHeight="1">
      <c r="A316" s="408">
        <v>307</v>
      </c>
      <c r="B316" s="245" t="s">
        <v>23</v>
      </c>
      <c r="C316" s="464" t="s">
        <v>446</v>
      </c>
      <c r="D316" s="246" t="s">
        <v>487</v>
      </c>
      <c r="E316" s="410"/>
      <c r="F316" s="411" t="s">
        <v>11</v>
      </c>
      <c r="G316" s="201"/>
      <c r="H316" s="247"/>
      <c r="I316" s="248"/>
      <c r="J316" s="412"/>
      <c r="K316" s="754"/>
    </row>
    <row r="317" spans="1:11" ht="16.5" customHeight="1">
      <c r="A317" s="408">
        <v>308</v>
      </c>
      <c r="B317" s="245" t="s">
        <v>23</v>
      </c>
      <c r="C317" s="464" t="s">
        <v>446</v>
      </c>
      <c r="D317" s="246" t="s">
        <v>488</v>
      </c>
      <c r="E317" s="410"/>
      <c r="F317" s="411" t="s">
        <v>11</v>
      </c>
      <c r="G317" s="201"/>
      <c r="H317" s="247"/>
      <c r="I317" s="248"/>
      <c r="J317" s="412"/>
      <c r="K317" s="754"/>
    </row>
    <row r="318" spans="1:11" ht="16.5" customHeight="1">
      <c r="A318" s="408">
        <v>309</v>
      </c>
      <c r="B318" s="245" t="s">
        <v>23</v>
      </c>
      <c r="C318" s="464" t="s">
        <v>446</v>
      </c>
      <c r="D318" s="246" t="s">
        <v>489</v>
      </c>
      <c r="E318" s="410"/>
      <c r="F318" s="411" t="s">
        <v>11</v>
      </c>
      <c r="G318" s="201"/>
      <c r="H318" s="247"/>
      <c r="I318" s="248"/>
      <c r="J318" s="412"/>
      <c r="K318" s="754"/>
    </row>
    <row r="319" spans="1:11" ht="16.5" customHeight="1">
      <c r="A319" s="408">
        <v>310</v>
      </c>
      <c r="B319" s="245" t="s">
        <v>23</v>
      </c>
      <c r="C319" s="464" t="s">
        <v>446</v>
      </c>
      <c r="D319" s="246" t="s">
        <v>490</v>
      </c>
      <c r="E319" s="410"/>
      <c r="F319" s="411" t="s">
        <v>11</v>
      </c>
      <c r="G319" s="201"/>
      <c r="H319" s="247"/>
      <c r="I319" s="248"/>
      <c r="J319" s="412"/>
      <c r="K319" s="754"/>
    </row>
    <row r="320" spans="1:11" ht="16.5" customHeight="1">
      <c r="A320" s="408">
        <v>311</v>
      </c>
      <c r="B320" s="504" t="s">
        <v>23</v>
      </c>
      <c r="C320" s="507" t="s">
        <v>446</v>
      </c>
      <c r="D320" s="246" t="s">
        <v>2248</v>
      </c>
      <c r="E320" s="505"/>
      <c r="F320" s="411" t="s">
        <v>11</v>
      </c>
      <c r="G320" s="201"/>
      <c r="H320" s="247"/>
      <c r="I320" s="248"/>
      <c r="J320" s="412"/>
      <c r="K320" s="754"/>
    </row>
    <row r="321" spans="1:11" ht="16.5" customHeight="1">
      <c r="A321" s="408">
        <v>312</v>
      </c>
      <c r="B321" s="504" t="s">
        <v>23</v>
      </c>
      <c r="C321" s="507" t="s">
        <v>446</v>
      </c>
      <c r="D321" s="246" t="s">
        <v>2249</v>
      </c>
      <c r="E321" s="505"/>
      <c r="F321" s="411" t="s">
        <v>11</v>
      </c>
      <c r="G321" s="201"/>
      <c r="H321" s="247"/>
      <c r="I321" s="248"/>
      <c r="J321" s="412"/>
      <c r="K321" s="754"/>
    </row>
    <row r="322" spans="1:11" ht="16.5" customHeight="1">
      <c r="A322" s="408">
        <v>313</v>
      </c>
      <c r="B322" s="501" t="s">
        <v>23</v>
      </c>
      <c r="C322" s="503" t="s">
        <v>446</v>
      </c>
      <c r="D322" s="246" t="s">
        <v>2241</v>
      </c>
      <c r="E322" s="502"/>
      <c r="F322" s="411" t="s">
        <v>11</v>
      </c>
      <c r="G322" s="201"/>
      <c r="H322" s="247"/>
      <c r="I322" s="248"/>
      <c r="J322" s="412"/>
      <c r="K322" s="754"/>
    </row>
    <row r="323" spans="1:11" ht="16.5" customHeight="1">
      <c r="A323" s="408">
        <v>314</v>
      </c>
      <c r="B323" s="245" t="s">
        <v>23</v>
      </c>
      <c r="C323" s="464" t="s">
        <v>446</v>
      </c>
      <c r="D323" s="246" t="s">
        <v>1238</v>
      </c>
      <c r="E323" s="245" t="s">
        <v>447</v>
      </c>
      <c r="F323" s="411" t="s">
        <v>11</v>
      </c>
      <c r="G323" s="201"/>
      <c r="H323" s="247"/>
      <c r="I323" s="415" t="s">
        <v>2193</v>
      </c>
      <c r="J323" s="465" t="s">
        <v>2945</v>
      </c>
      <c r="K323" s="754"/>
    </row>
    <row r="324" spans="1:11" ht="16.5" customHeight="1">
      <c r="A324" s="408">
        <v>315</v>
      </c>
      <c r="B324" s="245" t="s">
        <v>23</v>
      </c>
      <c r="C324" s="464" t="s">
        <v>446</v>
      </c>
      <c r="D324" s="246" t="s">
        <v>1239</v>
      </c>
      <c r="E324" s="410"/>
      <c r="F324" s="411" t="s">
        <v>11</v>
      </c>
      <c r="G324" s="201"/>
      <c r="H324" s="247"/>
      <c r="I324" s="248"/>
      <c r="J324" s="412"/>
      <c r="K324" s="754"/>
    </row>
    <row r="325" spans="1:11" ht="16.5" customHeight="1">
      <c r="A325" s="408">
        <v>316</v>
      </c>
      <c r="B325" s="245" t="s">
        <v>23</v>
      </c>
      <c r="C325" s="464" t="s">
        <v>446</v>
      </c>
      <c r="D325" s="246" t="s">
        <v>1240</v>
      </c>
      <c r="E325" s="410"/>
      <c r="F325" s="411" t="s">
        <v>11</v>
      </c>
      <c r="G325" s="201"/>
      <c r="H325" s="247"/>
      <c r="I325" s="248"/>
      <c r="J325" s="412"/>
      <c r="K325" s="754"/>
    </row>
    <row r="326" spans="1:11" ht="16.5" customHeight="1">
      <c r="A326" s="408">
        <v>317</v>
      </c>
      <c r="B326" s="245" t="s">
        <v>23</v>
      </c>
      <c r="C326" s="464" t="s">
        <v>446</v>
      </c>
      <c r="D326" s="246" t="s">
        <v>1241</v>
      </c>
      <c r="E326" s="410"/>
      <c r="F326" s="411" t="s">
        <v>11</v>
      </c>
      <c r="G326" s="201"/>
      <c r="H326" s="247"/>
      <c r="I326" s="248"/>
      <c r="J326" s="412"/>
      <c r="K326" s="754"/>
    </row>
    <row r="327" spans="1:11" ht="16.5" customHeight="1">
      <c r="A327" s="408">
        <v>318</v>
      </c>
      <c r="B327" s="245" t="s">
        <v>23</v>
      </c>
      <c r="C327" s="464" t="s">
        <v>446</v>
      </c>
      <c r="D327" s="246" t="s">
        <v>1242</v>
      </c>
      <c r="E327" s="410"/>
      <c r="F327" s="411" t="s">
        <v>11</v>
      </c>
      <c r="G327" s="201"/>
      <c r="H327" s="247"/>
      <c r="I327" s="248"/>
      <c r="J327" s="412"/>
      <c r="K327" s="754"/>
    </row>
    <row r="328" spans="1:11" ht="16.5" customHeight="1">
      <c r="A328" s="408">
        <v>319</v>
      </c>
      <c r="B328" s="245" t="s">
        <v>23</v>
      </c>
      <c r="C328" s="464" t="s">
        <v>446</v>
      </c>
      <c r="D328" s="246" t="s">
        <v>1243</v>
      </c>
      <c r="E328" s="410"/>
      <c r="F328" s="411" t="s">
        <v>11</v>
      </c>
      <c r="G328" s="201"/>
      <c r="H328" s="247"/>
      <c r="I328" s="248"/>
      <c r="J328" s="412"/>
      <c r="K328" s="754"/>
    </row>
    <row r="329" spans="1:11" ht="16.5" customHeight="1">
      <c r="A329" s="408">
        <v>320</v>
      </c>
      <c r="B329" s="245" t="s">
        <v>23</v>
      </c>
      <c r="C329" s="464" t="s">
        <v>446</v>
      </c>
      <c r="D329" s="246" t="s">
        <v>1244</v>
      </c>
      <c r="E329" s="410"/>
      <c r="F329" s="411" t="s">
        <v>11</v>
      </c>
      <c r="G329" s="201"/>
      <c r="H329" s="247"/>
      <c r="I329" s="248"/>
      <c r="J329" s="412"/>
      <c r="K329" s="754"/>
    </row>
    <row r="330" spans="1:11" ht="16.5" customHeight="1">
      <c r="A330" s="408">
        <v>321</v>
      </c>
      <c r="B330" s="245" t="s">
        <v>23</v>
      </c>
      <c r="C330" s="464" t="s">
        <v>446</v>
      </c>
      <c r="D330" s="246" t="s">
        <v>1245</v>
      </c>
      <c r="E330" s="410"/>
      <c r="F330" s="411" t="s">
        <v>11</v>
      </c>
      <c r="G330" s="201"/>
      <c r="H330" s="247"/>
      <c r="I330" s="248"/>
      <c r="J330" s="412"/>
      <c r="K330" s="754"/>
    </row>
    <row r="331" spans="1:11" ht="16.5" customHeight="1">
      <c r="A331" s="408">
        <v>322</v>
      </c>
      <c r="B331" s="245" t="s">
        <v>23</v>
      </c>
      <c r="C331" s="464" t="s">
        <v>446</v>
      </c>
      <c r="D331" s="246" t="s">
        <v>1246</v>
      </c>
      <c r="E331" s="410"/>
      <c r="F331" s="411" t="s">
        <v>11</v>
      </c>
      <c r="G331" s="201"/>
      <c r="H331" s="247"/>
      <c r="I331" s="248"/>
      <c r="J331" s="412"/>
      <c r="K331" s="754"/>
    </row>
    <row r="332" spans="1:11" ht="16.5" customHeight="1">
      <c r="A332" s="408">
        <v>323</v>
      </c>
      <c r="B332" s="245" t="s">
        <v>23</v>
      </c>
      <c r="C332" s="464" t="s">
        <v>446</v>
      </c>
      <c r="D332" s="246" t="s">
        <v>1247</v>
      </c>
      <c r="E332" s="410"/>
      <c r="F332" s="411" t="s">
        <v>11</v>
      </c>
      <c r="G332" s="201"/>
      <c r="H332" s="247"/>
      <c r="I332" s="248"/>
      <c r="J332" s="412"/>
      <c r="K332" s="754"/>
    </row>
    <row r="333" spans="1:11" ht="16.5" customHeight="1">
      <c r="A333" s="408">
        <v>324</v>
      </c>
      <c r="B333" s="245" t="s">
        <v>23</v>
      </c>
      <c r="C333" s="464" t="s">
        <v>446</v>
      </c>
      <c r="D333" s="246" t="s">
        <v>1248</v>
      </c>
      <c r="E333" s="410"/>
      <c r="F333" s="411" t="s">
        <v>11</v>
      </c>
      <c r="G333" s="201"/>
      <c r="H333" s="247"/>
      <c r="I333" s="248"/>
      <c r="J333" s="412"/>
      <c r="K333" s="754"/>
    </row>
    <row r="334" spans="1:11" ht="16.5" customHeight="1">
      <c r="A334" s="408">
        <v>325</v>
      </c>
      <c r="B334" s="245" t="s">
        <v>23</v>
      </c>
      <c r="C334" s="464" t="s">
        <v>446</v>
      </c>
      <c r="D334" s="246" t="s">
        <v>1249</v>
      </c>
      <c r="E334" s="410"/>
      <c r="F334" s="411" t="s">
        <v>11</v>
      </c>
      <c r="G334" s="201"/>
      <c r="H334" s="247"/>
      <c r="I334" s="248"/>
      <c r="J334" s="412"/>
      <c r="K334" s="754"/>
    </row>
    <row r="335" spans="1:11" ht="16.5" customHeight="1">
      <c r="A335" s="408">
        <v>326</v>
      </c>
      <c r="B335" s="245" t="s">
        <v>23</v>
      </c>
      <c r="C335" s="464" t="s">
        <v>446</v>
      </c>
      <c r="D335" s="246" t="s">
        <v>1250</v>
      </c>
      <c r="E335" s="410"/>
      <c r="F335" s="411" t="s">
        <v>11</v>
      </c>
      <c r="G335" s="201"/>
      <c r="H335" s="247"/>
      <c r="I335" s="248"/>
      <c r="J335" s="412"/>
      <c r="K335" s="754"/>
    </row>
    <row r="336" spans="1:11" ht="16.5" customHeight="1">
      <c r="A336" s="408">
        <v>327</v>
      </c>
      <c r="B336" s="245" t="s">
        <v>23</v>
      </c>
      <c r="C336" s="464" t="s">
        <v>446</v>
      </c>
      <c r="D336" s="246" t="s">
        <v>1251</v>
      </c>
      <c r="E336" s="410"/>
      <c r="F336" s="411" t="s">
        <v>11</v>
      </c>
      <c r="G336" s="201"/>
      <c r="H336" s="247"/>
      <c r="I336" s="248"/>
      <c r="J336" s="412"/>
      <c r="K336" s="754"/>
    </row>
    <row r="337" spans="1:15" ht="16.5" customHeight="1">
      <c r="A337" s="408">
        <v>328</v>
      </c>
      <c r="B337" s="245" t="s">
        <v>23</v>
      </c>
      <c r="C337" s="464" t="s">
        <v>446</v>
      </c>
      <c r="D337" s="246" t="s">
        <v>491</v>
      </c>
      <c r="E337" s="410"/>
      <c r="F337" s="411" t="s">
        <v>11</v>
      </c>
      <c r="G337" s="201"/>
      <c r="H337" s="247"/>
      <c r="I337" s="248"/>
      <c r="J337" s="412"/>
      <c r="K337" s="754"/>
    </row>
    <row r="338" spans="1:15" ht="16.5" customHeight="1">
      <c r="A338" s="408">
        <v>329</v>
      </c>
      <c r="B338" s="245" t="s">
        <v>23</v>
      </c>
      <c r="C338" s="464" t="s">
        <v>446</v>
      </c>
      <c r="D338" s="246" t="s">
        <v>492</v>
      </c>
      <c r="E338" s="410"/>
      <c r="F338" s="411" t="s">
        <v>11</v>
      </c>
      <c r="G338" s="201"/>
      <c r="H338" s="247"/>
      <c r="I338" s="248"/>
      <c r="J338" s="412"/>
      <c r="K338" s="754"/>
    </row>
    <row r="339" spans="1:15" ht="16.5" customHeight="1">
      <c r="A339" s="408">
        <v>330</v>
      </c>
      <c r="B339" s="245" t="s">
        <v>23</v>
      </c>
      <c r="C339" s="464" t="s">
        <v>446</v>
      </c>
      <c r="D339" s="246" t="s">
        <v>493</v>
      </c>
      <c r="E339" s="410"/>
      <c r="F339" s="411" t="s">
        <v>11</v>
      </c>
      <c r="G339" s="201"/>
      <c r="H339" s="247"/>
      <c r="I339" s="248"/>
      <c r="J339" s="412"/>
      <c r="K339" s="754"/>
    </row>
    <row r="340" spans="1:15" ht="16.5" customHeight="1">
      <c r="A340" s="408">
        <v>331</v>
      </c>
      <c r="B340" s="245" t="s">
        <v>23</v>
      </c>
      <c r="C340" s="464" t="s">
        <v>446</v>
      </c>
      <c r="D340" s="246" t="s">
        <v>494</v>
      </c>
      <c r="E340" s="410"/>
      <c r="F340" s="411" t="s">
        <v>11</v>
      </c>
      <c r="G340" s="201"/>
      <c r="H340" s="247"/>
      <c r="I340" s="248"/>
      <c r="J340" s="412"/>
      <c r="K340" s="754"/>
    </row>
    <row r="341" spans="1:15" ht="16.5" customHeight="1">
      <c r="A341" s="408">
        <v>332</v>
      </c>
      <c r="B341" s="245" t="s">
        <v>23</v>
      </c>
      <c r="C341" s="464" t="s">
        <v>446</v>
      </c>
      <c r="D341" s="246" t="s">
        <v>495</v>
      </c>
      <c r="E341" s="410"/>
      <c r="F341" s="411" t="s">
        <v>11</v>
      </c>
      <c r="G341" s="201"/>
      <c r="H341" s="247"/>
      <c r="I341" s="248"/>
      <c r="J341" s="412"/>
      <c r="K341" s="754"/>
    </row>
    <row r="342" spans="1:15" ht="16.5" customHeight="1">
      <c r="A342" s="408">
        <v>333</v>
      </c>
      <c r="B342" s="245" t="s">
        <v>23</v>
      </c>
      <c r="C342" s="464" t="s">
        <v>446</v>
      </c>
      <c r="D342" s="246" t="s">
        <v>496</v>
      </c>
      <c r="E342" s="410"/>
      <c r="F342" s="411" t="s">
        <v>11</v>
      </c>
      <c r="G342" s="201"/>
      <c r="H342" s="247"/>
      <c r="I342" s="248"/>
      <c r="J342" s="412"/>
      <c r="K342" s="754"/>
    </row>
    <row r="343" spans="1:15" ht="16.5" customHeight="1">
      <c r="A343" s="408">
        <v>334</v>
      </c>
      <c r="B343" s="245" t="s">
        <v>23</v>
      </c>
      <c r="C343" s="464" t="s">
        <v>446</v>
      </c>
      <c r="D343" s="246" t="s">
        <v>497</v>
      </c>
      <c r="E343" s="410"/>
      <c r="F343" s="411" t="s">
        <v>11</v>
      </c>
      <c r="G343" s="201"/>
      <c r="H343" s="247"/>
      <c r="I343" s="248"/>
      <c r="J343" s="412"/>
      <c r="K343" s="754"/>
    </row>
    <row r="344" spans="1:15" ht="16.5" customHeight="1">
      <c r="A344" s="408">
        <v>335</v>
      </c>
      <c r="B344" s="245" t="s">
        <v>23</v>
      </c>
      <c r="C344" s="464" t="s">
        <v>446</v>
      </c>
      <c r="D344" s="246" t="s">
        <v>498</v>
      </c>
      <c r="E344" s="410"/>
      <c r="F344" s="411" t="s">
        <v>11</v>
      </c>
      <c r="G344" s="201"/>
      <c r="H344" s="247"/>
      <c r="I344" s="248"/>
      <c r="J344" s="412"/>
      <c r="K344" s="754"/>
    </row>
    <row r="345" spans="1:15" ht="16.5" customHeight="1">
      <c r="A345" s="408">
        <v>336</v>
      </c>
      <c r="B345" s="504" t="s">
        <v>23</v>
      </c>
      <c r="C345" s="507" t="s">
        <v>446</v>
      </c>
      <c r="D345" s="246" t="s">
        <v>2250</v>
      </c>
      <c r="E345" s="505"/>
      <c r="F345" s="411" t="s">
        <v>11</v>
      </c>
      <c r="G345" s="201"/>
      <c r="H345" s="247"/>
      <c r="I345" s="248"/>
      <c r="J345" s="412"/>
      <c r="K345" s="754"/>
    </row>
    <row r="346" spans="1:15" ht="16.5" customHeight="1">
      <c r="A346" s="408">
        <v>337</v>
      </c>
      <c r="B346" s="504" t="s">
        <v>23</v>
      </c>
      <c r="C346" s="507" t="s">
        <v>446</v>
      </c>
      <c r="D346" s="246" t="s">
        <v>2251</v>
      </c>
      <c r="E346" s="505"/>
      <c r="F346" s="411" t="s">
        <v>11</v>
      </c>
      <c r="G346" s="201"/>
      <c r="H346" s="247"/>
      <c r="I346" s="248"/>
      <c r="J346" s="412"/>
      <c r="K346" s="754"/>
    </row>
    <row r="347" spans="1:15" ht="16.5" customHeight="1">
      <c r="A347" s="408">
        <v>338</v>
      </c>
      <c r="B347" s="501" t="s">
        <v>23</v>
      </c>
      <c r="C347" s="503" t="s">
        <v>446</v>
      </c>
      <c r="D347" s="246" t="s">
        <v>2242</v>
      </c>
      <c r="E347" s="502"/>
      <c r="F347" s="411" t="s">
        <v>11</v>
      </c>
      <c r="G347" s="201"/>
      <c r="H347" s="247"/>
      <c r="I347" s="248"/>
      <c r="J347" s="412"/>
      <c r="K347" s="754"/>
    </row>
    <row r="348" spans="1:15" ht="16.5" customHeight="1">
      <c r="A348" s="408">
        <v>339</v>
      </c>
      <c r="B348" s="245" t="s">
        <v>23</v>
      </c>
      <c r="C348" s="464" t="s">
        <v>446</v>
      </c>
      <c r="D348" s="246" t="s">
        <v>1252</v>
      </c>
      <c r="E348" s="245" t="s">
        <v>499</v>
      </c>
      <c r="F348" s="411" t="s">
        <v>11</v>
      </c>
      <c r="G348" s="201"/>
      <c r="H348" s="247"/>
      <c r="I348" s="415" t="s">
        <v>2194</v>
      </c>
      <c r="J348" s="465" t="s">
        <v>2192</v>
      </c>
      <c r="K348" s="754"/>
    </row>
    <row r="349" spans="1:15" ht="16.5" customHeight="1">
      <c r="A349" s="408">
        <v>340</v>
      </c>
      <c r="B349" s="245" t="s">
        <v>23</v>
      </c>
      <c r="C349" s="464" t="s">
        <v>446</v>
      </c>
      <c r="D349" s="246" t="s">
        <v>1253</v>
      </c>
      <c r="E349" s="410"/>
      <c r="F349" s="411" t="s">
        <v>11</v>
      </c>
      <c r="G349" s="201"/>
      <c r="H349" s="247"/>
      <c r="I349" s="414"/>
      <c r="J349" s="465"/>
      <c r="K349" s="754"/>
    </row>
    <row r="350" spans="1:15" ht="16.5" customHeight="1">
      <c r="A350" s="408">
        <v>341</v>
      </c>
      <c r="B350" s="245" t="s">
        <v>23</v>
      </c>
      <c r="C350" s="464" t="s">
        <v>446</v>
      </c>
      <c r="D350" s="246" t="s">
        <v>1254</v>
      </c>
      <c r="E350" s="410"/>
      <c r="F350" s="411" t="s">
        <v>11</v>
      </c>
      <c r="G350" s="201"/>
      <c r="H350" s="247"/>
      <c r="I350" s="248"/>
      <c r="J350" s="465"/>
      <c r="K350" s="754"/>
    </row>
    <row r="351" spans="1:15" ht="16.5" customHeight="1">
      <c r="A351" s="408">
        <v>342</v>
      </c>
      <c r="B351" s="245" t="s">
        <v>23</v>
      </c>
      <c r="C351" s="464" t="s">
        <v>446</v>
      </c>
      <c r="D351" s="246" t="s">
        <v>500</v>
      </c>
      <c r="E351" s="410"/>
      <c r="F351" s="411" t="s">
        <v>11</v>
      </c>
      <c r="G351" s="201"/>
      <c r="H351" s="247"/>
      <c r="I351" s="248"/>
      <c r="J351" s="465"/>
      <c r="K351" s="754"/>
    </row>
    <row r="352" spans="1:15" ht="16.5" customHeight="1">
      <c r="A352" s="408">
        <v>343</v>
      </c>
      <c r="B352" s="245" t="s">
        <v>23</v>
      </c>
      <c r="C352" s="464" t="s">
        <v>446</v>
      </c>
      <c r="D352" s="246" t="s">
        <v>1255</v>
      </c>
      <c r="E352" s="245" t="s">
        <v>499</v>
      </c>
      <c r="F352" s="411" t="s">
        <v>11</v>
      </c>
      <c r="G352" s="201"/>
      <c r="H352" s="247"/>
      <c r="I352" s="415" t="s">
        <v>2195</v>
      </c>
      <c r="J352" s="465" t="s">
        <v>2192</v>
      </c>
      <c r="K352" s="754"/>
      <c r="O352" s="176"/>
    </row>
    <row r="353" spans="1:11" ht="16.5" customHeight="1">
      <c r="A353" s="408">
        <v>344</v>
      </c>
      <c r="B353" s="245" t="s">
        <v>23</v>
      </c>
      <c r="C353" s="464" t="s">
        <v>446</v>
      </c>
      <c r="D353" s="246" t="s">
        <v>1256</v>
      </c>
      <c r="E353" s="410"/>
      <c r="F353" s="411" t="s">
        <v>11</v>
      </c>
      <c r="G353" s="201"/>
      <c r="H353" s="247"/>
      <c r="I353" s="414"/>
      <c r="J353" s="465"/>
      <c r="K353" s="754"/>
    </row>
    <row r="354" spans="1:11" ht="16.5" customHeight="1">
      <c r="A354" s="408">
        <v>345</v>
      </c>
      <c r="B354" s="245" t="s">
        <v>23</v>
      </c>
      <c r="C354" s="464" t="s">
        <v>446</v>
      </c>
      <c r="D354" s="246" t="s">
        <v>1257</v>
      </c>
      <c r="E354" s="410"/>
      <c r="F354" s="411" t="s">
        <v>11</v>
      </c>
      <c r="G354" s="201"/>
      <c r="H354" s="247"/>
      <c r="I354" s="248"/>
      <c r="J354" s="465"/>
      <c r="K354" s="754"/>
    </row>
    <row r="355" spans="1:11" ht="16.5" customHeight="1">
      <c r="A355" s="408">
        <v>346</v>
      </c>
      <c r="B355" s="245" t="s">
        <v>23</v>
      </c>
      <c r="C355" s="464" t="s">
        <v>446</v>
      </c>
      <c r="D355" s="246" t="s">
        <v>1258</v>
      </c>
      <c r="E355" s="410"/>
      <c r="F355" s="411" t="s">
        <v>11</v>
      </c>
      <c r="G355" s="201"/>
      <c r="H355" s="247"/>
      <c r="I355" s="248"/>
      <c r="J355" s="465"/>
      <c r="K355" s="755"/>
    </row>
    <row r="356" spans="1:11" ht="16.5" customHeight="1">
      <c r="A356" s="408">
        <v>347</v>
      </c>
      <c r="B356" s="245" t="s">
        <v>23</v>
      </c>
      <c r="C356" s="464" t="s">
        <v>501</v>
      </c>
      <c r="D356" s="246" t="s">
        <v>1970</v>
      </c>
      <c r="E356" s="245" t="s">
        <v>502</v>
      </c>
      <c r="F356" s="411" t="s">
        <v>11</v>
      </c>
      <c r="G356" s="201"/>
      <c r="H356" s="247"/>
      <c r="I356" s="415" t="s">
        <v>503</v>
      </c>
      <c r="J356" s="465" t="s">
        <v>2184</v>
      </c>
      <c r="K356" s="759" t="s">
        <v>1972</v>
      </c>
    </row>
    <row r="357" spans="1:11" ht="16.5" customHeight="1">
      <c r="A357" s="408">
        <v>348</v>
      </c>
      <c r="B357" s="245" t="s">
        <v>23</v>
      </c>
      <c r="C357" s="464" t="s">
        <v>501</v>
      </c>
      <c r="D357" s="246" t="s">
        <v>1811</v>
      </c>
      <c r="E357" s="245" t="s">
        <v>502</v>
      </c>
      <c r="F357" s="411" t="s">
        <v>11</v>
      </c>
      <c r="G357" s="201"/>
      <c r="H357" s="247"/>
      <c r="I357" s="415" t="s">
        <v>503</v>
      </c>
      <c r="J357" s="465" t="s">
        <v>2185</v>
      </c>
      <c r="K357" s="760"/>
    </row>
    <row r="358" spans="1:11" ht="16.5" customHeight="1">
      <c r="A358" s="408">
        <v>349</v>
      </c>
      <c r="B358" s="245" t="s">
        <v>23</v>
      </c>
      <c r="C358" s="464" t="s">
        <v>501</v>
      </c>
      <c r="D358" s="246" t="s">
        <v>1812</v>
      </c>
      <c r="E358" s="245" t="s">
        <v>502</v>
      </c>
      <c r="F358" s="411" t="s">
        <v>11</v>
      </c>
      <c r="G358" s="201"/>
      <c r="H358" s="247"/>
      <c r="I358" s="415" t="s">
        <v>503</v>
      </c>
      <c r="J358" s="465" t="s">
        <v>1857</v>
      </c>
      <c r="K358" s="760"/>
    </row>
    <row r="359" spans="1:11" ht="16.5" customHeight="1">
      <c r="A359" s="408">
        <v>350</v>
      </c>
      <c r="B359" s="245" t="s">
        <v>23</v>
      </c>
      <c r="C359" s="464" t="s">
        <v>501</v>
      </c>
      <c r="D359" s="246" t="s">
        <v>1813</v>
      </c>
      <c r="E359" s="245" t="s">
        <v>502</v>
      </c>
      <c r="F359" s="411" t="s">
        <v>11</v>
      </c>
      <c r="G359" s="201"/>
      <c r="H359" s="247"/>
      <c r="I359" s="415" t="s">
        <v>503</v>
      </c>
      <c r="J359" s="465" t="s">
        <v>1817</v>
      </c>
      <c r="K359" s="760"/>
    </row>
    <row r="360" spans="1:11" ht="16.5" customHeight="1">
      <c r="A360" s="408">
        <v>351</v>
      </c>
      <c r="B360" s="245" t="s">
        <v>23</v>
      </c>
      <c r="C360" s="464" t="s">
        <v>501</v>
      </c>
      <c r="D360" s="246" t="s">
        <v>1814</v>
      </c>
      <c r="E360" s="245" t="s">
        <v>502</v>
      </c>
      <c r="F360" s="411" t="s">
        <v>11</v>
      </c>
      <c r="G360" s="201"/>
      <c r="H360" s="247"/>
      <c r="I360" s="415" t="s">
        <v>503</v>
      </c>
      <c r="J360" s="465" t="s">
        <v>1818</v>
      </c>
      <c r="K360" s="760"/>
    </row>
    <row r="361" spans="1:11" ht="16.5" customHeight="1">
      <c r="A361" s="408">
        <v>352</v>
      </c>
      <c r="B361" s="245" t="s">
        <v>23</v>
      </c>
      <c r="C361" s="464" t="s">
        <v>501</v>
      </c>
      <c r="D361" s="246" t="s">
        <v>1815</v>
      </c>
      <c r="E361" s="245" t="s">
        <v>502</v>
      </c>
      <c r="F361" s="411" t="s">
        <v>11</v>
      </c>
      <c r="G361" s="201"/>
      <c r="H361" s="247"/>
      <c r="I361" s="415" t="s">
        <v>503</v>
      </c>
      <c r="J361" s="465" t="s">
        <v>1819</v>
      </c>
      <c r="K361" s="760"/>
    </row>
    <row r="362" spans="1:11" ht="16.5" customHeight="1">
      <c r="A362" s="408">
        <v>353</v>
      </c>
      <c r="B362" s="245" t="s">
        <v>23</v>
      </c>
      <c r="C362" s="464" t="s">
        <v>501</v>
      </c>
      <c r="D362" s="246" t="s">
        <v>1816</v>
      </c>
      <c r="E362" s="245" t="s">
        <v>502</v>
      </c>
      <c r="F362" s="411" t="s">
        <v>11</v>
      </c>
      <c r="G362" s="201"/>
      <c r="H362" s="247"/>
      <c r="I362" s="415" t="s">
        <v>503</v>
      </c>
      <c r="J362" s="465" t="s">
        <v>1820</v>
      </c>
      <c r="K362" s="761"/>
    </row>
    <row r="363" spans="1:11" ht="16.5" customHeight="1">
      <c r="A363" s="408">
        <v>354</v>
      </c>
      <c r="B363" s="245" t="s">
        <v>23</v>
      </c>
      <c r="C363" s="464" t="s">
        <v>217</v>
      </c>
      <c r="D363" s="213" t="s">
        <v>1478</v>
      </c>
      <c r="E363" s="245" t="s">
        <v>504</v>
      </c>
      <c r="F363" s="411" t="s">
        <v>11</v>
      </c>
      <c r="G363" s="201"/>
      <c r="H363" s="247"/>
      <c r="I363" s="248"/>
      <c r="J363" s="465" t="s">
        <v>219</v>
      </c>
      <c r="K363" s="413"/>
    </row>
    <row r="364" spans="1:11" ht="16.5" customHeight="1">
      <c r="A364" s="408">
        <v>355</v>
      </c>
      <c r="B364" s="245" t="s">
        <v>23</v>
      </c>
      <c r="C364" s="464" t="s">
        <v>217</v>
      </c>
      <c r="D364" s="213" t="s">
        <v>953</v>
      </c>
      <c r="E364" s="245" t="s">
        <v>505</v>
      </c>
      <c r="F364" s="411" t="s">
        <v>11</v>
      </c>
      <c r="G364" s="201"/>
      <c r="H364" s="247"/>
      <c r="I364" s="248"/>
      <c r="J364" s="465" t="s">
        <v>222</v>
      </c>
      <c r="K364" s="413"/>
    </row>
    <row r="365" spans="1:11" ht="16.5" customHeight="1">
      <c r="A365" s="408">
        <v>356</v>
      </c>
      <c r="B365" s="245" t="s">
        <v>23</v>
      </c>
      <c r="C365" s="464" t="s">
        <v>198</v>
      </c>
      <c r="D365" s="246" t="s">
        <v>506</v>
      </c>
      <c r="E365" s="410"/>
      <c r="F365" s="411" t="s">
        <v>11</v>
      </c>
      <c r="G365" s="201"/>
      <c r="H365" s="247"/>
      <c r="I365" s="248"/>
      <c r="J365" s="465" t="s">
        <v>1586</v>
      </c>
      <c r="K365" s="413"/>
    </row>
    <row r="366" spans="1:11" ht="16.5" customHeight="1">
      <c r="A366" s="408">
        <v>357</v>
      </c>
      <c r="B366" s="245" t="s">
        <v>23</v>
      </c>
      <c r="C366" s="464" t="s">
        <v>198</v>
      </c>
      <c r="D366" s="246" t="s">
        <v>199</v>
      </c>
      <c r="E366" s="410"/>
      <c r="F366" s="411" t="s">
        <v>11</v>
      </c>
      <c r="G366" s="201"/>
      <c r="H366" s="247"/>
      <c r="I366" s="248"/>
      <c r="J366" s="465" t="s">
        <v>1384</v>
      </c>
      <c r="K366" s="413"/>
    </row>
    <row r="367" spans="1:11" ht="16.5" customHeight="1" thickBot="1">
      <c r="A367" s="408">
        <v>358</v>
      </c>
      <c r="B367" s="467" t="s">
        <v>23</v>
      </c>
      <c r="C367" s="468" t="s">
        <v>31</v>
      </c>
      <c r="D367" s="469" t="s">
        <v>196</v>
      </c>
      <c r="E367" s="470"/>
      <c r="F367" s="471" t="s">
        <v>11</v>
      </c>
      <c r="G367" s="472"/>
      <c r="H367" s="473"/>
      <c r="I367" s="474" t="s">
        <v>507</v>
      </c>
      <c r="J367" s="475"/>
      <c r="K367" s="476"/>
    </row>
  </sheetData>
  <mergeCells count="22">
    <mergeCell ref="K276:K355"/>
    <mergeCell ref="K267:K275"/>
    <mergeCell ref="K356:K362"/>
    <mergeCell ref="C1:E8"/>
    <mergeCell ref="H45:H46"/>
    <mergeCell ref="J32:J37"/>
    <mergeCell ref="K60:K61"/>
    <mergeCell ref="H49:H50"/>
    <mergeCell ref="K32:K37"/>
    <mergeCell ref="H51:H52"/>
    <mergeCell ref="H47:H48"/>
    <mergeCell ref="H57:H58"/>
    <mergeCell ref="H43:H44"/>
    <mergeCell ref="K202:K266"/>
    <mergeCell ref="K42:K44"/>
    <mergeCell ref="H53:H54"/>
    <mergeCell ref="J166:J167"/>
    <mergeCell ref="J202:J266"/>
    <mergeCell ref="J267:J275"/>
    <mergeCell ref="K196:K201"/>
    <mergeCell ref="J174:J178"/>
    <mergeCell ref="J179:J195"/>
  </mergeCells>
  <phoneticPr fontId="21" type="noConversion"/>
  <hyperlinks>
    <hyperlink ref="D76" r:id="rId1"/>
    <hyperlink ref="D77" r:id="rId2"/>
    <hyperlink ref="D202" r:id="rId3"/>
    <hyperlink ref="D204" r:id="rId4"/>
    <hyperlink ref="D205" r:id="rId5"/>
    <hyperlink ref="D208" r:id="rId6"/>
    <hyperlink ref="D209" r:id="rId7"/>
    <hyperlink ref="D210" r:id="rId8"/>
    <hyperlink ref="D211" r:id="rId9"/>
    <hyperlink ref="D212" r:id="rId10"/>
    <hyperlink ref="D213" r:id="rId11"/>
    <hyperlink ref="D215" r:id="rId12"/>
    <hyperlink ref="D216" r:id="rId13"/>
    <hyperlink ref="D217" r:id="rId14"/>
    <hyperlink ref="D219" r:id="rId15"/>
    <hyperlink ref="D220" r:id="rId16"/>
    <hyperlink ref="D221" r:id="rId17"/>
    <hyperlink ref="D222" r:id="rId18"/>
    <hyperlink ref="D223" r:id="rId19"/>
    <hyperlink ref="D224" r:id="rId20"/>
    <hyperlink ref="D225" r:id="rId21"/>
    <hyperlink ref="D226" r:id="rId22"/>
    <hyperlink ref="D227" r:id="rId23"/>
    <hyperlink ref="D228" r:id="rId24"/>
    <hyperlink ref="D229" r:id="rId25"/>
    <hyperlink ref="D230" r:id="rId26"/>
    <hyperlink ref="D231" r:id="rId27"/>
    <hyperlink ref="D232" r:id="rId28"/>
    <hyperlink ref="D233" r:id="rId29"/>
    <hyperlink ref="D234" r:id="rId30"/>
    <hyperlink ref="D235" r:id="rId31"/>
    <hyperlink ref="D236" r:id="rId32"/>
    <hyperlink ref="D237" r:id="rId33"/>
    <hyperlink ref="D238" r:id="rId34"/>
    <hyperlink ref="D239" r:id="rId35"/>
    <hyperlink ref="D240" r:id="rId36"/>
    <hyperlink ref="D241" r:id="rId37"/>
    <hyperlink ref="D242" r:id="rId38"/>
    <hyperlink ref="D243" r:id="rId39"/>
    <hyperlink ref="D244" r:id="rId40"/>
    <hyperlink ref="D245" r:id="rId41"/>
    <hyperlink ref="D246" r:id="rId42"/>
    <hyperlink ref="D247" r:id="rId43"/>
    <hyperlink ref="D248" r:id="rId44"/>
    <hyperlink ref="D249" r:id="rId45"/>
    <hyperlink ref="D250" r:id="rId46"/>
    <hyperlink ref="D251" r:id="rId47"/>
    <hyperlink ref="D252" r:id="rId48"/>
    <hyperlink ref="D253" r:id="rId49"/>
    <hyperlink ref="D254" r:id="rId50"/>
    <hyperlink ref="D255" r:id="rId51"/>
    <hyperlink ref="D256" r:id="rId52"/>
    <hyperlink ref="D257" r:id="rId53"/>
    <hyperlink ref="D258" r:id="rId54"/>
    <hyperlink ref="D259" r:id="rId55"/>
    <hyperlink ref="D260" r:id="rId56"/>
    <hyperlink ref="D261" r:id="rId57"/>
    <hyperlink ref="D262" r:id="rId58"/>
    <hyperlink ref="D263" r:id="rId59"/>
    <hyperlink ref="D264" r:id="rId60"/>
    <hyperlink ref="D265" r:id="rId61"/>
    <hyperlink ref="D266" r:id="rId62"/>
    <hyperlink ref="D267" r:id="rId63"/>
    <hyperlink ref="D276" r:id="rId64"/>
    <hyperlink ref="D323" r:id="rId65"/>
    <hyperlink ref="D324" r:id="rId66"/>
    <hyperlink ref="D325" r:id="rId67"/>
    <hyperlink ref="D326" r:id="rId68"/>
    <hyperlink ref="D327" r:id="rId69"/>
    <hyperlink ref="D328" r:id="rId70"/>
    <hyperlink ref="D329" r:id="rId71"/>
    <hyperlink ref="D330" r:id="rId72"/>
    <hyperlink ref="D331" r:id="rId73"/>
    <hyperlink ref="D332" r:id="rId74"/>
    <hyperlink ref="D333" r:id="rId75"/>
    <hyperlink ref="D334" r:id="rId76"/>
    <hyperlink ref="D335" r:id="rId77"/>
    <hyperlink ref="D336" r:id="rId78"/>
    <hyperlink ref="D348" r:id="rId79"/>
    <hyperlink ref="D349" r:id="rId80"/>
    <hyperlink ref="D350" r:id="rId81"/>
    <hyperlink ref="D352" r:id="rId82"/>
    <hyperlink ref="D353" r:id="rId83"/>
    <hyperlink ref="D354" r:id="rId84"/>
    <hyperlink ref="D355" r:id="rId85"/>
    <hyperlink ref="D360" r:id="rId86"/>
    <hyperlink ref="D361" r:id="rId87"/>
    <hyperlink ref="D356" r:id="rId88"/>
    <hyperlink ref="D357" r:id="rId89"/>
    <hyperlink ref="D358" r:id="rId90"/>
    <hyperlink ref="D359" r:id="rId91"/>
    <hyperlink ref="D362" r:id="rId92"/>
    <hyperlink ref="D322" r:id="rId93" display="Penrose_Green_DC_Ratio-13.6Klux"/>
    <hyperlink ref="D320" r:id="rId94"/>
    <hyperlink ref="D321" r:id="rId95"/>
    <hyperlink ref="D346" r:id="rId96"/>
    <hyperlink ref="D345"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62" t="s">
        <v>508</v>
      </c>
      <c r="D1" s="775"/>
      <c r="E1" s="45"/>
      <c r="F1" s="24" t="s">
        <v>5</v>
      </c>
      <c r="G1" s="46"/>
      <c r="H1" s="47"/>
      <c r="I1" s="48"/>
    </row>
    <row r="2" spans="1:9" ht="20.25" customHeight="1">
      <c r="A2" s="44"/>
      <c r="B2" s="29"/>
      <c r="C2" s="764"/>
      <c r="D2" s="765"/>
      <c r="E2" s="25" t="s">
        <v>6</v>
      </c>
      <c r="F2" s="22">
        <f>COUNTIF(E10:E160,"Not POR")</f>
        <v>0</v>
      </c>
      <c r="G2" s="49"/>
      <c r="H2" s="50"/>
      <c r="I2" s="51"/>
    </row>
    <row r="3" spans="1:9" ht="19.5" customHeight="1">
      <c r="A3" s="44"/>
      <c r="B3" s="29"/>
      <c r="C3" s="764"/>
      <c r="D3" s="765"/>
      <c r="E3" s="31" t="s">
        <v>8</v>
      </c>
      <c r="F3" s="22">
        <f>COUNTIF(E10:E160,"CHN validation")</f>
        <v>0</v>
      </c>
      <c r="G3" s="49"/>
      <c r="H3" s="50"/>
      <c r="I3" s="51"/>
    </row>
    <row r="4" spans="1:9" ht="18.75" customHeight="1">
      <c r="A4" s="44"/>
      <c r="B4" s="29"/>
      <c r="C4" s="764"/>
      <c r="D4" s="765"/>
      <c r="E4" s="32" t="s">
        <v>9</v>
      </c>
      <c r="F4" s="22">
        <f>COUNTIF(E10:E160,"New Item")</f>
        <v>0</v>
      </c>
      <c r="G4" s="49"/>
      <c r="H4" s="50"/>
      <c r="I4" s="51"/>
    </row>
    <row r="5" spans="1:9" ht="19.5" customHeight="1">
      <c r="A5" s="42"/>
      <c r="B5" s="29"/>
      <c r="C5" s="764"/>
      <c r="D5" s="765"/>
      <c r="E5" s="33" t="s">
        <v>7</v>
      </c>
      <c r="F5" s="22">
        <f>COUNTIF(E10:E160,"Pending update")</f>
        <v>0</v>
      </c>
      <c r="G5" s="52"/>
      <c r="H5" s="53"/>
      <c r="I5" s="54"/>
    </row>
    <row r="6" spans="1:9" ht="18.75" customHeight="1">
      <c r="A6" s="44"/>
      <c r="B6" s="29"/>
      <c r="C6" s="764"/>
      <c r="D6" s="765"/>
      <c r="E6" s="35" t="s">
        <v>10</v>
      </c>
      <c r="F6" s="22">
        <f>COUNTIF(E10:E160,"Modified")</f>
        <v>0</v>
      </c>
      <c r="G6" s="49"/>
      <c r="H6" s="50"/>
      <c r="I6" s="51"/>
    </row>
    <row r="7" spans="1:9" ht="17.25" customHeight="1">
      <c r="A7" s="44"/>
      <c r="B7" s="29"/>
      <c r="C7" s="764"/>
      <c r="D7" s="765"/>
      <c r="E7" s="36" t="s">
        <v>11</v>
      </c>
      <c r="F7" s="22">
        <f>COUNTIF(E10:E160,"Ready")</f>
        <v>149</v>
      </c>
      <c r="G7" s="49"/>
      <c r="H7" s="50"/>
      <c r="I7" s="51"/>
    </row>
    <row r="8" spans="1:9" ht="18.75" customHeight="1">
      <c r="A8" s="55"/>
      <c r="B8" s="37"/>
      <c r="C8" s="776"/>
      <c r="D8" s="777"/>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8">
        <v>3</v>
      </c>
      <c r="B12" s="24" t="s">
        <v>23</v>
      </c>
      <c r="C12" s="40" t="s">
        <v>516</v>
      </c>
      <c r="D12" s="41"/>
      <c r="E12" s="36" t="s">
        <v>11</v>
      </c>
      <c r="F12" s="27"/>
      <c r="G12" s="62"/>
      <c r="H12" s="62"/>
      <c r="I12" s="62"/>
    </row>
    <row r="13" spans="1:9" ht="18" customHeight="1">
      <c r="A13" s="779"/>
      <c r="B13" s="24" t="s">
        <v>23</v>
      </c>
      <c r="C13" s="63" t="s">
        <v>517</v>
      </c>
      <c r="D13" s="24" t="s">
        <v>518</v>
      </c>
      <c r="E13" s="36" t="s">
        <v>11</v>
      </c>
      <c r="F13" s="27"/>
      <c r="G13" s="62"/>
      <c r="H13" s="62"/>
      <c r="I13" s="62"/>
    </row>
    <row r="14" spans="1:9" ht="18" customHeight="1">
      <c r="A14" s="779"/>
      <c r="B14" s="24" t="s">
        <v>23</v>
      </c>
      <c r="C14" s="63" t="s">
        <v>519</v>
      </c>
      <c r="D14" s="24" t="s">
        <v>518</v>
      </c>
      <c r="E14" s="36" t="s">
        <v>11</v>
      </c>
      <c r="F14" s="27"/>
      <c r="G14" s="62"/>
      <c r="H14" s="62"/>
      <c r="I14" s="62"/>
    </row>
    <row r="15" spans="1:9" ht="18" customHeight="1">
      <c r="A15" s="779"/>
      <c r="B15" s="24" t="s">
        <v>23</v>
      </c>
      <c r="C15" s="63" t="s">
        <v>520</v>
      </c>
      <c r="D15" s="24" t="s">
        <v>518</v>
      </c>
      <c r="E15" s="36" t="s">
        <v>11</v>
      </c>
      <c r="F15" s="27"/>
      <c r="G15" s="62"/>
      <c r="H15" s="62"/>
      <c r="I15" s="62"/>
    </row>
    <row r="16" spans="1:9" ht="18" customHeight="1">
      <c r="A16" s="779"/>
      <c r="B16" s="24" t="s">
        <v>23</v>
      </c>
      <c r="C16" s="63" t="s">
        <v>521</v>
      </c>
      <c r="D16" s="24" t="s">
        <v>518</v>
      </c>
      <c r="E16" s="36" t="s">
        <v>11</v>
      </c>
      <c r="F16" s="27"/>
      <c r="G16" s="62"/>
      <c r="H16" s="62"/>
      <c r="I16" s="62"/>
    </row>
    <row r="17" spans="1:9" ht="18" customHeight="1">
      <c r="A17" s="779"/>
      <c r="B17" s="24" t="s">
        <v>23</v>
      </c>
      <c r="C17" s="63" t="s">
        <v>522</v>
      </c>
      <c r="D17" s="24" t="s">
        <v>518</v>
      </c>
      <c r="E17" s="36" t="s">
        <v>11</v>
      </c>
      <c r="F17" s="27"/>
      <c r="G17" s="62"/>
      <c r="H17" s="62"/>
      <c r="I17" s="62"/>
    </row>
    <row r="18" spans="1:9" ht="18" customHeight="1">
      <c r="A18" s="779"/>
      <c r="B18" s="24" t="s">
        <v>23</v>
      </c>
      <c r="C18" s="63" t="s">
        <v>523</v>
      </c>
      <c r="D18" s="24" t="s">
        <v>524</v>
      </c>
      <c r="E18" s="36" t="s">
        <v>11</v>
      </c>
      <c r="F18" s="27"/>
      <c r="G18" s="62"/>
      <c r="H18" s="62"/>
      <c r="I18" s="62"/>
    </row>
    <row r="19" spans="1:9" ht="18" customHeight="1">
      <c r="A19" s="779"/>
      <c r="B19" s="24" t="s">
        <v>23</v>
      </c>
      <c r="C19" s="63" t="s">
        <v>525</v>
      </c>
      <c r="D19" s="26"/>
      <c r="E19" s="36" t="s">
        <v>11</v>
      </c>
      <c r="F19" s="27"/>
      <c r="G19" s="62"/>
      <c r="H19" s="62"/>
      <c r="I19" s="62"/>
    </row>
    <row r="20" spans="1:9" ht="18" customHeight="1">
      <c r="A20" s="779"/>
      <c r="B20" s="24" t="s">
        <v>23</v>
      </c>
      <c r="C20" s="63" t="s">
        <v>526</v>
      </c>
      <c r="D20" s="24" t="s">
        <v>527</v>
      </c>
      <c r="E20" s="36" t="s">
        <v>11</v>
      </c>
      <c r="F20" s="27"/>
      <c r="G20" s="62"/>
      <c r="H20" s="62"/>
      <c r="I20" s="62"/>
    </row>
    <row r="21" spans="1:9" ht="18" customHeight="1">
      <c r="A21" s="780"/>
      <c r="B21" s="24" t="s">
        <v>23</v>
      </c>
      <c r="C21" s="63" t="s">
        <v>528</v>
      </c>
      <c r="D21" s="24" t="s">
        <v>529</v>
      </c>
      <c r="E21" s="36" t="s">
        <v>11</v>
      </c>
      <c r="F21" s="27"/>
      <c r="G21" s="62"/>
      <c r="H21" s="62"/>
      <c r="I21" s="62"/>
    </row>
    <row r="22" spans="1:9" ht="18" customHeight="1">
      <c r="A22" s="778">
        <v>4</v>
      </c>
      <c r="B22" s="24" t="s">
        <v>23</v>
      </c>
      <c r="C22" s="40" t="s">
        <v>530</v>
      </c>
      <c r="D22" s="26"/>
      <c r="E22" s="36" t="s">
        <v>11</v>
      </c>
      <c r="F22" s="60"/>
      <c r="G22" s="62"/>
      <c r="H22" s="62"/>
      <c r="I22" s="62"/>
    </row>
    <row r="23" spans="1:9" ht="18" customHeight="1">
      <c r="A23" s="779"/>
      <c r="B23" s="24" t="s">
        <v>23</v>
      </c>
      <c r="C23" s="63" t="s">
        <v>531</v>
      </c>
      <c r="D23" s="24" t="s">
        <v>532</v>
      </c>
      <c r="E23" s="36" t="s">
        <v>11</v>
      </c>
      <c r="F23" s="60"/>
      <c r="G23" s="62"/>
      <c r="H23" s="62"/>
      <c r="I23" s="62"/>
    </row>
    <row r="24" spans="1:9" ht="18" customHeight="1">
      <c r="A24" s="779"/>
      <c r="B24" s="24" t="s">
        <v>23</v>
      </c>
      <c r="C24" s="63" t="s">
        <v>533</v>
      </c>
      <c r="D24" s="24" t="s">
        <v>534</v>
      </c>
      <c r="E24" s="36" t="s">
        <v>11</v>
      </c>
      <c r="F24" s="60"/>
      <c r="G24" s="62"/>
      <c r="H24" s="62"/>
      <c r="I24" s="62"/>
    </row>
    <row r="25" spans="1:9" ht="18" customHeight="1">
      <c r="A25" s="779"/>
      <c r="B25" s="24" t="s">
        <v>23</v>
      </c>
      <c r="C25" s="63" t="s">
        <v>535</v>
      </c>
      <c r="D25" s="24" t="s">
        <v>536</v>
      </c>
      <c r="E25" s="36" t="s">
        <v>11</v>
      </c>
      <c r="F25" s="60"/>
      <c r="G25" s="62"/>
      <c r="H25" s="62"/>
      <c r="I25" s="62"/>
    </row>
    <row r="26" spans="1:9" ht="18" customHeight="1">
      <c r="A26" s="779"/>
      <c r="B26" s="24" t="s">
        <v>23</v>
      </c>
      <c r="C26" s="63" t="s">
        <v>537</v>
      </c>
      <c r="D26" s="24" t="s">
        <v>538</v>
      </c>
      <c r="E26" s="36" t="s">
        <v>11</v>
      </c>
      <c r="F26" s="60"/>
      <c r="G26" s="62"/>
      <c r="H26" s="62"/>
      <c r="I26" s="62"/>
    </row>
    <row r="27" spans="1:9" ht="18" customHeight="1">
      <c r="A27" s="780"/>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8">
        <v>6</v>
      </c>
      <c r="B29" s="24" t="s">
        <v>23</v>
      </c>
      <c r="C29" s="40" t="s">
        <v>542</v>
      </c>
      <c r="D29" s="41"/>
      <c r="E29" s="36" t="s">
        <v>11</v>
      </c>
      <c r="F29" s="60"/>
      <c r="G29" s="62"/>
      <c r="H29" s="62"/>
      <c r="I29" s="62"/>
    </row>
    <row r="30" spans="1:9" ht="18" customHeight="1">
      <c r="A30" s="779"/>
      <c r="B30" s="24" t="s">
        <v>23</v>
      </c>
      <c r="C30" s="63" t="s">
        <v>543</v>
      </c>
      <c r="D30" s="24" t="s">
        <v>544</v>
      </c>
      <c r="E30" s="36" t="s">
        <v>11</v>
      </c>
      <c r="F30" s="60"/>
      <c r="G30" s="62"/>
      <c r="H30" s="62"/>
      <c r="I30" s="62"/>
    </row>
    <row r="31" spans="1:9" ht="18" customHeight="1">
      <c r="A31" s="779"/>
      <c r="B31" s="24" t="s">
        <v>23</v>
      </c>
      <c r="C31" s="63" t="s">
        <v>545</v>
      </c>
      <c r="D31" s="26"/>
      <c r="E31" s="36" t="s">
        <v>11</v>
      </c>
      <c r="F31" s="60"/>
      <c r="G31" s="62"/>
      <c r="H31" s="62"/>
      <c r="I31" s="62"/>
    </row>
    <row r="32" spans="1:9" ht="18" customHeight="1">
      <c r="A32" s="779"/>
      <c r="B32" s="24" t="s">
        <v>23</v>
      </c>
      <c r="C32" s="63" t="s">
        <v>546</v>
      </c>
      <c r="D32" s="24" t="s">
        <v>547</v>
      </c>
      <c r="E32" s="36" t="s">
        <v>11</v>
      </c>
      <c r="F32" s="60"/>
      <c r="G32" s="62"/>
      <c r="H32" s="62"/>
      <c r="I32" s="62"/>
    </row>
    <row r="33" spans="1:9" ht="18" customHeight="1">
      <c r="A33" s="780"/>
      <c r="B33" s="24" t="s">
        <v>23</v>
      </c>
      <c r="C33" s="63" t="s">
        <v>548</v>
      </c>
      <c r="D33" s="41"/>
      <c r="E33" s="36" t="s">
        <v>11</v>
      </c>
      <c r="F33" s="60"/>
      <c r="G33" s="62"/>
      <c r="H33" s="62"/>
      <c r="I33" s="62"/>
    </row>
    <row r="34" spans="1:9" ht="18" customHeight="1">
      <c r="A34" s="778">
        <v>7</v>
      </c>
      <c r="B34" s="24" t="s">
        <v>23</v>
      </c>
      <c r="C34" s="40" t="s">
        <v>549</v>
      </c>
      <c r="D34" s="41"/>
      <c r="E34" s="36" t="s">
        <v>11</v>
      </c>
      <c r="F34" s="60"/>
      <c r="G34" s="62"/>
      <c r="H34" s="62"/>
      <c r="I34" s="61" t="s">
        <v>550</v>
      </c>
    </row>
    <row r="35" spans="1:9" ht="18" customHeight="1">
      <c r="A35" s="779"/>
      <c r="B35" s="24" t="s">
        <v>23</v>
      </c>
      <c r="C35" s="63" t="s">
        <v>551</v>
      </c>
      <c r="D35" s="41"/>
      <c r="E35" s="36" t="s">
        <v>11</v>
      </c>
      <c r="F35" s="60"/>
      <c r="G35" s="62"/>
      <c r="H35" s="62"/>
      <c r="I35" s="61" t="s">
        <v>222</v>
      </c>
    </row>
    <row r="36" spans="1:9" ht="18" customHeight="1">
      <c r="A36" s="779"/>
      <c r="B36" s="24" t="s">
        <v>23</v>
      </c>
      <c r="C36" s="63" t="s">
        <v>552</v>
      </c>
      <c r="D36" s="24" t="s">
        <v>553</v>
      </c>
      <c r="E36" s="36" t="s">
        <v>11</v>
      </c>
      <c r="F36" s="60"/>
      <c r="G36" s="62"/>
      <c r="H36" s="62"/>
      <c r="I36" s="61" t="s">
        <v>554</v>
      </c>
    </row>
    <row r="37" spans="1:9" ht="18" customHeight="1">
      <c r="A37" s="780"/>
      <c r="B37" s="24" t="s">
        <v>23</v>
      </c>
      <c r="C37" s="63" t="s">
        <v>555</v>
      </c>
      <c r="D37" s="24" t="s">
        <v>553</v>
      </c>
      <c r="E37" s="36" t="s">
        <v>11</v>
      </c>
      <c r="F37" s="60"/>
      <c r="G37" s="62"/>
      <c r="H37" s="62"/>
      <c r="I37" s="62"/>
    </row>
    <row r="38" spans="1:9" ht="18" customHeight="1">
      <c r="A38" s="778">
        <v>8</v>
      </c>
      <c r="B38" s="24" t="s">
        <v>23</v>
      </c>
      <c r="C38" s="40" t="s">
        <v>556</v>
      </c>
      <c r="D38" s="41"/>
      <c r="E38" s="36" t="s">
        <v>11</v>
      </c>
      <c r="F38" s="60"/>
      <c r="G38" s="62"/>
      <c r="H38" s="62"/>
      <c r="I38" s="61" t="s">
        <v>557</v>
      </c>
    </row>
    <row r="39" spans="1:9" ht="18" customHeight="1">
      <c r="A39" s="779"/>
      <c r="B39" s="24" t="s">
        <v>23</v>
      </c>
      <c r="C39" s="63" t="s">
        <v>558</v>
      </c>
      <c r="D39" s="41"/>
      <c r="E39" s="36" t="s">
        <v>11</v>
      </c>
      <c r="F39" s="60"/>
      <c r="G39" s="62"/>
      <c r="H39" s="62"/>
      <c r="I39" s="61" t="s">
        <v>222</v>
      </c>
    </row>
    <row r="40" spans="1:9" ht="18" customHeight="1">
      <c r="A40" s="779"/>
      <c r="B40" s="24" t="s">
        <v>23</v>
      </c>
      <c r="C40" s="63" t="s">
        <v>559</v>
      </c>
      <c r="D40" s="41"/>
      <c r="E40" s="36" t="s">
        <v>11</v>
      </c>
      <c r="F40" s="60"/>
      <c r="G40" s="62"/>
      <c r="H40" s="62"/>
      <c r="I40" s="62"/>
    </row>
    <row r="41" spans="1:9" ht="18" customHeight="1">
      <c r="A41" s="779"/>
      <c r="B41" s="24" t="s">
        <v>23</v>
      </c>
      <c r="C41" s="63" t="s">
        <v>560</v>
      </c>
      <c r="D41" s="24" t="s">
        <v>561</v>
      </c>
      <c r="E41" s="36" t="s">
        <v>11</v>
      </c>
      <c r="F41" s="60"/>
      <c r="G41" s="62"/>
      <c r="H41" s="62"/>
      <c r="I41" s="62"/>
    </row>
    <row r="42" spans="1:9" ht="18" customHeight="1">
      <c r="A42" s="779"/>
      <c r="B42" s="24" t="s">
        <v>23</v>
      </c>
      <c r="C42" s="63" t="s">
        <v>562</v>
      </c>
      <c r="D42" s="24" t="s">
        <v>563</v>
      </c>
      <c r="E42" s="36" t="s">
        <v>11</v>
      </c>
      <c r="F42" s="60"/>
      <c r="G42" s="62"/>
      <c r="H42" s="62"/>
      <c r="I42" s="61" t="s">
        <v>564</v>
      </c>
    </row>
    <row r="43" spans="1:9" ht="18" customHeight="1">
      <c r="A43" s="779"/>
      <c r="B43" s="24" t="s">
        <v>23</v>
      </c>
      <c r="C43" s="63" t="s">
        <v>565</v>
      </c>
      <c r="D43" s="41"/>
      <c r="E43" s="36" t="s">
        <v>11</v>
      </c>
      <c r="F43" s="60"/>
      <c r="G43" s="62"/>
      <c r="H43" s="62"/>
      <c r="I43" s="62"/>
    </row>
    <row r="44" spans="1:9" ht="18" customHeight="1">
      <c r="A44" s="779"/>
      <c r="B44" s="24" t="s">
        <v>23</v>
      </c>
      <c r="C44" s="63" t="s">
        <v>566</v>
      </c>
      <c r="D44" s="24" t="s">
        <v>567</v>
      </c>
      <c r="E44" s="36" t="s">
        <v>11</v>
      </c>
      <c r="F44" s="60"/>
      <c r="G44" s="62"/>
      <c r="H44" s="62"/>
      <c r="I44" s="62"/>
    </row>
    <row r="45" spans="1:9" ht="18" customHeight="1">
      <c r="A45" s="779"/>
      <c r="B45" s="24" t="s">
        <v>23</v>
      </c>
      <c r="C45" s="63" t="s">
        <v>568</v>
      </c>
      <c r="D45" s="41"/>
      <c r="E45" s="36" t="s">
        <v>11</v>
      </c>
      <c r="F45" s="60"/>
      <c r="G45" s="62"/>
      <c r="H45" s="62"/>
      <c r="I45" s="62"/>
    </row>
    <row r="46" spans="1:9" ht="18" customHeight="1">
      <c r="A46" s="780"/>
      <c r="B46" s="24" t="s">
        <v>23</v>
      </c>
      <c r="C46" s="63" t="s">
        <v>569</v>
      </c>
      <c r="D46" s="24" t="s">
        <v>570</v>
      </c>
      <c r="E46" s="36" t="s">
        <v>11</v>
      </c>
      <c r="F46" s="60"/>
      <c r="G46" s="62"/>
      <c r="H46" s="62"/>
      <c r="I46" s="62"/>
    </row>
    <row r="47" spans="1:9" ht="18" customHeight="1">
      <c r="A47" s="778">
        <v>9</v>
      </c>
      <c r="B47" s="24" t="s">
        <v>23</v>
      </c>
      <c r="C47" s="40" t="s">
        <v>571</v>
      </c>
      <c r="D47" s="41"/>
      <c r="E47" s="36" t="s">
        <v>11</v>
      </c>
      <c r="F47" s="60"/>
      <c r="G47" s="62"/>
      <c r="H47" s="62"/>
      <c r="I47" s="61" t="s">
        <v>557</v>
      </c>
    </row>
    <row r="48" spans="1:9" ht="18" customHeight="1">
      <c r="A48" s="779"/>
      <c r="B48" s="24" t="s">
        <v>23</v>
      </c>
      <c r="C48" s="63" t="s">
        <v>572</v>
      </c>
      <c r="D48" s="41"/>
      <c r="E48" s="36" t="s">
        <v>11</v>
      </c>
      <c r="F48" s="60"/>
      <c r="G48" s="62"/>
      <c r="H48" s="62"/>
      <c r="I48" s="61" t="s">
        <v>222</v>
      </c>
    </row>
    <row r="49" spans="1:9" ht="18" customHeight="1">
      <c r="A49" s="779"/>
      <c r="B49" s="24" t="s">
        <v>23</v>
      </c>
      <c r="C49" s="63" t="s">
        <v>573</v>
      </c>
      <c r="D49" s="41"/>
      <c r="E49" s="36" t="s">
        <v>11</v>
      </c>
      <c r="F49" s="60"/>
      <c r="G49" s="62"/>
      <c r="H49" s="62"/>
      <c r="I49" s="62"/>
    </row>
    <row r="50" spans="1:9" ht="18" customHeight="1">
      <c r="A50" s="779"/>
      <c r="B50" s="24" t="s">
        <v>23</v>
      </c>
      <c r="C50" s="63" t="s">
        <v>574</v>
      </c>
      <c r="D50" s="24" t="s">
        <v>561</v>
      </c>
      <c r="E50" s="36" t="s">
        <v>11</v>
      </c>
      <c r="F50" s="60"/>
      <c r="G50" s="62"/>
      <c r="H50" s="62"/>
      <c r="I50" s="62"/>
    </row>
    <row r="51" spans="1:9" ht="18" customHeight="1">
      <c r="A51" s="779"/>
      <c r="B51" s="24" t="s">
        <v>23</v>
      </c>
      <c r="C51" s="63" t="s">
        <v>575</v>
      </c>
      <c r="D51" s="24" t="s">
        <v>576</v>
      </c>
      <c r="E51" s="36" t="s">
        <v>11</v>
      </c>
      <c r="F51" s="60"/>
      <c r="G51" s="62"/>
      <c r="H51" s="62"/>
      <c r="I51" s="61" t="s">
        <v>577</v>
      </c>
    </row>
    <row r="52" spans="1:9" ht="18" customHeight="1">
      <c r="A52" s="779"/>
      <c r="B52" s="24" t="s">
        <v>23</v>
      </c>
      <c r="C52" s="63" t="s">
        <v>578</v>
      </c>
      <c r="D52" s="26"/>
      <c r="E52" s="36" t="s">
        <v>11</v>
      </c>
      <c r="F52" s="60"/>
      <c r="G52" s="62"/>
      <c r="H52" s="62"/>
      <c r="I52" s="62"/>
    </row>
    <row r="53" spans="1:9" ht="18" customHeight="1">
      <c r="A53" s="779"/>
      <c r="B53" s="24" t="s">
        <v>23</v>
      </c>
      <c r="C53" s="63" t="s">
        <v>579</v>
      </c>
      <c r="D53" s="24" t="s">
        <v>567</v>
      </c>
      <c r="E53" s="36" t="s">
        <v>11</v>
      </c>
      <c r="F53" s="60"/>
      <c r="G53" s="62"/>
      <c r="H53" s="62"/>
      <c r="I53" s="62"/>
    </row>
    <row r="54" spans="1:9" ht="18" customHeight="1">
      <c r="A54" s="779"/>
      <c r="B54" s="24" t="s">
        <v>23</v>
      </c>
      <c r="C54" s="63" t="s">
        <v>580</v>
      </c>
      <c r="D54" s="26"/>
      <c r="E54" s="36" t="s">
        <v>11</v>
      </c>
      <c r="F54" s="60"/>
      <c r="G54" s="62"/>
      <c r="H54" s="62"/>
      <c r="I54" s="62"/>
    </row>
    <row r="55" spans="1:9" ht="18" customHeight="1">
      <c r="A55" s="780"/>
      <c r="B55" s="24" t="s">
        <v>23</v>
      </c>
      <c r="C55" s="63" t="s">
        <v>581</v>
      </c>
      <c r="D55" s="24" t="s">
        <v>582</v>
      </c>
      <c r="E55" s="36" t="s">
        <v>11</v>
      </c>
      <c r="F55" s="60"/>
      <c r="G55" s="62"/>
      <c r="H55" s="62"/>
      <c r="I55" s="62"/>
    </row>
    <row r="56" spans="1:9" ht="18" customHeight="1">
      <c r="A56" s="778">
        <v>10</v>
      </c>
      <c r="B56" s="24" t="s">
        <v>23</v>
      </c>
      <c r="C56" s="40" t="s">
        <v>583</v>
      </c>
      <c r="D56" s="26"/>
      <c r="E56" s="36" t="s">
        <v>11</v>
      </c>
      <c r="F56" s="60"/>
      <c r="G56" s="62"/>
      <c r="H56" s="62"/>
      <c r="I56" s="61" t="s">
        <v>557</v>
      </c>
    </row>
    <row r="57" spans="1:9" ht="18" customHeight="1">
      <c r="A57" s="779"/>
      <c r="B57" s="24" t="s">
        <v>23</v>
      </c>
      <c r="C57" s="63" t="s">
        <v>584</v>
      </c>
      <c r="D57" s="41"/>
      <c r="E57" s="36" t="s">
        <v>11</v>
      </c>
      <c r="F57" s="60"/>
      <c r="G57" s="62"/>
      <c r="H57" s="62"/>
      <c r="I57" s="61" t="s">
        <v>222</v>
      </c>
    </row>
    <row r="58" spans="1:9" ht="18" customHeight="1">
      <c r="A58" s="779"/>
      <c r="B58" s="24" t="s">
        <v>23</v>
      </c>
      <c r="C58" s="63" t="s">
        <v>585</v>
      </c>
      <c r="D58" s="41"/>
      <c r="E58" s="36" t="s">
        <v>11</v>
      </c>
      <c r="F58" s="60"/>
      <c r="G58" s="62"/>
      <c r="H58" s="62"/>
      <c r="I58" s="62"/>
    </row>
    <row r="59" spans="1:9" ht="18" customHeight="1">
      <c r="A59" s="779"/>
      <c r="B59" s="24" t="s">
        <v>23</v>
      </c>
      <c r="C59" s="63" t="s">
        <v>586</v>
      </c>
      <c r="D59" s="24" t="s">
        <v>561</v>
      </c>
      <c r="E59" s="36" t="s">
        <v>11</v>
      </c>
      <c r="F59" s="60"/>
      <c r="G59" s="62"/>
      <c r="H59" s="62"/>
      <c r="I59" s="62"/>
    </row>
    <row r="60" spans="1:9" ht="18" customHeight="1">
      <c r="A60" s="779"/>
      <c r="B60" s="24" t="s">
        <v>23</v>
      </c>
      <c r="C60" s="63" t="s">
        <v>587</v>
      </c>
      <c r="D60" s="24" t="s">
        <v>588</v>
      </c>
      <c r="E60" s="36" t="s">
        <v>11</v>
      </c>
      <c r="F60" s="60"/>
      <c r="G60" s="62"/>
      <c r="H60" s="62"/>
      <c r="I60" s="61" t="s">
        <v>589</v>
      </c>
    </row>
    <row r="61" spans="1:9" ht="18" customHeight="1">
      <c r="A61" s="779"/>
      <c r="B61" s="24" t="s">
        <v>23</v>
      </c>
      <c r="C61" s="63" t="s">
        <v>590</v>
      </c>
      <c r="D61" s="41"/>
      <c r="E61" s="36" t="s">
        <v>11</v>
      </c>
      <c r="F61" s="60"/>
      <c r="G61" s="62"/>
      <c r="H61" s="62"/>
      <c r="I61" s="62"/>
    </row>
    <row r="62" spans="1:9" ht="18" customHeight="1">
      <c r="A62" s="779"/>
      <c r="B62" s="24" t="s">
        <v>23</v>
      </c>
      <c r="C62" s="63" t="s">
        <v>591</v>
      </c>
      <c r="D62" s="24" t="s">
        <v>567</v>
      </c>
      <c r="E62" s="36" t="s">
        <v>11</v>
      </c>
      <c r="F62" s="60"/>
      <c r="G62" s="62"/>
      <c r="H62" s="62"/>
      <c r="I62" s="62"/>
    </row>
    <row r="63" spans="1:9" ht="18" customHeight="1">
      <c r="A63" s="779"/>
      <c r="B63" s="24" t="s">
        <v>23</v>
      </c>
      <c r="C63" s="63" t="s">
        <v>592</v>
      </c>
      <c r="D63" s="41"/>
      <c r="E63" s="36" t="s">
        <v>11</v>
      </c>
      <c r="F63" s="60"/>
      <c r="G63" s="62"/>
      <c r="H63" s="62"/>
      <c r="I63" s="62"/>
    </row>
    <row r="64" spans="1:9" ht="18" customHeight="1">
      <c r="A64" s="780"/>
      <c r="B64" s="24" t="s">
        <v>23</v>
      </c>
      <c r="C64" s="63" t="s">
        <v>593</v>
      </c>
      <c r="D64" s="24" t="s">
        <v>594</v>
      </c>
      <c r="E64" s="36" t="s">
        <v>11</v>
      </c>
      <c r="F64" s="60"/>
      <c r="G64" s="62"/>
      <c r="H64" s="62"/>
      <c r="I64" s="62"/>
    </row>
    <row r="65" spans="1:9" ht="18" customHeight="1">
      <c r="A65" s="778">
        <v>11</v>
      </c>
      <c r="B65" s="24" t="s">
        <v>23</v>
      </c>
      <c r="C65" s="40" t="s">
        <v>595</v>
      </c>
      <c r="D65" s="41"/>
      <c r="E65" s="36" t="s">
        <v>11</v>
      </c>
      <c r="F65" s="60"/>
      <c r="G65" s="62"/>
      <c r="H65" s="62"/>
      <c r="I65" s="61" t="s">
        <v>557</v>
      </c>
    </row>
    <row r="66" spans="1:9" ht="18" customHeight="1">
      <c r="A66" s="779"/>
      <c r="B66" s="24" t="s">
        <v>23</v>
      </c>
      <c r="C66" s="63" t="s">
        <v>596</v>
      </c>
      <c r="D66" s="41"/>
      <c r="E66" s="36" t="s">
        <v>11</v>
      </c>
      <c r="F66" s="60"/>
      <c r="G66" s="62"/>
      <c r="H66" s="62"/>
      <c r="I66" s="61" t="s">
        <v>222</v>
      </c>
    </row>
    <row r="67" spans="1:9" ht="18" customHeight="1">
      <c r="A67" s="779"/>
      <c r="B67" s="24" t="s">
        <v>23</v>
      </c>
      <c r="C67" s="63" t="s">
        <v>597</v>
      </c>
      <c r="D67" s="41"/>
      <c r="E67" s="36" t="s">
        <v>11</v>
      </c>
      <c r="F67" s="60"/>
      <c r="G67" s="62"/>
      <c r="H67" s="62"/>
      <c r="I67" s="61" t="s">
        <v>598</v>
      </c>
    </row>
    <row r="68" spans="1:9" ht="18" customHeight="1">
      <c r="A68" s="779"/>
      <c r="B68" s="24" t="s">
        <v>23</v>
      </c>
      <c r="C68" s="63" t="s">
        <v>599</v>
      </c>
      <c r="D68" s="41"/>
      <c r="E68" s="36" t="s">
        <v>11</v>
      </c>
      <c r="F68" s="60"/>
      <c r="G68" s="62"/>
      <c r="H68" s="62"/>
      <c r="I68" s="62"/>
    </row>
    <row r="69" spans="1:9" ht="18" customHeight="1">
      <c r="A69" s="780"/>
      <c r="B69" s="24" t="s">
        <v>23</v>
      </c>
      <c r="C69" s="63" t="s">
        <v>600</v>
      </c>
      <c r="D69" s="41"/>
      <c r="E69" s="36" t="s">
        <v>11</v>
      </c>
      <c r="F69" s="60"/>
      <c r="G69" s="62"/>
      <c r="H69" s="62"/>
      <c r="I69" s="62"/>
    </row>
    <row r="70" spans="1:9" ht="18" customHeight="1">
      <c r="A70" s="778">
        <v>12</v>
      </c>
      <c r="B70" s="24" t="s">
        <v>23</v>
      </c>
      <c r="C70" s="40" t="s">
        <v>601</v>
      </c>
      <c r="D70" s="41"/>
      <c r="E70" s="36" t="s">
        <v>11</v>
      </c>
      <c r="F70" s="60"/>
      <c r="G70" s="62"/>
      <c r="H70" s="62"/>
      <c r="I70" s="62"/>
    </row>
    <row r="71" spans="1:9" ht="18" customHeight="1">
      <c r="A71" s="779"/>
      <c r="B71" s="24" t="s">
        <v>23</v>
      </c>
      <c r="C71" s="63" t="s">
        <v>602</v>
      </c>
      <c r="D71" s="24" t="s">
        <v>603</v>
      </c>
      <c r="E71" s="36" t="s">
        <v>11</v>
      </c>
      <c r="F71" s="60"/>
      <c r="G71" s="62"/>
      <c r="H71" s="62"/>
      <c r="I71" s="62"/>
    </row>
    <row r="72" spans="1:9" ht="18" customHeight="1">
      <c r="A72" s="779"/>
      <c r="B72" s="24" t="s">
        <v>23</v>
      </c>
      <c r="C72" s="63" t="s">
        <v>604</v>
      </c>
      <c r="D72" s="24" t="s">
        <v>605</v>
      </c>
      <c r="E72" s="36" t="s">
        <v>11</v>
      </c>
      <c r="F72" s="60"/>
      <c r="G72" s="62"/>
      <c r="H72" s="62"/>
      <c r="I72" s="62"/>
    </row>
    <row r="73" spans="1:9" ht="18" customHeight="1">
      <c r="A73" s="779"/>
      <c r="B73" s="24" t="s">
        <v>23</v>
      </c>
      <c r="C73" s="63" t="s">
        <v>606</v>
      </c>
      <c r="D73" s="24" t="s">
        <v>607</v>
      </c>
      <c r="E73" s="36" t="s">
        <v>11</v>
      </c>
      <c r="F73" s="60"/>
      <c r="G73" s="62"/>
      <c r="H73" s="62"/>
      <c r="I73" s="62"/>
    </row>
    <row r="74" spans="1:9" ht="18" customHeight="1">
      <c r="A74" s="779"/>
      <c r="B74" s="24" t="s">
        <v>23</v>
      </c>
      <c r="C74" s="63" t="s">
        <v>608</v>
      </c>
      <c r="D74" s="24" t="s">
        <v>609</v>
      </c>
      <c r="E74" s="36" t="s">
        <v>11</v>
      </c>
      <c r="F74" s="60"/>
      <c r="G74" s="62"/>
      <c r="H74" s="62"/>
      <c r="I74" s="62"/>
    </row>
    <row r="75" spans="1:9" ht="18" customHeight="1">
      <c r="A75" s="780"/>
      <c r="B75" s="24" t="s">
        <v>23</v>
      </c>
      <c r="C75" s="63" t="s">
        <v>610</v>
      </c>
      <c r="D75" s="24" t="s">
        <v>611</v>
      </c>
      <c r="E75" s="36" t="s">
        <v>11</v>
      </c>
      <c r="F75" s="60"/>
      <c r="G75" s="62"/>
      <c r="H75" s="62"/>
      <c r="I75" s="62"/>
    </row>
    <row r="76" spans="1:9" ht="18" customHeight="1">
      <c r="A76" s="778">
        <v>13</v>
      </c>
      <c r="B76" s="24" t="s">
        <v>23</v>
      </c>
      <c r="C76" s="40" t="s">
        <v>612</v>
      </c>
      <c r="D76" s="26"/>
      <c r="E76" s="36" t="s">
        <v>11</v>
      </c>
      <c r="F76" s="60"/>
      <c r="G76" s="62"/>
      <c r="H76" s="64"/>
      <c r="I76" s="62"/>
    </row>
    <row r="77" spans="1:9" ht="18" customHeight="1">
      <c r="A77" s="779"/>
      <c r="B77" s="24" t="s">
        <v>23</v>
      </c>
      <c r="C77" s="63" t="s">
        <v>613</v>
      </c>
      <c r="D77" s="24" t="s">
        <v>614</v>
      </c>
      <c r="E77" s="36" t="s">
        <v>11</v>
      </c>
      <c r="F77" s="60"/>
      <c r="G77" s="62"/>
      <c r="H77" s="64"/>
      <c r="I77" s="62"/>
    </row>
    <row r="78" spans="1:9" ht="18" customHeight="1">
      <c r="A78" s="779"/>
      <c r="B78" s="24" t="s">
        <v>23</v>
      </c>
      <c r="C78" s="63" t="s">
        <v>615</v>
      </c>
      <c r="D78" s="24" t="s">
        <v>616</v>
      </c>
      <c r="E78" s="36" t="s">
        <v>11</v>
      </c>
      <c r="F78" s="60"/>
      <c r="G78" s="62"/>
      <c r="H78" s="64"/>
      <c r="I78" s="62"/>
    </row>
    <row r="79" spans="1:9" ht="18" customHeight="1">
      <c r="A79" s="779"/>
      <c r="B79" s="24" t="s">
        <v>23</v>
      </c>
      <c r="C79" s="63" t="s">
        <v>617</v>
      </c>
      <c r="D79" s="24" t="s">
        <v>618</v>
      </c>
      <c r="E79" s="36" t="s">
        <v>11</v>
      </c>
      <c r="F79" s="60"/>
      <c r="G79" s="62"/>
      <c r="H79" s="64"/>
      <c r="I79" s="62"/>
    </row>
    <row r="80" spans="1:9" ht="18" customHeight="1">
      <c r="A80" s="780"/>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8">
        <v>15</v>
      </c>
      <c r="B82" s="24" t="s">
        <v>23</v>
      </c>
      <c r="C82" s="40" t="s">
        <v>621</v>
      </c>
      <c r="D82" s="41"/>
      <c r="E82" s="36" t="s">
        <v>11</v>
      </c>
      <c r="F82" s="60"/>
      <c r="G82" s="62"/>
      <c r="H82" s="62"/>
      <c r="I82" s="62"/>
    </row>
    <row r="83" spans="1:9" ht="18" customHeight="1">
      <c r="A83" s="779"/>
      <c r="B83" s="24" t="s">
        <v>23</v>
      </c>
      <c r="C83" s="63" t="s">
        <v>622</v>
      </c>
      <c r="D83" s="24" t="s">
        <v>603</v>
      </c>
      <c r="E83" s="36" t="s">
        <v>11</v>
      </c>
      <c r="F83" s="60"/>
      <c r="G83" s="62"/>
      <c r="H83" s="62"/>
      <c r="I83" s="62"/>
    </row>
    <row r="84" spans="1:9" ht="18" customHeight="1">
      <c r="A84" s="779"/>
      <c r="B84" s="24" t="s">
        <v>23</v>
      </c>
      <c r="C84" s="63" t="s">
        <v>623</v>
      </c>
      <c r="D84" s="24" t="s">
        <v>605</v>
      </c>
      <c r="E84" s="36" t="s">
        <v>11</v>
      </c>
      <c r="F84" s="60"/>
      <c r="G84" s="62"/>
      <c r="H84" s="62"/>
      <c r="I84" s="62"/>
    </row>
    <row r="85" spans="1:9" ht="18" customHeight="1">
      <c r="A85" s="779"/>
      <c r="B85" s="24" t="s">
        <v>23</v>
      </c>
      <c r="C85" s="63" t="s">
        <v>624</v>
      </c>
      <c r="D85" s="24" t="s">
        <v>625</v>
      </c>
      <c r="E85" s="36" t="s">
        <v>11</v>
      </c>
      <c r="F85" s="60"/>
      <c r="G85" s="62"/>
      <c r="H85" s="62"/>
      <c r="I85" s="62"/>
    </row>
    <row r="86" spans="1:9" ht="18" customHeight="1">
      <c r="A86" s="779"/>
      <c r="B86" s="24" t="s">
        <v>23</v>
      </c>
      <c r="C86" s="63" t="s">
        <v>626</v>
      </c>
      <c r="D86" s="24" t="s">
        <v>627</v>
      </c>
      <c r="E86" s="36" t="s">
        <v>11</v>
      </c>
      <c r="F86" s="60"/>
      <c r="G86" s="62"/>
      <c r="H86" s="62"/>
      <c r="I86" s="62"/>
    </row>
    <row r="87" spans="1:9" ht="18" customHeight="1">
      <c r="A87" s="780"/>
      <c r="B87" s="24" t="s">
        <v>23</v>
      </c>
      <c r="C87" s="63" t="s">
        <v>628</v>
      </c>
      <c r="D87" s="24" t="s">
        <v>629</v>
      </c>
      <c r="E87" s="36" t="s">
        <v>11</v>
      </c>
      <c r="F87" s="60"/>
      <c r="G87" s="62"/>
      <c r="H87" s="62"/>
      <c r="I87" s="62"/>
    </row>
    <row r="88" spans="1:9" ht="18" customHeight="1">
      <c r="A88" s="778">
        <v>16</v>
      </c>
      <c r="B88" s="24" t="s">
        <v>23</v>
      </c>
      <c r="C88" s="40" t="s">
        <v>630</v>
      </c>
      <c r="D88" s="26"/>
      <c r="E88" s="36" t="s">
        <v>11</v>
      </c>
      <c r="F88" s="60"/>
      <c r="G88" s="62"/>
      <c r="H88" s="64"/>
      <c r="I88" s="61" t="s">
        <v>631</v>
      </c>
    </row>
    <row r="89" spans="1:9" ht="18" customHeight="1">
      <c r="A89" s="779"/>
      <c r="B89" s="24" t="s">
        <v>23</v>
      </c>
      <c r="C89" s="63" t="s">
        <v>632</v>
      </c>
      <c r="D89" s="26"/>
      <c r="E89" s="36" t="s">
        <v>11</v>
      </c>
      <c r="F89" s="60"/>
      <c r="G89" s="62"/>
      <c r="H89" s="64"/>
      <c r="I89" s="62"/>
    </row>
    <row r="90" spans="1:9" ht="18" customHeight="1">
      <c r="A90" s="779"/>
      <c r="B90" s="24" t="s">
        <v>23</v>
      </c>
      <c r="C90" s="63" t="s">
        <v>633</v>
      </c>
      <c r="D90" s="26"/>
      <c r="E90" s="36" t="s">
        <v>11</v>
      </c>
      <c r="F90" s="60"/>
      <c r="G90" s="62"/>
      <c r="H90" s="64"/>
      <c r="I90" s="62"/>
    </row>
    <row r="91" spans="1:9" ht="18" customHeight="1">
      <c r="A91" s="779"/>
      <c r="B91" s="24" t="s">
        <v>23</v>
      </c>
      <c r="C91" s="63" t="s">
        <v>634</v>
      </c>
      <c r="D91" s="24" t="s">
        <v>635</v>
      </c>
      <c r="E91" s="36" t="s">
        <v>11</v>
      </c>
      <c r="F91" s="60"/>
      <c r="G91" s="62"/>
      <c r="H91" s="64"/>
      <c r="I91" s="62"/>
    </row>
    <row r="92" spans="1:9" ht="18" customHeight="1">
      <c r="A92" s="780"/>
      <c r="B92" s="24" t="s">
        <v>23</v>
      </c>
      <c r="C92" s="63" t="s">
        <v>636</v>
      </c>
      <c r="D92" s="24" t="s">
        <v>637</v>
      </c>
      <c r="E92" s="36" t="s">
        <v>11</v>
      </c>
      <c r="F92" s="60"/>
      <c r="G92" s="62"/>
      <c r="H92" s="64"/>
      <c r="I92" s="61" t="s">
        <v>638</v>
      </c>
    </row>
    <row r="93" spans="1:9" ht="18" customHeight="1">
      <c r="A93" s="778">
        <v>17</v>
      </c>
      <c r="B93" s="24" t="s">
        <v>23</v>
      </c>
      <c r="C93" s="40" t="s">
        <v>639</v>
      </c>
      <c r="D93" s="41"/>
      <c r="E93" s="36" t="s">
        <v>11</v>
      </c>
      <c r="F93" s="60"/>
      <c r="G93" s="62"/>
      <c r="H93" s="64"/>
      <c r="I93" s="61" t="s">
        <v>631</v>
      </c>
    </row>
    <row r="94" spans="1:9" ht="18" customHeight="1">
      <c r="A94" s="779"/>
      <c r="B94" s="24" t="s">
        <v>23</v>
      </c>
      <c r="C94" s="63" t="s">
        <v>640</v>
      </c>
      <c r="D94" s="41"/>
      <c r="E94" s="36" t="s">
        <v>11</v>
      </c>
      <c r="F94" s="60"/>
      <c r="G94" s="62"/>
      <c r="H94" s="64"/>
      <c r="I94" s="62"/>
    </row>
    <row r="95" spans="1:9" ht="18" customHeight="1">
      <c r="A95" s="779"/>
      <c r="B95" s="24" t="s">
        <v>23</v>
      </c>
      <c r="C95" s="63" t="s">
        <v>641</v>
      </c>
      <c r="D95" s="26"/>
      <c r="E95" s="36" t="s">
        <v>11</v>
      </c>
      <c r="F95" s="60"/>
      <c r="G95" s="62"/>
      <c r="H95" s="64"/>
      <c r="I95" s="62"/>
    </row>
    <row r="96" spans="1:9" ht="18" customHeight="1">
      <c r="A96" s="779"/>
      <c r="B96" s="24" t="s">
        <v>23</v>
      </c>
      <c r="C96" s="63" t="s">
        <v>642</v>
      </c>
      <c r="D96" s="26"/>
      <c r="E96" s="36" t="s">
        <v>11</v>
      </c>
      <c r="F96" s="60"/>
      <c r="G96" s="62"/>
      <c r="H96" s="64"/>
      <c r="I96" s="62"/>
    </row>
    <row r="97" spans="1:9" ht="18" customHeight="1">
      <c r="A97" s="780"/>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8">
        <v>19</v>
      </c>
      <c r="B99" s="24" t="s">
        <v>23</v>
      </c>
      <c r="C99" s="40" t="s">
        <v>645</v>
      </c>
      <c r="D99" s="41"/>
      <c r="E99" s="36" t="s">
        <v>11</v>
      </c>
      <c r="F99" s="60"/>
      <c r="G99" s="62"/>
      <c r="H99" s="64"/>
      <c r="I99" s="62"/>
    </row>
    <row r="100" spans="1:9" ht="18" customHeight="1">
      <c r="A100" s="779"/>
      <c r="B100" s="24" t="s">
        <v>23</v>
      </c>
      <c r="C100" s="63" t="s">
        <v>646</v>
      </c>
      <c r="D100" s="24" t="s">
        <v>603</v>
      </c>
      <c r="E100" s="36" t="s">
        <v>11</v>
      </c>
      <c r="F100" s="60"/>
      <c r="G100" s="62"/>
      <c r="H100" s="64"/>
      <c r="I100" s="62"/>
    </row>
    <row r="101" spans="1:9" ht="18" customHeight="1">
      <c r="A101" s="779"/>
      <c r="B101" s="24" t="s">
        <v>23</v>
      </c>
      <c r="C101" s="63" t="s">
        <v>647</v>
      </c>
      <c r="D101" s="24" t="s">
        <v>605</v>
      </c>
      <c r="E101" s="36" t="s">
        <v>11</v>
      </c>
      <c r="F101" s="60"/>
      <c r="G101" s="62"/>
      <c r="H101" s="64"/>
      <c r="I101" s="62"/>
    </row>
    <row r="102" spans="1:9" ht="18" customHeight="1">
      <c r="A102" s="779"/>
      <c r="B102" s="24" t="s">
        <v>23</v>
      </c>
      <c r="C102" s="63" t="s">
        <v>648</v>
      </c>
      <c r="D102" s="24" t="s">
        <v>625</v>
      </c>
      <c r="E102" s="36" t="s">
        <v>11</v>
      </c>
      <c r="F102" s="60"/>
      <c r="G102" s="62"/>
      <c r="H102" s="64"/>
      <c r="I102" s="62"/>
    </row>
    <row r="103" spans="1:9" ht="18" customHeight="1">
      <c r="A103" s="779"/>
      <c r="B103" s="24" t="s">
        <v>23</v>
      </c>
      <c r="C103" s="63" t="s">
        <v>649</v>
      </c>
      <c r="D103" s="24" t="s">
        <v>627</v>
      </c>
      <c r="E103" s="36" t="s">
        <v>11</v>
      </c>
      <c r="F103" s="60"/>
      <c r="G103" s="62"/>
      <c r="H103" s="64"/>
      <c r="I103" s="62"/>
    </row>
    <row r="104" spans="1:9" ht="18" customHeight="1">
      <c r="A104" s="780"/>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8">
        <v>20</v>
      </c>
      <c r="B110" s="24" t="s">
        <v>23</v>
      </c>
      <c r="C110" s="40" t="s">
        <v>660</v>
      </c>
      <c r="D110" s="26"/>
      <c r="E110" s="36" t="s">
        <v>11</v>
      </c>
      <c r="F110" s="60"/>
      <c r="G110" s="62"/>
      <c r="H110" s="64"/>
      <c r="I110" s="61" t="s">
        <v>631</v>
      </c>
    </row>
    <row r="111" spans="1:9" ht="18" customHeight="1">
      <c r="A111" s="779"/>
      <c r="B111" s="24" t="s">
        <v>23</v>
      </c>
      <c r="C111" s="63" t="s">
        <v>661</v>
      </c>
      <c r="D111" s="26"/>
      <c r="E111" s="36" t="s">
        <v>11</v>
      </c>
      <c r="F111" s="60"/>
      <c r="G111" s="62"/>
      <c r="H111" s="64"/>
      <c r="I111" s="62"/>
    </row>
    <row r="112" spans="1:9" ht="18" customHeight="1">
      <c r="A112" s="779"/>
      <c r="B112" s="24" t="s">
        <v>23</v>
      </c>
      <c r="C112" s="63" t="s">
        <v>662</v>
      </c>
      <c r="D112" s="26"/>
      <c r="E112" s="36" t="s">
        <v>11</v>
      </c>
      <c r="F112" s="60"/>
      <c r="G112" s="62"/>
      <c r="H112" s="64"/>
      <c r="I112" s="62"/>
    </row>
    <row r="113" spans="1:9" ht="18" customHeight="1">
      <c r="A113" s="779"/>
      <c r="B113" s="24" t="s">
        <v>23</v>
      </c>
      <c r="C113" s="63" t="s">
        <v>663</v>
      </c>
      <c r="D113" s="24" t="s">
        <v>635</v>
      </c>
      <c r="E113" s="36" t="s">
        <v>11</v>
      </c>
      <c r="F113" s="60"/>
      <c r="G113" s="62"/>
      <c r="H113" s="64"/>
      <c r="I113" s="62"/>
    </row>
    <row r="114" spans="1:9" ht="18" customHeight="1">
      <c r="A114" s="780"/>
      <c r="B114" s="24" t="s">
        <v>23</v>
      </c>
      <c r="C114" s="63" t="s">
        <v>664</v>
      </c>
      <c r="D114" s="24" t="s">
        <v>637</v>
      </c>
      <c r="E114" s="36" t="s">
        <v>11</v>
      </c>
      <c r="F114" s="60"/>
      <c r="G114" s="62"/>
      <c r="H114" s="64"/>
      <c r="I114" s="61" t="s">
        <v>638</v>
      </c>
    </row>
    <row r="115" spans="1:9" ht="18" customHeight="1">
      <c r="A115" s="778">
        <v>21</v>
      </c>
      <c r="B115" s="24" t="s">
        <v>23</v>
      </c>
      <c r="C115" s="40" t="s">
        <v>665</v>
      </c>
      <c r="D115" s="41"/>
      <c r="E115" s="36" t="s">
        <v>11</v>
      </c>
      <c r="F115" s="60"/>
      <c r="G115" s="62"/>
      <c r="H115" s="64"/>
      <c r="I115" s="61" t="s">
        <v>631</v>
      </c>
    </row>
    <row r="116" spans="1:9" ht="18" customHeight="1">
      <c r="A116" s="779"/>
      <c r="B116" s="24" t="s">
        <v>23</v>
      </c>
      <c r="C116" s="63" t="s">
        <v>666</v>
      </c>
      <c r="D116" s="41"/>
      <c r="E116" s="36" t="s">
        <v>11</v>
      </c>
      <c r="F116" s="60"/>
      <c r="G116" s="23"/>
      <c r="H116" s="64"/>
      <c r="I116" s="62"/>
    </row>
    <row r="117" spans="1:9" ht="18" customHeight="1">
      <c r="A117" s="779"/>
      <c r="B117" s="24" t="s">
        <v>23</v>
      </c>
      <c r="C117" s="63" t="s">
        <v>667</v>
      </c>
      <c r="D117" s="26"/>
      <c r="E117" s="36" t="s">
        <v>11</v>
      </c>
      <c r="F117" s="60"/>
      <c r="G117" s="62"/>
      <c r="H117" s="64"/>
      <c r="I117" s="62"/>
    </row>
    <row r="118" spans="1:9" ht="18" customHeight="1">
      <c r="A118" s="779"/>
      <c r="B118" s="24" t="s">
        <v>23</v>
      </c>
      <c r="C118" s="63" t="s">
        <v>668</v>
      </c>
      <c r="D118" s="26"/>
      <c r="E118" s="36" t="s">
        <v>11</v>
      </c>
      <c r="F118" s="60"/>
      <c r="G118" s="62"/>
      <c r="H118" s="64"/>
      <c r="I118" s="62"/>
    </row>
    <row r="119" spans="1:9" ht="18" customHeight="1">
      <c r="A119" s="780"/>
      <c r="B119" s="24" t="s">
        <v>23</v>
      </c>
      <c r="C119" s="63" t="s">
        <v>669</v>
      </c>
      <c r="D119" s="26"/>
      <c r="E119" s="36" t="s">
        <v>11</v>
      </c>
      <c r="F119" s="60"/>
      <c r="G119" s="62"/>
      <c r="H119" s="64"/>
      <c r="I119" s="61" t="s">
        <v>638</v>
      </c>
    </row>
    <row r="120" spans="1:9" ht="18" customHeight="1">
      <c r="A120" s="778">
        <v>22</v>
      </c>
      <c r="B120" s="24" t="s">
        <v>23</v>
      </c>
      <c r="C120" s="40" t="s">
        <v>670</v>
      </c>
      <c r="D120" s="41"/>
      <c r="E120" s="36" t="s">
        <v>11</v>
      </c>
      <c r="F120" s="60"/>
      <c r="G120" s="62"/>
      <c r="H120" s="64"/>
      <c r="I120" s="61" t="s">
        <v>671</v>
      </c>
    </row>
    <row r="121" spans="1:9" ht="18" customHeight="1">
      <c r="A121" s="779"/>
      <c r="B121" s="24" t="s">
        <v>23</v>
      </c>
      <c r="C121" s="63" t="s">
        <v>672</v>
      </c>
      <c r="D121" s="41"/>
      <c r="E121" s="36" t="s">
        <v>11</v>
      </c>
      <c r="F121" s="60"/>
      <c r="G121" s="62"/>
      <c r="H121" s="64"/>
      <c r="I121" s="62"/>
    </row>
    <row r="122" spans="1:9" ht="18" customHeight="1">
      <c r="A122" s="779"/>
      <c r="B122" s="24" t="s">
        <v>23</v>
      </c>
      <c r="C122" s="63" t="s">
        <v>673</v>
      </c>
      <c r="D122" s="24" t="s">
        <v>674</v>
      </c>
      <c r="E122" s="36" t="s">
        <v>11</v>
      </c>
      <c r="F122" s="60"/>
      <c r="G122" s="62"/>
      <c r="H122" s="64"/>
      <c r="I122" s="62"/>
    </row>
    <row r="123" spans="1:9" ht="18" customHeight="1">
      <c r="A123" s="779"/>
      <c r="B123" s="24" t="s">
        <v>23</v>
      </c>
      <c r="C123" s="63" t="s">
        <v>675</v>
      </c>
      <c r="D123" s="24" t="s">
        <v>637</v>
      </c>
      <c r="E123" s="36" t="s">
        <v>11</v>
      </c>
      <c r="F123" s="60"/>
      <c r="G123" s="62"/>
      <c r="H123" s="64"/>
      <c r="I123" s="62"/>
    </row>
    <row r="124" spans="1:9" ht="18" customHeight="1">
      <c r="A124" s="779"/>
      <c r="B124" s="24" t="s">
        <v>23</v>
      </c>
      <c r="C124" s="63" t="s">
        <v>676</v>
      </c>
      <c r="D124" s="41"/>
      <c r="E124" s="36" t="s">
        <v>11</v>
      </c>
      <c r="F124" s="60"/>
      <c r="G124" s="62"/>
      <c r="H124" s="64"/>
      <c r="I124" s="62"/>
    </row>
    <row r="125" spans="1:9" ht="18" customHeight="1">
      <c r="A125" s="779"/>
      <c r="B125" s="24" t="s">
        <v>23</v>
      </c>
      <c r="C125" s="63" t="s">
        <v>677</v>
      </c>
      <c r="D125" s="41"/>
      <c r="E125" s="36" t="s">
        <v>11</v>
      </c>
      <c r="F125" s="60"/>
      <c r="G125" s="62"/>
      <c r="H125" s="64"/>
      <c r="I125" s="62"/>
    </row>
    <row r="126" spans="1:9" ht="18" customHeight="1">
      <c r="A126" s="779"/>
      <c r="B126" s="24" t="s">
        <v>23</v>
      </c>
      <c r="C126" s="63" t="s">
        <v>678</v>
      </c>
      <c r="D126" s="24" t="s">
        <v>674</v>
      </c>
      <c r="E126" s="36" t="s">
        <v>11</v>
      </c>
      <c r="F126" s="60"/>
      <c r="G126" s="62"/>
      <c r="H126" s="64"/>
      <c r="I126" s="62"/>
    </row>
    <row r="127" spans="1:9" ht="18" customHeight="1">
      <c r="A127" s="779"/>
      <c r="B127" s="24" t="s">
        <v>23</v>
      </c>
      <c r="C127" s="63" t="s">
        <v>679</v>
      </c>
      <c r="D127" s="24" t="s">
        <v>637</v>
      </c>
      <c r="E127" s="36" t="s">
        <v>11</v>
      </c>
      <c r="F127" s="60"/>
      <c r="G127" s="62"/>
      <c r="H127" s="64"/>
      <c r="I127" s="62"/>
    </row>
    <row r="128" spans="1:9" ht="18" customHeight="1">
      <c r="A128" s="779"/>
      <c r="B128" s="24" t="s">
        <v>23</v>
      </c>
      <c r="C128" s="63" t="s">
        <v>680</v>
      </c>
      <c r="D128" s="41"/>
      <c r="E128" s="36" t="s">
        <v>11</v>
      </c>
      <c r="F128" s="60"/>
      <c r="G128" s="62"/>
      <c r="H128" s="64"/>
      <c r="I128" s="62"/>
    </row>
    <row r="129" spans="1:9" ht="18" customHeight="1">
      <c r="A129" s="779"/>
      <c r="B129" s="24" t="s">
        <v>23</v>
      </c>
      <c r="C129" s="63" t="s">
        <v>681</v>
      </c>
      <c r="D129" s="41"/>
      <c r="E129" s="36" t="s">
        <v>11</v>
      </c>
      <c r="F129" s="60"/>
      <c r="G129" s="62"/>
      <c r="H129" s="64"/>
      <c r="I129" s="62"/>
    </row>
    <row r="130" spans="1:9" ht="18" customHeight="1">
      <c r="A130" s="779"/>
      <c r="B130" s="24" t="s">
        <v>23</v>
      </c>
      <c r="C130" s="63" t="s">
        <v>682</v>
      </c>
      <c r="D130" s="24" t="s">
        <v>674</v>
      </c>
      <c r="E130" s="36" t="s">
        <v>11</v>
      </c>
      <c r="F130" s="60"/>
      <c r="G130" s="62"/>
      <c r="H130" s="64"/>
      <c r="I130" s="62"/>
    </row>
    <row r="131" spans="1:9" ht="18" customHeight="1">
      <c r="A131" s="779"/>
      <c r="B131" s="24" t="s">
        <v>23</v>
      </c>
      <c r="C131" s="63" t="s">
        <v>683</v>
      </c>
      <c r="D131" s="24" t="s">
        <v>637</v>
      </c>
      <c r="E131" s="36" t="s">
        <v>11</v>
      </c>
      <c r="F131" s="60"/>
      <c r="G131" s="62"/>
      <c r="H131" s="64"/>
      <c r="I131" s="62"/>
    </row>
    <row r="132" spans="1:9" ht="18" customHeight="1">
      <c r="A132" s="779"/>
      <c r="B132" s="24" t="s">
        <v>23</v>
      </c>
      <c r="C132" s="63" t="s">
        <v>684</v>
      </c>
      <c r="D132" s="41"/>
      <c r="E132" s="36" t="s">
        <v>11</v>
      </c>
      <c r="F132" s="60"/>
      <c r="G132" s="62"/>
      <c r="H132" s="64"/>
      <c r="I132" s="62"/>
    </row>
    <row r="133" spans="1:9" ht="18" customHeight="1">
      <c r="A133" s="779"/>
      <c r="B133" s="24" t="s">
        <v>23</v>
      </c>
      <c r="C133" s="63" t="s">
        <v>685</v>
      </c>
      <c r="D133" s="41"/>
      <c r="E133" s="36" t="s">
        <v>11</v>
      </c>
      <c r="F133" s="60"/>
      <c r="G133" s="62"/>
      <c r="H133" s="64"/>
      <c r="I133" s="62"/>
    </row>
    <row r="134" spans="1:9" ht="18" customHeight="1">
      <c r="A134" s="779"/>
      <c r="B134" s="24" t="s">
        <v>23</v>
      </c>
      <c r="C134" s="63" t="s">
        <v>686</v>
      </c>
      <c r="D134" s="24" t="s">
        <v>674</v>
      </c>
      <c r="E134" s="36" t="s">
        <v>11</v>
      </c>
      <c r="F134" s="60"/>
      <c r="G134" s="62"/>
      <c r="H134" s="64"/>
      <c r="I134" s="62"/>
    </row>
    <row r="135" spans="1:9" ht="18" customHeight="1">
      <c r="A135" s="779"/>
      <c r="B135" s="24" t="s">
        <v>23</v>
      </c>
      <c r="C135" s="63" t="s">
        <v>687</v>
      </c>
      <c r="D135" s="24" t="s">
        <v>637</v>
      </c>
      <c r="E135" s="36" t="s">
        <v>11</v>
      </c>
      <c r="F135" s="60"/>
      <c r="G135" s="62"/>
      <c r="H135" s="64"/>
      <c r="I135" s="62"/>
    </row>
    <row r="136" spans="1:9" ht="18" customHeight="1">
      <c r="A136" s="779"/>
      <c r="B136" s="24" t="s">
        <v>23</v>
      </c>
      <c r="C136" s="63" t="s">
        <v>688</v>
      </c>
      <c r="D136" s="41"/>
      <c r="E136" s="36" t="s">
        <v>11</v>
      </c>
      <c r="F136" s="60"/>
      <c r="G136" s="62"/>
      <c r="H136" s="64"/>
      <c r="I136" s="62"/>
    </row>
    <row r="137" spans="1:9" ht="18" customHeight="1">
      <c r="A137" s="779"/>
      <c r="B137" s="24" t="s">
        <v>23</v>
      </c>
      <c r="C137" s="63" t="s">
        <v>689</v>
      </c>
      <c r="D137" s="24" t="s">
        <v>690</v>
      </c>
      <c r="E137" s="36" t="s">
        <v>11</v>
      </c>
      <c r="F137" s="60"/>
      <c r="G137" s="62"/>
      <c r="H137" s="64"/>
      <c r="I137" s="62"/>
    </row>
    <row r="138" spans="1:9" ht="18" customHeight="1">
      <c r="A138" s="779"/>
      <c r="B138" s="24" t="s">
        <v>23</v>
      </c>
      <c r="C138" s="63" t="s">
        <v>691</v>
      </c>
      <c r="D138" s="24" t="s">
        <v>692</v>
      </c>
      <c r="E138" s="36" t="s">
        <v>11</v>
      </c>
      <c r="F138" s="60"/>
      <c r="G138" s="62"/>
      <c r="H138" s="64"/>
      <c r="I138" s="62"/>
    </row>
    <row r="139" spans="1:9" ht="18" customHeight="1">
      <c r="A139" s="779"/>
      <c r="B139" s="24" t="s">
        <v>23</v>
      </c>
      <c r="C139" s="63" t="s">
        <v>693</v>
      </c>
      <c r="D139" s="24" t="s">
        <v>690</v>
      </c>
      <c r="E139" s="36" t="s">
        <v>11</v>
      </c>
      <c r="F139" s="60"/>
      <c r="G139" s="62"/>
      <c r="H139" s="64"/>
      <c r="I139" s="62"/>
    </row>
    <row r="140" spans="1:9" ht="18" customHeight="1">
      <c r="A140" s="779"/>
      <c r="B140" s="24" t="s">
        <v>23</v>
      </c>
      <c r="C140" s="63" t="s">
        <v>694</v>
      </c>
      <c r="D140" s="24" t="s">
        <v>695</v>
      </c>
      <c r="E140" s="36" t="s">
        <v>11</v>
      </c>
      <c r="F140" s="60"/>
      <c r="G140" s="62"/>
      <c r="H140" s="64"/>
      <c r="I140" s="62"/>
    </row>
    <row r="141" spans="1:9" ht="18" customHeight="1">
      <c r="A141" s="779"/>
      <c r="B141" s="24" t="s">
        <v>23</v>
      </c>
      <c r="C141" s="63" t="s">
        <v>696</v>
      </c>
      <c r="D141" s="24" t="s">
        <v>690</v>
      </c>
      <c r="E141" s="36" t="s">
        <v>11</v>
      </c>
      <c r="F141" s="60"/>
      <c r="G141" s="62"/>
      <c r="H141" s="64"/>
      <c r="I141" s="62"/>
    </row>
    <row r="142" spans="1:9" ht="18" customHeight="1">
      <c r="A142" s="779"/>
      <c r="B142" s="24" t="s">
        <v>23</v>
      </c>
      <c r="C142" s="63" t="s">
        <v>697</v>
      </c>
      <c r="D142" s="24" t="s">
        <v>698</v>
      </c>
      <c r="E142" s="36" t="s">
        <v>11</v>
      </c>
      <c r="F142" s="60"/>
      <c r="G142" s="62"/>
      <c r="H142" s="64"/>
      <c r="I142" s="62"/>
    </row>
    <row r="143" spans="1:9" ht="18" customHeight="1">
      <c r="A143" s="779"/>
      <c r="B143" s="24" t="s">
        <v>23</v>
      </c>
      <c r="C143" s="63" t="s">
        <v>699</v>
      </c>
      <c r="D143" s="24" t="s">
        <v>700</v>
      </c>
      <c r="E143" s="36" t="s">
        <v>11</v>
      </c>
      <c r="F143" s="60"/>
      <c r="G143" s="62"/>
      <c r="H143" s="64"/>
      <c r="I143" s="62"/>
    </row>
    <row r="144" spans="1:9" ht="18" customHeight="1">
      <c r="A144" s="779"/>
      <c r="B144" s="24" t="s">
        <v>23</v>
      </c>
      <c r="C144" s="63" t="s">
        <v>701</v>
      </c>
      <c r="D144" s="24" t="s">
        <v>702</v>
      </c>
      <c r="E144" s="36" t="s">
        <v>11</v>
      </c>
      <c r="F144" s="60"/>
      <c r="G144" s="62"/>
      <c r="H144" s="64"/>
      <c r="I144" s="62"/>
    </row>
    <row r="145" spans="1:9" ht="18" customHeight="1">
      <c r="A145" s="779"/>
      <c r="B145" s="24" t="s">
        <v>23</v>
      </c>
      <c r="C145" s="63" t="s">
        <v>703</v>
      </c>
      <c r="D145" s="24" t="s">
        <v>704</v>
      </c>
      <c r="E145" s="36" t="s">
        <v>11</v>
      </c>
      <c r="F145" s="60"/>
      <c r="G145" s="62"/>
      <c r="H145" s="64"/>
      <c r="I145" s="62"/>
    </row>
    <row r="146" spans="1:9" ht="18" customHeight="1">
      <c r="A146" s="779"/>
      <c r="B146" s="24" t="s">
        <v>23</v>
      </c>
      <c r="C146" s="63" t="s">
        <v>705</v>
      </c>
      <c r="D146" s="24" t="s">
        <v>706</v>
      </c>
      <c r="E146" s="36" t="s">
        <v>11</v>
      </c>
      <c r="F146" s="60"/>
      <c r="G146" s="62"/>
      <c r="H146" s="64"/>
      <c r="I146" s="62"/>
    </row>
    <row r="147" spans="1:9" ht="18" customHeight="1">
      <c r="A147" s="779"/>
      <c r="B147" s="24" t="s">
        <v>23</v>
      </c>
      <c r="C147" s="63" t="s">
        <v>707</v>
      </c>
      <c r="D147" s="24" t="s">
        <v>708</v>
      </c>
      <c r="E147" s="36" t="s">
        <v>11</v>
      </c>
      <c r="F147" s="60"/>
      <c r="G147" s="62"/>
      <c r="H147" s="64"/>
      <c r="I147" s="62"/>
    </row>
    <row r="148" spans="1:9" ht="18" customHeight="1">
      <c r="A148" s="779"/>
      <c r="B148" s="24" t="s">
        <v>23</v>
      </c>
      <c r="C148" s="63" t="s">
        <v>709</v>
      </c>
      <c r="D148" s="24" t="s">
        <v>706</v>
      </c>
      <c r="E148" s="36" t="s">
        <v>11</v>
      </c>
      <c r="F148" s="60"/>
      <c r="G148" s="62"/>
      <c r="H148" s="64"/>
      <c r="I148" s="62"/>
    </row>
    <row r="149" spans="1:9" ht="18" customHeight="1">
      <c r="A149" s="779"/>
      <c r="B149" s="24" t="s">
        <v>23</v>
      </c>
      <c r="C149" s="63" t="s">
        <v>710</v>
      </c>
      <c r="D149" s="24" t="s">
        <v>706</v>
      </c>
      <c r="E149" s="36" t="s">
        <v>11</v>
      </c>
      <c r="F149" s="60"/>
      <c r="G149" s="62"/>
      <c r="H149" s="64"/>
      <c r="I149" s="62"/>
    </row>
    <row r="150" spans="1:9" ht="18" customHeight="1">
      <c r="A150" s="779"/>
      <c r="B150" s="24" t="s">
        <v>23</v>
      </c>
      <c r="C150" s="63" t="s">
        <v>711</v>
      </c>
      <c r="D150" s="24" t="s">
        <v>712</v>
      </c>
      <c r="E150" s="36" t="s">
        <v>11</v>
      </c>
      <c r="F150" s="60"/>
      <c r="G150" s="62"/>
      <c r="H150" s="64"/>
      <c r="I150" s="62"/>
    </row>
    <row r="151" spans="1:9" ht="18" customHeight="1">
      <c r="A151" s="779"/>
      <c r="B151" s="24" t="s">
        <v>23</v>
      </c>
      <c r="C151" s="63" t="s">
        <v>713</v>
      </c>
      <c r="D151" s="24" t="s">
        <v>706</v>
      </c>
      <c r="E151" s="36" t="s">
        <v>11</v>
      </c>
      <c r="F151" s="60"/>
      <c r="G151" s="62"/>
      <c r="H151" s="64"/>
      <c r="I151" s="62"/>
    </row>
    <row r="152" spans="1:9" ht="18" customHeight="1">
      <c r="A152" s="779"/>
      <c r="B152" s="24" t="s">
        <v>23</v>
      </c>
      <c r="C152" s="63" t="s">
        <v>714</v>
      </c>
      <c r="D152" s="24" t="s">
        <v>715</v>
      </c>
      <c r="E152" s="36" t="s">
        <v>11</v>
      </c>
      <c r="F152" s="60"/>
      <c r="G152" s="62"/>
      <c r="H152" s="64"/>
      <c r="I152" s="62"/>
    </row>
    <row r="153" spans="1:9" ht="18" customHeight="1">
      <c r="A153" s="779"/>
      <c r="B153" s="24" t="s">
        <v>23</v>
      </c>
      <c r="C153" s="63" t="s">
        <v>716</v>
      </c>
      <c r="D153" s="24" t="s">
        <v>717</v>
      </c>
      <c r="E153" s="36" t="s">
        <v>11</v>
      </c>
      <c r="F153" s="60"/>
      <c r="G153" s="62"/>
      <c r="H153" s="64"/>
      <c r="I153" s="62"/>
    </row>
    <row r="154" spans="1:9" ht="18" customHeight="1">
      <c r="A154" s="779"/>
      <c r="B154" s="24" t="s">
        <v>23</v>
      </c>
      <c r="C154" s="63" t="s">
        <v>718</v>
      </c>
      <c r="D154" s="24" t="s">
        <v>706</v>
      </c>
      <c r="E154" s="36" t="s">
        <v>11</v>
      </c>
      <c r="F154" s="60"/>
      <c r="G154" s="62"/>
      <c r="H154" s="64"/>
      <c r="I154" s="62"/>
    </row>
    <row r="155" spans="1:9" ht="18" customHeight="1">
      <c r="A155" s="779"/>
      <c r="B155" s="24" t="s">
        <v>23</v>
      </c>
      <c r="C155" s="63" t="s">
        <v>719</v>
      </c>
      <c r="D155" s="24" t="s">
        <v>720</v>
      </c>
      <c r="E155" s="36" t="s">
        <v>11</v>
      </c>
      <c r="F155" s="60"/>
      <c r="G155" s="62"/>
      <c r="H155" s="64"/>
      <c r="I155" s="62"/>
    </row>
    <row r="156" spans="1:9" ht="18" customHeight="1">
      <c r="A156" s="779"/>
      <c r="B156" s="24" t="s">
        <v>23</v>
      </c>
      <c r="C156" s="63" t="s">
        <v>721</v>
      </c>
      <c r="D156" s="24" t="s">
        <v>706</v>
      </c>
      <c r="E156" s="36" t="s">
        <v>11</v>
      </c>
      <c r="F156" s="60"/>
      <c r="G156" s="62"/>
      <c r="H156" s="64"/>
      <c r="I156" s="62"/>
    </row>
    <row r="157" spans="1:9" ht="18" customHeight="1">
      <c r="A157" s="779"/>
      <c r="B157" s="24" t="s">
        <v>23</v>
      </c>
      <c r="C157" s="63" t="s">
        <v>722</v>
      </c>
      <c r="D157" s="24" t="s">
        <v>723</v>
      </c>
      <c r="E157" s="36" t="s">
        <v>11</v>
      </c>
      <c r="F157" s="60"/>
      <c r="G157" s="62"/>
      <c r="H157" s="64"/>
      <c r="I157" s="62"/>
    </row>
    <row r="158" spans="1:9" ht="18" customHeight="1">
      <c r="A158" s="780"/>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topLeftCell="A106"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4"/>
      <c r="B1" s="563"/>
      <c r="C1" s="784" t="s">
        <v>2688</v>
      </c>
      <c r="D1" s="785"/>
      <c r="E1" s="576"/>
      <c r="F1" s="575" t="s">
        <v>5</v>
      </c>
      <c r="G1" s="574"/>
      <c r="H1" s="573"/>
      <c r="I1" s="572"/>
      <c r="J1" s="125"/>
    </row>
    <row r="2" spans="1:10" ht="27">
      <c r="A2" s="564"/>
      <c r="B2" s="563"/>
      <c r="C2" s="786"/>
      <c r="D2" s="787"/>
      <c r="E2" s="571" t="s">
        <v>6</v>
      </c>
      <c r="F2" s="561">
        <f>COUNTIF(E10:E81,"Not POR")</f>
        <v>0</v>
      </c>
      <c r="G2" s="127"/>
      <c r="H2" s="128"/>
      <c r="I2" s="129"/>
      <c r="J2" s="125"/>
    </row>
    <row r="3" spans="1:10" ht="27">
      <c r="A3" s="564"/>
      <c r="B3" s="563"/>
      <c r="C3" s="786"/>
      <c r="D3" s="787"/>
      <c r="E3" s="570" t="s">
        <v>8</v>
      </c>
      <c r="F3" s="561">
        <f>COUNTIF(E10:E81,"CHN validation")</f>
        <v>0</v>
      </c>
      <c r="G3" s="127"/>
      <c r="H3" s="128"/>
      <c r="I3" s="129"/>
      <c r="J3" s="125"/>
    </row>
    <row r="4" spans="1:10" ht="27">
      <c r="A4" s="564"/>
      <c r="B4" s="563"/>
      <c r="C4" s="786"/>
      <c r="D4" s="787"/>
      <c r="E4" s="569" t="s">
        <v>9</v>
      </c>
      <c r="F4" s="561">
        <f>COUNTIF(E10:E81,"New Item")</f>
        <v>0</v>
      </c>
      <c r="G4" s="127"/>
      <c r="H4" s="128"/>
      <c r="I4" s="129"/>
      <c r="J4" s="125"/>
    </row>
    <row r="5" spans="1:10" ht="31.5">
      <c r="A5" s="568"/>
      <c r="B5" s="563"/>
      <c r="C5" s="786"/>
      <c r="D5" s="787"/>
      <c r="E5" s="567" t="s">
        <v>7</v>
      </c>
      <c r="F5" s="561">
        <f>COUNTIF(E10:E81,"Pending update")</f>
        <v>0</v>
      </c>
      <c r="G5" s="130"/>
      <c r="H5" s="131"/>
      <c r="I5" s="566"/>
      <c r="J5" s="125"/>
    </row>
    <row r="6" spans="1:10" ht="27">
      <c r="A6" s="564"/>
      <c r="B6" s="563"/>
      <c r="C6" s="786"/>
      <c r="D6" s="787"/>
      <c r="E6" s="565" t="s">
        <v>10</v>
      </c>
      <c r="F6" s="561">
        <f>COUNTIF(E10:E81,"Modified")</f>
        <v>0</v>
      </c>
      <c r="G6" s="127"/>
      <c r="H6" s="128"/>
      <c r="I6" s="129"/>
      <c r="J6" s="125"/>
    </row>
    <row r="7" spans="1:10" ht="27">
      <c r="A7" s="564"/>
      <c r="B7" s="563"/>
      <c r="C7" s="786"/>
      <c r="D7" s="787"/>
      <c r="E7" s="562" t="s">
        <v>11</v>
      </c>
      <c r="F7" s="561">
        <f>COUNTIF(E10:E81,"Ready")</f>
        <v>72</v>
      </c>
      <c r="G7" s="127"/>
      <c r="H7" s="128"/>
      <c r="I7" s="129"/>
      <c r="J7" s="125"/>
    </row>
    <row r="8" spans="1:10" ht="27">
      <c r="A8" s="560"/>
      <c r="B8" s="559"/>
      <c r="C8" s="786"/>
      <c r="D8" s="787"/>
      <c r="E8" s="558" t="s">
        <v>12</v>
      </c>
      <c r="F8" s="557">
        <f>COUNTIF(E10:E81,"Not ready")</f>
        <v>0</v>
      </c>
      <c r="G8" s="556"/>
      <c r="H8" s="555"/>
      <c r="I8" s="129"/>
      <c r="J8" s="125"/>
    </row>
    <row r="9" spans="1:10" ht="31.5">
      <c r="A9" s="554" t="s">
        <v>13</v>
      </c>
      <c r="B9" s="554" t="s">
        <v>14</v>
      </c>
      <c r="C9" s="554" t="s">
        <v>2687</v>
      </c>
      <c r="D9" s="554" t="s">
        <v>200</v>
      </c>
      <c r="E9" s="554" t="s">
        <v>17</v>
      </c>
      <c r="F9" s="554" t="s">
        <v>18</v>
      </c>
      <c r="G9" s="554" t="s">
        <v>510</v>
      </c>
      <c r="H9" s="554" t="s">
        <v>511</v>
      </c>
      <c r="I9" s="554" t="s">
        <v>2686</v>
      </c>
      <c r="J9" s="554" t="s">
        <v>2685</v>
      </c>
    </row>
    <row r="10" spans="1:10" ht="18.75" customHeight="1">
      <c r="A10" s="781">
        <v>1</v>
      </c>
      <c r="B10" s="550" t="s">
        <v>23</v>
      </c>
      <c r="C10" s="551" t="s">
        <v>2684</v>
      </c>
      <c r="D10" s="547"/>
      <c r="E10" s="548" t="s">
        <v>11</v>
      </c>
      <c r="F10" s="547"/>
      <c r="G10" s="547"/>
      <c r="H10" s="547"/>
      <c r="I10" s="552" t="s">
        <v>2683</v>
      </c>
      <c r="J10" s="547"/>
    </row>
    <row r="11" spans="1:10">
      <c r="A11" s="783"/>
      <c r="B11" s="550" t="s">
        <v>23</v>
      </c>
      <c r="C11" s="549" t="s">
        <v>2101</v>
      </c>
      <c r="D11" s="547" t="s">
        <v>2613</v>
      </c>
      <c r="E11" s="548" t="s">
        <v>11</v>
      </c>
      <c r="F11" s="547"/>
      <c r="G11" s="547"/>
      <c r="H11" s="547"/>
      <c r="I11" s="547"/>
      <c r="J11" s="547"/>
    </row>
    <row r="12" spans="1:10">
      <c r="A12" s="781">
        <v>2</v>
      </c>
      <c r="B12" s="550" t="s">
        <v>23</v>
      </c>
      <c r="C12" s="551" t="s">
        <v>2682</v>
      </c>
      <c r="D12" s="547"/>
      <c r="E12" s="548" t="s">
        <v>11</v>
      </c>
      <c r="F12" s="547"/>
      <c r="G12" s="547"/>
      <c r="H12" s="547" t="s">
        <v>2680</v>
      </c>
      <c r="I12" s="547"/>
      <c r="J12" s="547"/>
    </row>
    <row r="13" spans="1:10">
      <c r="A13" s="783"/>
      <c r="B13" s="550" t="s">
        <v>23</v>
      </c>
      <c r="C13" s="549" t="s">
        <v>2101</v>
      </c>
      <c r="D13" s="547" t="s">
        <v>2613</v>
      </c>
      <c r="E13" s="548" t="s">
        <v>11</v>
      </c>
      <c r="F13" s="547"/>
      <c r="G13" s="547"/>
      <c r="H13" s="547"/>
      <c r="I13" s="547"/>
      <c r="J13" s="547"/>
    </row>
    <row r="14" spans="1:10">
      <c r="A14" s="781">
        <v>3</v>
      </c>
      <c r="B14" s="550" t="s">
        <v>23</v>
      </c>
      <c r="C14" s="551" t="s">
        <v>2681</v>
      </c>
      <c r="D14" s="547"/>
      <c r="E14" s="548" t="s">
        <v>11</v>
      </c>
      <c r="F14" s="547"/>
      <c r="G14" s="547" t="s">
        <v>2680</v>
      </c>
      <c r="H14" s="547"/>
      <c r="I14" s="547"/>
      <c r="J14" s="547"/>
    </row>
    <row r="15" spans="1:10">
      <c r="A15" s="783"/>
      <c r="B15" s="550" t="s">
        <v>23</v>
      </c>
      <c r="C15" s="549" t="s">
        <v>2101</v>
      </c>
      <c r="D15" s="547" t="s">
        <v>2613</v>
      </c>
      <c r="E15" s="548" t="s">
        <v>11</v>
      </c>
      <c r="F15" s="547"/>
      <c r="G15" s="547"/>
      <c r="H15" s="547"/>
      <c r="I15" s="547"/>
      <c r="J15" s="547"/>
    </row>
    <row r="16" spans="1:10" ht="15.75" customHeight="1">
      <c r="A16" s="781">
        <v>4</v>
      </c>
      <c r="B16" s="550" t="s">
        <v>23</v>
      </c>
      <c r="C16" s="551" t="s">
        <v>2679</v>
      </c>
      <c r="D16" s="547"/>
      <c r="E16" s="548" t="s">
        <v>11</v>
      </c>
      <c r="F16" s="547"/>
      <c r="G16" s="552" t="s">
        <v>2678</v>
      </c>
      <c r="H16" s="547"/>
      <c r="I16" s="547" t="s">
        <v>2677</v>
      </c>
      <c r="J16" s="547"/>
    </row>
    <row r="17" spans="1:10">
      <c r="A17" s="783"/>
      <c r="B17" s="550" t="s">
        <v>23</v>
      </c>
      <c r="C17" s="549" t="s">
        <v>2101</v>
      </c>
      <c r="D17" s="547" t="s">
        <v>2613</v>
      </c>
      <c r="E17" s="548" t="s">
        <v>11</v>
      </c>
      <c r="F17" s="547"/>
      <c r="G17" s="547"/>
      <c r="H17" s="547"/>
      <c r="I17" s="547"/>
      <c r="J17" s="547"/>
    </row>
    <row r="18" spans="1:10" ht="15.75" customHeight="1">
      <c r="A18" s="781">
        <v>5</v>
      </c>
      <c r="B18" s="550" t="s">
        <v>23</v>
      </c>
      <c r="C18" s="551" t="s">
        <v>2676</v>
      </c>
      <c r="D18" s="547"/>
      <c r="E18" s="548" t="s">
        <v>11</v>
      </c>
      <c r="F18" s="547"/>
      <c r="G18" s="552" t="s">
        <v>2675</v>
      </c>
      <c r="H18" s="547"/>
      <c r="I18" s="547"/>
      <c r="J18" s="547"/>
    </row>
    <row r="19" spans="1:10">
      <c r="A19" s="783"/>
      <c r="B19" s="550" t="s">
        <v>23</v>
      </c>
      <c r="C19" s="549" t="s">
        <v>2101</v>
      </c>
      <c r="D19" s="547" t="s">
        <v>2613</v>
      </c>
      <c r="E19" s="548" t="s">
        <v>11</v>
      </c>
      <c r="F19" s="547"/>
      <c r="G19" s="547"/>
      <c r="H19" s="547"/>
      <c r="I19" s="547"/>
      <c r="J19" s="547"/>
    </row>
    <row r="20" spans="1:10">
      <c r="A20" s="781">
        <v>6</v>
      </c>
      <c r="B20" s="550" t="s">
        <v>23</v>
      </c>
      <c r="C20" s="551" t="s">
        <v>2674</v>
      </c>
      <c r="D20" s="547"/>
      <c r="E20" s="548" t="s">
        <v>11</v>
      </c>
      <c r="F20" s="547"/>
      <c r="G20" s="547" t="s">
        <v>2650</v>
      </c>
      <c r="H20" s="547"/>
      <c r="I20" s="547" t="s">
        <v>2633</v>
      </c>
      <c r="J20" s="547"/>
    </row>
    <row r="21" spans="1:10">
      <c r="A21" s="782"/>
      <c r="B21" s="550" t="s">
        <v>23</v>
      </c>
      <c r="C21" s="549" t="s">
        <v>2126</v>
      </c>
      <c r="D21" s="547" t="s">
        <v>2613</v>
      </c>
      <c r="E21" s="548" t="s">
        <v>11</v>
      </c>
      <c r="F21" s="547"/>
      <c r="G21" s="547"/>
      <c r="H21" s="547"/>
      <c r="I21" s="547"/>
      <c r="J21" s="547"/>
    </row>
    <row r="22" spans="1:10">
      <c r="A22" s="783"/>
      <c r="B22" s="550" t="s">
        <v>23</v>
      </c>
      <c r="C22" s="549" t="s">
        <v>2101</v>
      </c>
      <c r="D22" s="547" t="s">
        <v>2613</v>
      </c>
      <c r="E22" s="548" t="s">
        <v>11</v>
      </c>
      <c r="F22" s="547"/>
      <c r="G22" s="547"/>
      <c r="H22" s="547"/>
      <c r="I22" s="547"/>
      <c r="J22" s="547"/>
    </row>
    <row r="23" spans="1:10" ht="16.5" customHeight="1">
      <c r="A23" s="781">
        <v>7</v>
      </c>
      <c r="B23" s="550" t="s">
        <v>23</v>
      </c>
      <c r="C23" s="551" t="s">
        <v>2673</v>
      </c>
      <c r="D23" s="547"/>
      <c r="E23" s="548" t="s">
        <v>11</v>
      </c>
      <c r="F23" s="547"/>
      <c r="G23" s="552" t="s">
        <v>2648</v>
      </c>
      <c r="H23" s="547"/>
      <c r="I23" s="552" t="s">
        <v>2636</v>
      </c>
      <c r="J23" s="547"/>
    </row>
    <row r="24" spans="1:10">
      <c r="A24" s="783"/>
      <c r="B24" s="550" t="s">
        <v>23</v>
      </c>
      <c r="C24" s="549" t="s">
        <v>2101</v>
      </c>
      <c r="D24" s="547" t="s">
        <v>2613</v>
      </c>
      <c r="E24" s="548" t="s">
        <v>11</v>
      </c>
      <c r="F24" s="547"/>
      <c r="G24" s="547"/>
      <c r="H24" s="547"/>
      <c r="I24" s="547"/>
      <c r="J24" s="547"/>
    </row>
    <row r="25" spans="1:10">
      <c r="A25" s="781">
        <v>8</v>
      </c>
      <c r="B25" s="550" t="s">
        <v>23</v>
      </c>
      <c r="C25" s="551" t="s">
        <v>2672</v>
      </c>
      <c r="D25" s="547"/>
      <c r="E25" s="548" t="s">
        <v>11</v>
      </c>
      <c r="F25" s="547"/>
      <c r="G25" s="547" t="s">
        <v>2646</v>
      </c>
      <c r="H25" s="547"/>
      <c r="I25" s="547" t="s">
        <v>2633</v>
      </c>
      <c r="J25" s="547"/>
    </row>
    <row r="26" spans="1:10">
      <c r="A26" s="782"/>
      <c r="B26" s="550" t="s">
        <v>23</v>
      </c>
      <c r="C26" s="549" t="s">
        <v>2126</v>
      </c>
      <c r="D26" s="547" t="s">
        <v>2613</v>
      </c>
      <c r="E26" s="548" t="s">
        <v>11</v>
      </c>
      <c r="F26" s="547"/>
      <c r="G26" s="547"/>
      <c r="H26" s="547"/>
      <c r="I26" s="547"/>
      <c r="J26" s="547"/>
    </row>
    <row r="27" spans="1:10">
      <c r="A27" s="783"/>
      <c r="B27" s="550" t="s">
        <v>23</v>
      </c>
      <c r="C27" s="549" t="s">
        <v>2101</v>
      </c>
      <c r="D27" s="547" t="s">
        <v>2613</v>
      </c>
      <c r="E27" s="548" t="s">
        <v>11</v>
      </c>
      <c r="F27" s="547"/>
      <c r="G27" s="547"/>
      <c r="H27" s="547"/>
      <c r="I27" s="547"/>
      <c r="J27" s="547"/>
    </row>
    <row r="28" spans="1:10" ht="15.75" customHeight="1">
      <c r="A28" s="781">
        <v>9</v>
      </c>
      <c r="B28" s="550" t="s">
        <v>23</v>
      </c>
      <c r="C28" s="551" t="s">
        <v>2671</v>
      </c>
      <c r="D28" s="547"/>
      <c r="E28" s="548" t="s">
        <v>11</v>
      </c>
      <c r="F28" s="547"/>
      <c r="G28" s="552" t="s">
        <v>2644</v>
      </c>
      <c r="H28" s="547"/>
      <c r="I28" s="552" t="s">
        <v>2636</v>
      </c>
      <c r="J28" s="547"/>
    </row>
    <row r="29" spans="1:10">
      <c r="A29" s="783"/>
      <c r="B29" s="550" t="s">
        <v>23</v>
      </c>
      <c r="C29" s="549" t="s">
        <v>2101</v>
      </c>
      <c r="D29" s="547" t="s">
        <v>2613</v>
      </c>
      <c r="E29" s="548" t="s">
        <v>11</v>
      </c>
      <c r="F29" s="547"/>
      <c r="G29" s="547"/>
      <c r="H29" s="547"/>
      <c r="I29" s="547"/>
      <c r="J29" s="547"/>
    </row>
    <row r="30" spans="1:10">
      <c r="A30" s="781">
        <v>10</v>
      </c>
      <c r="B30" s="550" t="s">
        <v>23</v>
      </c>
      <c r="C30" s="551" t="s">
        <v>2670</v>
      </c>
      <c r="D30" s="547"/>
      <c r="E30" s="548" t="s">
        <v>11</v>
      </c>
      <c r="F30" s="547"/>
      <c r="G30" s="547" t="s">
        <v>2888</v>
      </c>
      <c r="H30" s="547"/>
      <c r="I30" s="547" t="s">
        <v>2633</v>
      </c>
      <c r="J30" s="547"/>
    </row>
    <row r="31" spans="1:10">
      <c r="A31" s="782"/>
      <c r="B31" s="550" t="s">
        <v>23</v>
      </c>
      <c r="C31" s="549" t="s">
        <v>2126</v>
      </c>
      <c r="D31" s="547" t="s">
        <v>2613</v>
      </c>
      <c r="E31" s="548" t="s">
        <v>11</v>
      </c>
      <c r="F31" s="547"/>
      <c r="G31" s="547"/>
      <c r="H31" s="547"/>
      <c r="I31" s="547"/>
      <c r="J31" s="547"/>
    </row>
    <row r="32" spans="1:10">
      <c r="A32" s="783"/>
      <c r="B32" s="550" t="s">
        <v>23</v>
      </c>
      <c r="C32" s="549" t="s">
        <v>2101</v>
      </c>
      <c r="D32" s="547" t="s">
        <v>2613</v>
      </c>
      <c r="E32" s="548" t="s">
        <v>11</v>
      </c>
      <c r="F32" s="547"/>
      <c r="G32" s="547"/>
      <c r="H32" s="547"/>
      <c r="I32" s="547"/>
      <c r="J32" s="547"/>
    </row>
    <row r="33" spans="1:10">
      <c r="A33" s="781">
        <v>11</v>
      </c>
      <c r="B33" s="550" t="s">
        <v>23</v>
      </c>
      <c r="C33" s="551" t="s">
        <v>2669</v>
      </c>
      <c r="D33" s="547"/>
      <c r="E33" s="548" t="s">
        <v>11</v>
      </c>
      <c r="F33" s="547"/>
      <c r="G33" s="547"/>
      <c r="H33" s="547"/>
      <c r="I33" s="547" t="s">
        <v>2640</v>
      </c>
      <c r="J33" s="547"/>
    </row>
    <row r="34" spans="1:10">
      <c r="A34" s="782"/>
      <c r="B34" s="550" t="s">
        <v>23</v>
      </c>
      <c r="C34" s="549" t="s">
        <v>2639</v>
      </c>
      <c r="D34" s="547" t="s">
        <v>2638</v>
      </c>
      <c r="E34" s="548" t="s">
        <v>11</v>
      </c>
      <c r="F34" s="547"/>
      <c r="G34" s="547"/>
      <c r="H34" s="547"/>
      <c r="I34" s="547"/>
      <c r="J34" s="547"/>
    </row>
    <row r="35" spans="1:10">
      <c r="A35" s="783"/>
      <c r="B35" s="550" t="s">
        <v>23</v>
      </c>
      <c r="C35" s="549" t="s">
        <v>2101</v>
      </c>
      <c r="D35" s="547" t="s">
        <v>2613</v>
      </c>
      <c r="E35" s="548" t="s">
        <v>11</v>
      </c>
      <c r="F35" s="547"/>
      <c r="G35" s="547"/>
      <c r="H35" s="547"/>
      <c r="I35" s="547"/>
      <c r="J35" s="547"/>
    </row>
    <row r="36" spans="1:10" ht="18.75" customHeight="1">
      <c r="A36" s="781">
        <v>12</v>
      </c>
      <c r="B36" s="550" t="s">
        <v>23</v>
      </c>
      <c r="C36" s="551" t="s">
        <v>2668</v>
      </c>
      <c r="D36" s="547"/>
      <c r="E36" s="548" t="s">
        <v>11</v>
      </c>
      <c r="F36" s="547"/>
      <c r="G36" s="552" t="s">
        <v>2887</v>
      </c>
      <c r="H36" s="547"/>
      <c r="I36" s="552" t="s">
        <v>2636</v>
      </c>
      <c r="J36" s="547"/>
    </row>
    <row r="37" spans="1:10">
      <c r="A37" s="783"/>
      <c r="B37" s="550" t="s">
        <v>23</v>
      </c>
      <c r="C37" s="549" t="s">
        <v>2101</v>
      </c>
      <c r="D37" s="547" t="s">
        <v>2613</v>
      </c>
      <c r="E37" s="548" t="s">
        <v>11</v>
      </c>
      <c r="F37" s="547"/>
      <c r="G37" s="547"/>
      <c r="H37" s="547"/>
      <c r="I37" s="547"/>
      <c r="J37" s="547"/>
    </row>
    <row r="38" spans="1:10">
      <c r="A38" s="788">
        <v>13</v>
      </c>
      <c r="B38" s="550" t="s">
        <v>23</v>
      </c>
      <c r="C38" s="551" t="s">
        <v>2667</v>
      </c>
      <c r="D38" s="547"/>
      <c r="E38" s="548" t="s">
        <v>11</v>
      </c>
      <c r="F38" s="547"/>
      <c r="G38" s="547" t="s">
        <v>2889</v>
      </c>
      <c r="H38" s="547"/>
      <c r="I38" s="547" t="s">
        <v>2633</v>
      </c>
      <c r="J38" s="547"/>
    </row>
    <row r="39" spans="1:10">
      <c r="A39" s="788"/>
      <c r="B39" s="550" t="s">
        <v>23</v>
      </c>
      <c r="C39" s="549" t="s">
        <v>2126</v>
      </c>
      <c r="D39" s="547" t="s">
        <v>2613</v>
      </c>
      <c r="E39" s="548" t="s">
        <v>11</v>
      </c>
      <c r="F39" s="547"/>
      <c r="G39" s="547"/>
      <c r="H39" s="547"/>
      <c r="I39" s="547"/>
      <c r="J39" s="547"/>
    </row>
    <row r="40" spans="1:10">
      <c r="A40" s="788"/>
      <c r="B40" s="550" t="s">
        <v>23</v>
      </c>
      <c r="C40" s="549" t="s">
        <v>2101</v>
      </c>
      <c r="D40" s="547" t="s">
        <v>2613</v>
      </c>
      <c r="E40" s="548" t="s">
        <v>11</v>
      </c>
      <c r="F40" s="547"/>
      <c r="G40" s="547"/>
      <c r="H40" s="547"/>
      <c r="I40" s="547"/>
      <c r="J40" s="547"/>
    </row>
    <row r="41" spans="1:10">
      <c r="A41" s="782">
        <v>14</v>
      </c>
      <c r="B41" s="550" t="s">
        <v>23</v>
      </c>
      <c r="C41" s="551" t="s">
        <v>2666</v>
      </c>
      <c r="D41" s="547"/>
      <c r="E41" s="548" t="s">
        <v>11</v>
      </c>
      <c r="F41" s="547"/>
      <c r="G41" s="547"/>
      <c r="H41" s="547"/>
      <c r="I41" s="547"/>
      <c r="J41" s="547"/>
    </row>
    <row r="42" spans="1:10">
      <c r="A42" s="783"/>
      <c r="B42" s="550" t="s">
        <v>23</v>
      </c>
      <c r="C42" s="549" t="s">
        <v>2101</v>
      </c>
      <c r="D42" s="547" t="s">
        <v>2613</v>
      </c>
      <c r="E42" s="548" t="s">
        <v>11</v>
      </c>
      <c r="F42" s="547"/>
      <c r="G42" s="547"/>
      <c r="H42" s="547"/>
      <c r="I42" s="547"/>
      <c r="J42" s="547"/>
    </row>
    <row r="43" spans="1:10" ht="15.75" customHeight="1">
      <c r="A43" s="781">
        <v>15</v>
      </c>
      <c r="B43" s="550" t="s">
        <v>23</v>
      </c>
      <c r="C43" s="551" t="s">
        <v>2665</v>
      </c>
      <c r="D43" s="547"/>
      <c r="E43" s="548" t="s">
        <v>11</v>
      </c>
      <c r="F43" s="547"/>
      <c r="G43" s="552" t="s">
        <v>2890</v>
      </c>
      <c r="H43" s="547"/>
      <c r="I43" s="547"/>
      <c r="J43" s="547"/>
    </row>
    <row r="44" spans="1:10">
      <c r="A44" s="782"/>
      <c r="B44" s="550" t="s">
        <v>23</v>
      </c>
      <c r="C44" s="549" t="s">
        <v>2664</v>
      </c>
      <c r="D44" s="547" t="s">
        <v>2662</v>
      </c>
      <c r="E44" s="548" t="s">
        <v>11</v>
      </c>
      <c r="F44" s="547"/>
      <c r="G44" s="547"/>
      <c r="H44" s="547"/>
      <c r="I44" s="547"/>
      <c r="J44" s="547"/>
    </row>
    <row r="45" spans="1:10">
      <c r="A45" s="782"/>
      <c r="B45" s="550" t="s">
        <v>23</v>
      </c>
      <c r="C45" s="549" t="s">
        <v>2663</v>
      </c>
      <c r="D45" s="547" t="s">
        <v>2662</v>
      </c>
      <c r="E45" s="548" t="s">
        <v>11</v>
      </c>
      <c r="F45" s="547"/>
      <c r="G45" s="547"/>
      <c r="H45" s="547"/>
      <c r="I45" s="547"/>
      <c r="J45" s="547"/>
    </row>
    <row r="46" spans="1:10">
      <c r="A46" s="782"/>
      <c r="B46" s="550" t="s">
        <v>23</v>
      </c>
      <c r="C46" s="549" t="s">
        <v>2661</v>
      </c>
      <c r="D46" s="547" t="s">
        <v>2660</v>
      </c>
      <c r="E46" s="548" t="s">
        <v>11</v>
      </c>
      <c r="F46" s="547"/>
      <c r="G46" s="547"/>
      <c r="H46" s="547"/>
      <c r="I46" s="547"/>
      <c r="J46" s="547"/>
    </row>
    <row r="47" spans="1:10">
      <c r="A47" s="782"/>
      <c r="B47" s="550" t="s">
        <v>23</v>
      </c>
      <c r="C47" s="549" t="s">
        <v>2659</v>
      </c>
      <c r="D47" s="547" t="s">
        <v>2658</v>
      </c>
      <c r="E47" s="548" t="s">
        <v>11</v>
      </c>
      <c r="F47" s="547"/>
      <c r="G47" s="547"/>
      <c r="H47" s="547"/>
      <c r="I47" s="547"/>
      <c r="J47" s="547"/>
    </row>
    <row r="48" spans="1:10">
      <c r="A48" s="782"/>
      <c r="B48" s="550" t="s">
        <v>23</v>
      </c>
      <c r="C48" s="549" t="s">
        <v>2103</v>
      </c>
      <c r="D48" s="547"/>
      <c r="E48" s="548" t="s">
        <v>11</v>
      </c>
      <c r="F48" s="547"/>
      <c r="G48" s="547"/>
      <c r="H48" s="547"/>
      <c r="I48" s="547"/>
      <c r="J48" s="547"/>
    </row>
    <row r="49" spans="1:10">
      <c r="A49" s="783"/>
      <c r="B49" s="550" t="s">
        <v>23</v>
      </c>
      <c r="C49" s="549" t="s">
        <v>2101</v>
      </c>
      <c r="D49" s="547" t="s">
        <v>2613</v>
      </c>
      <c r="E49" s="548" t="s">
        <v>11</v>
      </c>
      <c r="F49" s="547"/>
      <c r="G49" s="547"/>
      <c r="H49" s="547"/>
      <c r="I49" s="547"/>
      <c r="J49" s="547"/>
    </row>
    <row r="50" spans="1:10" ht="18" customHeight="1">
      <c r="A50" s="781">
        <v>16</v>
      </c>
      <c r="B50" s="550" t="s">
        <v>23</v>
      </c>
      <c r="C50" s="551" t="s">
        <v>2657</v>
      </c>
      <c r="D50" s="547"/>
      <c r="E50" s="548" t="s">
        <v>11</v>
      </c>
      <c r="F50" s="547"/>
      <c r="G50" s="552" t="s">
        <v>2891</v>
      </c>
      <c r="H50" s="547"/>
      <c r="I50" s="547"/>
      <c r="J50" s="547"/>
    </row>
    <row r="51" spans="1:10">
      <c r="A51" s="782"/>
      <c r="B51" s="550" t="s">
        <v>23</v>
      </c>
      <c r="C51" s="549" t="s">
        <v>2522</v>
      </c>
      <c r="D51" s="547"/>
      <c r="E51" s="548" t="s">
        <v>11</v>
      </c>
      <c r="F51" s="547"/>
      <c r="G51" s="547"/>
      <c r="H51" s="547"/>
      <c r="I51" s="547"/>
      <c r="J51" s="547"/>
    </row>
    <row r="52" spans="1:10">
      <c r="A52" s="782"/>
      <c r="B52" s="550" t="s">
        <v>23</v>
      </c>
      <c r="C52" s="549" t="s">
        <v>2521</v>
      </c>
      <c r="D52" s="547"/>
      <c r="E52" s="548" t="s">
        <v>11</v>
      </c>
      <c r="F52" s="547"/>
      <c r="G52" s="547"/>
      <c r="H52" s="547"/>
      <c r="I52" s="547"/>
      <c r="J52" s="547"/>
    </row>
    <row r="53" spans="1:10">
      <c r="A53" s="782"/>
      <c r="B53" s="550" t="s">
        <v>23</v>
      </c>
      <c r="C53" s="549" t="s">
        <v>2520</v>
      </c>
      <c r="D53" s="547" t="s">
        <v>2656</v>
      </c>
      <c r="E53" s="548" t="s">
        <v>11</v>
      </c>
      <c r="F53" s="547"/>
      <c r="G53" s="547"/>
      <c r="H53" s="547"/>
      <c r="I53" s="547"/>
      <c r="J53" s="547"/>
    </row>
    <row r="54" spans="1:10">
      <c r="A54" s="782"/>
      <c r="B54" s="550" t="s">
        <v>23</v>
      </c>
      <c r="C54" s="549" t="s">
        <v>2519</v>
      </c>
      <c r="D54" s="547" t="s">
        <v>2655</v>
      </c>
      <c r="E54" s="548" t="s">
        <v>11</v>
      </c>
      <c r="F54" s="547"/>
      <c r="G54" s="547"/>
      <c r="H54" s="547"/>
      <c r="I54" s="547"/>
      <c r="J54" s="547"/>
    </row>
    <row r="55" spans="1:10">
      <c r="A55" s="782"/>
      <c r="B55" s="550" t="s">
        <v>23</v>
      </c>
      <c r="C55" s="549" t="s">
        <v>2103</v>
      </c>
      <c r="D55" s="547"/>
      <c r="E55" s="548" t="s">
        <v>11</v>
      </c>
      <c r="F55" s="547"/>
      <c r="G55" s="547"/>
      <c r="H55" s="547"/>
      <c r="I55" s="547"/>
      <c r="J55" s="547"/>
    </row>
    <row r="56" spans="1:10">
      <c r="A56" s="783"/>
      <c r="B56" s="550" t="s">
        <v>23</v>
      </c>
      <c r="C56" s="549" t="s">
        <v>2101</v>
      </c>
      <c r="D56" s="547" t="s">
        <v>2613</v>
      </c>
      <c r="E56" s="548" t="s">
        <v>11</v>
      </c>
      <c r="F56" s="547"/>
      <c r="G56" s="547"/>
      <c r="H56" s="547"/>
      <c r="I56" s="547"/>
      <c r="J56" s="547"/>
    </row>
    <row r="57" spans="1:10" ht="15.75" customHeight="1">
      <c r="A57" s="781">
        <v>17</v>
      </c>
      <c r="B57" s="550" t="s">
        <v>23</v>
      </c>
      <c r="C57" s="551" t="s">
        <v>2654</v>
      </c>
      <c r="D57" s="547"/>
      <c r="E57" s="548" t="s">
        <v>11</v>
      </c>
      <c r="F57" s="547"/>
      <c r="G57" s="552" t="s">
        <v>2892</v>
      </c>
      <c r="H57" s="547"/>
      <c r="I57" s="547" t="s">
        <v>2640</v>
      </c>
      <c r="J57" s="547"/>
    </row>
    <row r="58" spans="1:10">
      <c r="A58" s="783"/>
      <c r="B58" s="550" t="s">
        <v>23</v>
      </c>
      <c r="C58" s="549" t="s">
        <v>2101</v>
      </c>
      <c r="D58" s="547" t="s">
        <v>2613</v>
      </c>
      <c r="E58" s="548" t="s">
        <v>11</v>
      </c>
      <c r="F58" s="547"/>
      <c r="G58" s="547"/>
      <c r="H58" s="547"/>
      <c r="I58" s="547"/>
      <c r="J58" s="547"/>
    </row>
    <row r="59" spans="1:10" ht="15" customHeight="1">
      <c r="A59" s="781">
        <v>18</v>
      </c>
      <c r="B59" s="550" t="s">
        <v>23</v>
      </c>
      <c r="C59" s="551" t="s">
        <v>2653</v>
      </c>
      <c r="D59" s="547"/>
      <c r="E59" s="548" t="s">
        <v>11</v>
      </c>
      <c r="F59" s="547"/>
      <c r="G59" s="552" t="s">
        <v>2652</v>
      </c>
      <c r="H59" s="547"/>
      <c r="I59" s="552" t="s">
        <v>2636</v>
      </c>
      <c r="J59" s="547"/>
    </row>
    <row r="60" spans="1:10">
      <c r="A60" s="783"/>
      <c r="B60" s="550" t="s">
        <v>23</v>
      </c>
      <c r="C60" s="549" t="s">
        <v>2101</v>
      </c>
      <c r="D60" s="547" t="s">
        <v>2613</v>
      </c>
      <c r="E60" s="548" t="s">
        <v>11</v>
      </c>
      <c r="F60" s="547"/>
      <c r="G60" s="547"/>
      <c r="H60" s="547"/>
      <c r="I60" s="547"/>
      <c r="J60" s="547"/>
    </row>
    <row r="61" spans="1:10">
      <c r="A61" s="781">
        <v>19</v>
      </c>
      <c r="B61" s="550" t="s">
        <v>23</v>
      </c>
      <c r="C61" s="551" t="s">
        <v>2651</v>
      </c>
      <c r="D61" s="547"/>
      <c r="E61" s="548" t="s">
        <v>11</v>
      </c>
      <c r="F61" s="547"/>
      <c r="G61" s="547" t="s">
        <v>2650</v>
      </c>
      <c r="H61" s="547"/>
      <c r="I61" s="547" t="s">
        <v>2633</v>
      </c>
      <c r="J61" s="547"/>
    </row>
    <row r="62" spans="1:10">
      <c r="A62" s="782"/>
      <c r="B62" s="550" t="s">
        <v>23</v>
      </c>
      <c r="C62" s="549" t="s">
        <v>2126</v>
      </c>
      <c r="D62" s="547" t="s">
        <v>2613</v>
      </c>
      <c r="E62" s="548" t="s">
        <v>11</v>
      </c>
      <c r="F62" s="547"/>
      <c r="G62" s="547"/>
      <c r="H62" s="547"/>
      <c r="I62" s="547"/>
      <c r="J62" s="547"/>
    </row>
    <row r="63" spans="1:10">
      <c r="A63" s="783"/>
      <c r="B63" s="550" t="s">
        <v>23</v>
      </c>
      <c r="C63" s="549" t="s">
        <v>2101</v>
      </c>
      <c r="D63" s="547" t="s">
        <v>2613</v>
      </c>
      <c r="E63" s="548" t="s">
        <v>11</v>
      </c>
      <c r="F63" s="547"/>
      <c r="G63" s="547"/>
      <c r="H63" s="547"/>
      <c r="I63" s="547"/>
      <c r="J63" s="547"/>
    </row>
    <row r="64" spans="1:10" ht="15" customHeight="1">
      <c r="A64" s="781">
        <v>20</v>
      </c>
      <c r="B64" s="550" t="s">
        <v>23</v>
      </c>
      <c r="C64" s="551" t="s">
        <v>2649</v>
      </c>
      <c r="D64" s="547"/>
      <c r="E64" s="548" t="s">
        <v>11</v>
      </c>
      <c r="F64" s="547"/>
      <c r="G64" s="552" t="s">
        <v>2648</v>
      </c>
      <c r="H64" s="547"/>
      <c r="I64" s="552" t="s">
        <v>2636</v>
      </c>
      <c r="J64" s="547"/>
    </row>
    <row r="65" spans="1:10">
      <c r="A65" s="783"/>
      <c r="B65" s="550" t="s">
        <v>23</v>
      </c>
      <c r="C65" s="549" t="s">
        <v>2101</v>
      </c>
      <c r="D65" s="547" t="s">
        <v>2613</v>
      </c>
      <c r="E65" s="548" t="s">
        <v>11</v>
      </c>
      <c r="F65" s="547"/>
      <c r="G65" s="547"/>
      <c r="H65" s="547"/>
      <c r="I65" s="547"/>
      <c r="J65" s="547"/>
    </row>
    <row r="66" spans="1:10">
      <c r="A66" s="781">
        <v>21</v>
      </c>
      <c r="B66" s="550" t="s">
        <v>23</v>
      </c>
      <c r="C66" s="551" t="s">
        <v>2647</v>
      </c>
      <c r="D66" s="547"/>
      <c r="E66" s="548" t="s">
        <v>11</v>
      </c>
      <c r="F66" s="547"/>
      <c r="G66" s="547" t="s">
        <v>2646</v>
      </c>
      <c r="H66" s="547"/>
      <c r="I66" s="547" t="s">
        <v>2633</v>
      </c>
      <c r="J66" s="547"/>
    </row>
    <row r="67" spans="1:10">
      <c r="A67" s="782"/>
      <c r="B67" s="550" t="s">
        <v>23</v>
      </c>
      <c r="C67" s="549" t="s">
        <v>2126</v>
      </c>
      <c r="D67" s="547" t="s">
        <v>2613</v>
      </c>
      <c r="E67" s="548" t="s">
        <v>11</v>
      </c>
      <c r="F67" s="547"/>
      <c r="G67" s="547"/>
      <c r="H67" s="547"/>
      <c r="I67" s="547"/>
      <c r="J67" s="547"/>
    </row>
    <row r="68" spans="1:10">
      <c r="A68" s="783"/>
      <c r="B68" s="550" t="s">
        <v>23</v>
      </c>
      <c r="C68" s="549" t="s">
        <v>2101</v>
      </c>
      <c r="D68" s="547" t="s">
        <v>2613</v>
      </c>
      <c r="E68" s="548" t="s">
        <v>11</v>
      </c>
      <c r="F68" s="547"/>
      <c r="G68" s="547"/>
      <c r="H68" s="547"/>
      <c r="I68" s="547"/>
      <c r="J68" s="547"/>
    </row>
    <row r="69" spans="1:10" ht="17.25" customHeight="1">
      <c r="A69" s="781">
        <v>22</v>
      </c>
      <c r="B69" s="550" t="s">
        <v>23</v>
      </c>
      <c r="C69" s="551" t="s">
        <v>2645</v>
      </c>
      <c r="D69" s="547"/>
      <c r="E69" s="548" t="s">
        <v>11</v>
      </c>
      <c r="F69" s="547"/>
      <c r="G69" s="552" t="s">
        <v>2644</v>
      </c>
      <c r="H69" s="547"/>
      <c r="I69" s="552" t="s">
        <v>2636</v>
      </c>
      <c r="J69" s="547"/>
    </row>
    <row r="70" spans="1:10">
      <c r="A70" s="783"/>
      <c r="B70" s="550" t="s">
        <v>23</v>
      </c>
      <c r="C70" s="549" t="s">
        <v>2101</v>
      </c>
      <c r="D70" s="547" t="s">
        <v>2613</v>
      </c>
      <c r="E70" s="548" t="s">
        <v>11</v>
      </c>
      <c r="F70" s="547"/>
      <c r="G70" s="547"/>
      <c r="H70" s="547"/>
      <c r="I70" s="547"/>
      <c r="J70" s="547"/>
    </row>
    <row r="71" spans="1:10">
      <c r="A71" s="781">
        <v>23</v>
      </c>
      <c r="B71" s="550" t="s">
        <v>23</v>
      </c>
      <c r="C71" s="551" t="s">
        <v>2643</v>
      </c>
      <c r="D71" s="547"/>
      <c r="E71" s="548" t="s">
        <v>11</v>
      </c>
      <c r="F71" s="547"/>
      <c r="G71" s="547" t="s">
        <v>2642</v>
      </c>
      <c r="H71" s="547"/>
      <c r="I71" s="547" t="s">
        <v>2633</v>
      </c>
      <c r="J71" s="547"/>
    </row>
    <row r="72" spans="1:10">
      <c r="A72" s="782"/>
      <c r="B72" s="550" t="s">
        <v>23</v>
      </c>
      <c r="C72" s="549" t="s">
        <v>2126</v>
      </c>
      <c r="D72" s="547" t="s">
        <v>2613</v>
      </c>
      <c r="E72" s="548" t="s">
        <v>11</v>
      </c>
      <c r="F72" s="547"/>
      <c r="G72" s="547"/>
      <c r="H72" s="547"/>
      <c r="I72" s="547"/>
      <c r="J72" s="547"/>
    </row>
    <row r="73" spans="1:10">
      <c r="A73" s="783"/>
      <c r="B73" s="550" t="s">
        <v>23</v>
      </c>
      <c r="C73" s="549" t="s">
        <v>2101</v>
      </c>
      <c r="D73" s="547" t="s">
        <v>2613</v>
      </c>
      <c r="E73" s="548" t="s">
        <v>11</v>
      </c>
      <c r="F73" s="547"/>
      <c r="G73" s="547"/>
      <c r="H73" s="547"/>
      <c r="I73" s="547"/>
      <c r="J73" s="547"/>
    </row>
    <row r="74" spans="1:10">
      <c r="A74" s="781">
        <v>24</v>
      </c>
      <c r="B74" s="550" t="s">
        <v>23</v>
      </c>
      <c r="C74" s="551" t="s">
        <v>2641</v>
      </c>
      <c r="D74" s="547"/>
      <c r="E74" s="548" t="s">
        <v>11</v>
      </c>
      <c r="F74" s="547"/>
      <c r="G74" s="547"/>
      <c r="H74" s="547"/>
      <c r="I74" s="547" t="s">
        <v>2640</v>
      </c>
      <c r="J74" s="547"/>
    </row>
    <row r="75" spans="1:10">
      <c r="A75" s="782"/>
      <c r="B75" s="550" t="s">
        <v>23</v>
      </c>
      <c r="C75" s="549" t="s">
        <v>2639</v>
      </c>
      <c r="D75" s="547" t="s">
        <v>2638</v>
      </c>
      <c r="E75" s="548" t="s">
        <v>11</v>
      </c>
      <c r="F75" s="547"/>
      <c r="G75" s="547"/>
      <c r="H75" s="547"/>
      <c r="I75" s="547"/>
      <c r="J75" s="547"/>
    </row>
    <row r="76" spans="1:10">
      <c r="A76" s="783"/>
      <c r="B76" s="550" t="s">
        <v>23</v>
      </c>
      <c r="C76" s="549" t="s">
        <v>2101</v>
      </c>
      <c r="D76" s="547" t="s">
        <v>2613</v>
      </c>
      <c r="E76" s="548" t="s">
        <v>11</v>
      </c>
      <c r="F76" s="547"/>
      <c r="G76" s="547"/>
      <c r="H76" s="547"/>
      <c r="I76" s="547"/>
      <c r="J76" s="547"/>
    </row>
    <row r="77" spans="1:10" ht="18.75" customHeight="1">
      <c r="A77" s="781">
        <v>25</v>
      </c>
      <c r="B77" s="550" t="s">
        <v>23</v>
      </c>
      <c r="C77" s="551" t="s">
        <v>2637</v>
      </c>
      <c r="D77" s="547"/>
      <c r="E77" s="548" t="s">
        <v>11</v>
      </c>
      <c r="F77" s="547"/>
      <c r="G77" s="552" t="s">
        <v>2893</v>
      </c>
      <c r="H77" s="547"/>
      <c r="I77" s="552" t="s">
        <v>2636</v>
      </c>
      <c r="J77" s="547"/>
    </row>
    <row r="78" spans="1:10">
      <c r="A78" s="783"/>
      <c r="B78" s="550" t="s">
        <v>23</v>
      </c>
      <c r="C78" s="549" t="s">
        <v>2101</v>
      </c>
      <c r="D78" s="547" t="s">
        <v>2613</v>
      </c>
      <c r="E78" s="548" t="s">
        <v>11</v>
      </c>
      <c r="F78" s="547"/>
      <c r="G78" s="547"/>
      <c r="H78" s="547"/>
      <c r="I78" s="547"/>
      <c r="J78" s="547"/>
    </row>
    <row r="79" spans="1:10">
      <c r="A79" s="789">
        <v>26</v>
      </c>
      <c r="B79" s="550" t="s">
        <v>23</v>
      </c>
      <c r="C79" s="551" t="s">
        <v>2635</v>
      </c>
      <c r="D79" s="547"/>
      <c r="E79" s="548" t="s">
        <v>11</v>
      </c>
      <c r="F79" s="547"/>
      <c r="G79" s="547" t="s">
        <v>2634</v>
      </c>
      <c r="H79" s="547"/>
      <c r="I79" s="547" t="s">
        <v>2633</v>
      </c>
      <c r="J79" s="547"/>
    </row>
    <row r="80" spans="1:10">
      <c r="A80" s="789"/>
      <c r="B80" s="550" t="s">
        <v>23</v>
      </c>
      <c r="C80" s="549" t="s">
        <v>2126</v>
      </c>
      <c r="D80" s="547" t="s">
        <v>2613</v>
      </c>
      <c r="E80" s="548" t="s">
        <v>11</v>
      </c>
      <c r="F80" s="547"/>
      <c r="G80" s="547"/>
      <c r="H80" s="547"/>
      <c r="I80" s="547"/>
      <c r="J80" s="547"/>
    </row>
    <row r="81" spans="1:10">
      <c r="A81" s="789"/>
      <c r="B81" s="550" t="s">
        <v>23</v>
      </c>
      <c r="C81" s="549" t="s">
        <v>2101</v>
      </c>
      <c r="D81" s="547" t="s">
        <v>2613</v>
      </c>
      <c r="E81" s="548" t="s">
        <v>11</v>
      </c>
      <c r="F81" s="547"/>
      <c r="G81" s="547"/>
      <c r="H81" s="547"/>
      <c r="I81" s="547"/>
      <c r="J81" s="547"/>
    </row>
    <row r="82" spans="1:10">
      <c r="A82" s="781">
        <v>27</v>
      </c>
      <c r="B82" s="550" t="s">
        <v>23</v>
      </c>
      <c r="C82" s="551" t="s">
        <v>2632</v>
      </c>
      <c r="D82" s="547"/>
      <c r="E82" s="548" t="s">
        <v>11</v>
      </c>
      <c r="F82" s="547"/>
      <c r="G82" s="547"/>
      <c r="H82" s="547"/>
      <c r="I82" s="552" t="s">
        <v>2631</v>
      </c>
      <c r="J82" s="547"/>
    </row>
    <row r="83" spans="1:10">
      <c r="A83" s="783"/>
      <c r="B83" s="550" t="s">
        <v>23</v>
      </c>
      <c r="C83" s="549" t="s">
        <v>2101</v>
      </c>
      <c r="D83" s="547" t="s">
        <v>2613</v>
      </c>
      <c r="E83" s="548" t="s">
        <v>11</v>
      </c>
      <c r="F83" s="547"/>
      <c r="G83" s="547"/>
      <c r="H83" s="547"/>
      <c r="I83" s="547"/>
      <c r="J83" s="547"/>
    </row>
    <row r="84" spans="1:10" ht="15" customHeight="1">
      <c r="A84" s="781">
        <v>28</v>
      </c>
      <c r="B84" s="550" t="s">
        <v>23</v>
      </c>
      <c r="C84" s="551" t="s">
        <v>2630</v>
      </c>
      <c r="D84" s="547"/>
      <c r="E84" s="548" t="s">
        <v>11</v>
      </c>
      <c r="F84" s="547"/>
      <c r="G84" s="552" t="s">
        <v>2629</v>
      </c>
      <c r="H84" s="547"/>
      <c r="I84" s="552" t="s">
        <v>2628</v>
      </c>
      <c r="J84" s="547"/>
    </row>
    <row r="85" spans="1:10">
      <c r="A85" s="782"/>
      <c r="B85" s="550" t="s">
        <v>23</v>
      </c>
      <c r="C85" s="549" t="s">
        <v>2627</v>
      </c>
      <c r="D85" s="553">
        <v>0</v>
      </c>
      <c r="E85" s="548" t="s">
        <v>11</v>
      </c>
      <c r="F85" s="547"/>
      <c r="G85" s="547"/>
      <c r="H85" s="547"/>
      <c r="I85" s="547"/>
      <c r="J85" s="547"/>
    </row>
    <row r="86" spans="1:10">
      <c r="A86" s="782"/>
      <c r="B86" s="550" t="s">
        <v>23</v>
      </c>
      <c r="C86" s="549" t="s">
        <v>2626</v>
      </c>
      <c r="D86" s="553">
        <v>1</v>
      </c>
      <c r="E86" s="548" t="s">
        <v>11</v>
      </c>
      <c r="F86" s="547"/>
      <c r="G86" s="547"/>
      <c r="H86" s="547"/>
      <c r="I86" s="547"/>
      <c r="J86" s="547"/>
    </row>
    <row r="87" spans="1:10">
      <c r="A87" s="782"/>
      <c r="B87" s="550" t="s">
        <v>23</v>
      </c>
      <c r="C87" s="549" t="s">
        <v>2625</v>
      </c>
      <c r="D87" s="553">
        <v>1</v>
      </c>
      <c r="E87" s="548" t="s">
        <v>11</v>
      </c>
      <c r="F87" s="547"/>
      <c r="G87" s="547"/>
      <c r="H87" s="547"/>
      <c r="I87" s="547"/>
      <c r="J87" s="547"/>
    </row>
    <row r="88" spans="1:10">
      <c r="A88" s="782"/>
      <c r="B88" s="550" t="s">
        <v>23</v>
      </c>
      <c r="C88" s="549" t="s">
        <v>2624</v>
      </c>
      <c r="D88" s="553">
        <v>1</v>
      </c>
      <c r="E88" s="548" t="s">
        <v>11</v>
      </c>
      <c r="F88" s="547"/>
      <c r="G88" s="547"/>
      <c r="H88" s="547"/>
      <c r="I88" s="547"/>
      <c r="J88" s="547"/>
    </row>
    <row r="89" spans="1:10">
      <c r="A89" s="783"/>
      <c r="B89" s="550" t="s">
        <v>23</v>
      </c>
      <c r="C89" s="549" t="s">
        <v>2101</v>
      </c>
      <c r="D89" s="547" t="s">
        <v>2613</v>
      </c>
      <c r="E89" s="548" t="s">
        <v>11</v>
      </c>
      <c r="F89" s="547"/>
      <c r="G89" s="547"/>
      <c r="H89" s="547"/>
      <c r="I89" s="547"/>
      <c r="J89" s="547"/>
    </row>
    <row r="90" spans="1:10">
      <c r="A90" s="781">
        <v>29</v>
      </c>
      <c r="B90" s="550" t="s">
        <v>23</v>
      </c>
      <c r="C90" s="551" t="s">
        <v>2623</v>
      </c>
      <c r="D90" s="547"/>
      <c r="E90" s="548" t="s">
        <v>11</v>
      </c>
      <c r="F90" s="547"/>
      <c r="G90" s="547"/>
      <c r="H90" s="547"/>
      <c r="I90" s="547" t="s">
        <v>2622</v>
      </c>
      <c r="J90" s="547"/>
    </row>
    <row r="91" spans="1:10">
      <c r="A91" s="782"/>
      <c r="B91" s="550" t="s">
        <v>23</v>
      </c>
      <c r="C91" s="549" t="s">
        <v>2621</v>
      </c>
      <c r="D91" s="547" t="s">
        <v>2618</v>
      </c>
      <c r="E91" s="548" t="s">
        <v>11</v>
      </c>
      <c r="F91" s="547"/>
      <c r="G91" s="547"/>
      <c r="H91" s="547"/>
      <c r="I91" s="547"/>
      <c r="J91" s="547"/>
    </row>
    <row r="92" spans="1:10">
      <c r="A92" s="782"/>
      <c r="B92" s="550" t="s">
        <v>23</v>
      </c>
      <c r="C92" s="549" t="s">
        <v>2620</v>
      </c>
      <c r="D92" s="547" t="s">
        <v>2616</v>
      </c>
      <c r="E92" s="548" t="s">
        <v>11</v>
      </c>
      <c r="F92" s="547"/>
      <c r="G92" s="547"/>
      <c r="H92" s="547"/>
      <c r="I92" s="547"/>
      <c r="J92" s="547"/>
    </row>
    <row r="93" spans="1:10">
      <c r="A93" s="782"/>
      <c r="B93" s="550" t="s">
        <v>23</v>
      </c>
      <c r="C93" s="549" t="s">
        <v>2619</v>
      </c>
      <c r="D93" s="547" t="s">
        <v>2618</v>
      </c>
      <c r="E93" s="548" t="s">
        <v>11</v>
      </c>
      <c r="F93" s="547"/>
      <c r="G93" s="547"/>
      <c r="H93" s="547"/>
      <c r="I93" s="547"/>
      <c r="J93" s="547"/>
    </row>
    <row r="94" spans="1:10">
      <c r="A94" s="782"/>
      <c r="B94" s="550" t="s">
        <v>23</v>
      </c>
      <c r="C94" s="549" t="s">
        <v>2617</v>
      </c>
      <c r="D94" s="547" t="s">
        <v>2616</v>
      </c>
      <c r="E94" s="548" t="s">
        <v>11</v>
      </c>
      <c r="F94" s="547"/>
      <c r="G94" s="547"/>
      <c r="H94" s="547"/>
      <c r="I94" s="547"/>
      <c r="J94" s="547"/>
    </row>
    <row r="95" spans="1:10">
      <c r="A95" s="783"/>
      <c r="B95" s="550" t="s">
        <v>23</v>
      </c>
      <c r="C95" s="549" t="s">
        <v>2101</v>
      </c>
      <c r="D95" s="547" t="s">
        <v>2613</v>
      </c>
      <c r="E95" s="548" t="s">
        <v>11</v>
      </c>
      <c r="F95" s="547"/>
      <c r="G95" s="547"/>
      <c r="H95" s="547"/>
      <c r="I95" s="547"/>
      <c r="J95" s="547"/>
    </row>
    <row r="96" spans="1:10" ht="17.25" customHeight="1">
      <c r="A96" s="781">
        <v>30</v>
      </c>
      <c r="B96" s="550" t="s">
        <v>23</v>
      </c>
      <c r="C96" s="551" t="s">
        <v>2615</v>
      </c>
      <c r="D96" s="547"/>
      <c r="E96" s="548" t="s">
        <v>11</v>
      </c>
      <c r="F96" s="547"/>
      <c r="G96" s="547"/>
      <c r="H96" s="547"/>
      <c r="I96" s="552" t="s">
        <v>2614</v>
      </c>
      <c r="J96" s="547"/>
    </row>
    <row r="97" spans="1:10">
      <c r="A97" s="782"/>
      <c r="B97" s="550" t="s">
        <v>23</v>
      </c>
      <c r="C97" s="549" t="s">
        <v>1632</v>
      </c>
      <c r="D97" s="547"/>
      <c r="E97" s="548" t="s">
        <v>11</v>
      </c>
      <c r="F97" s="547"/>
      <c r="G97" s="547"/>
      <c r="H97" s="547"/>
      <c r="I97" s="547"/>
      <c r="J97" s="547"/>
    </row>
    <row r="98" spans="1:10">
      <c r="A98" s="782"/>
      <c r="B98" s="550" t="s">
        <v>23</v>
      </c>
      <c r="C98" s="549" t="s">
        <v>1633</v>
      </c>
      <c r="D98" s="547"/>
      <c r="E98" s="548" t="s">
        <v>11</v>
      </c>
      <c r="F98" s="547"/>
      <c r="G98" s="547"/>
      <c r="H98" s="547"/>
      <c r="I98" s="547"/>
      <c r="J98" s="547"/>
    </row>
    <row r="99" spans="1:10">
      <c r="A99" s="782"/>
      <c r="B99" s="550" t="s">
        <v>23</v>
      </c>
      <c r="C99" s="549" t="s">
        <v>2610</v>
      </c>
      <c r="D99" s="547"/>
      <c r="E99" s="548" t="s">
        <v>11</v>
      </c>
      <c r="F99" s="547"/>
      <c r="G99" s="547"/>
      <c r="H99" s="547"/>
      <c r="I99" s="547"/>
      <c r="J99" s="547"/>
    </row>
    <row r="100" spans="1:10">
      <c r="A100" s="782"/>
      <c r="B100" s="550" t="s">
        <v>23</v>
      </c>
      <c r="C100" s="549" t="s">
        <v>2609</v>
      </c>
      <c r="D100" s="547"/>
      <c r="E100" s="548" t="s">
        <v>11</v>
      </c>
      <c r="F100" s="547"/>
      <c r="G100" s="547"/>
      <c r="H100" s="547"/>
      <c r="I100" s="547"/>
      <c r="J100" s="547"/>
    </row>
    <row r="101" spans="1:10">
      <c r="A101" s="782"/>
      <c r="B101" s="550" t="s">
        <v>23</v>
      </c>
      <c r="C101" s="549" t="s">
        <v>2608</v>
      </c>
      <c r="D101" s="547"/>
      <c r="E101" s="548" t="s">
        <v>11</v>
      </c>
      <c r="F101" s="547"/>
      <c r="G101" s="547"/>
      <c r="H101" s="547"/>
      <c r="I101" s="547"/>
      <c r="J101" s="547"/>
    </row>
    <row r="102" spans="1:10">
      <c r="A102" s="782"/>
      <c r="B102" s="550" t="s">
        <v>23</v>
      </c>
      <c r="C102" s="549" t="s">
        <v>2607</v>
      </c>
      <c r="D102" s="547"/>
      <c r="E102" s="548" t="s">
        <v>11</v>
      </c>
      <c r="F102" s="547"/>
      <c r="G102" s="547"/>
      <c r="H102" s="547"/>
      <c r="I102" s="547"/>
      <c r="J102" s="547"/>
    </row>
    <row r="103" spans="1:10">
      <c r="A103" s="782"/>
      <c r="B103" s="550" t="s">
        <v>23</v>
      </c>
      <c r="C103" s="549" t="s">
        <v>2606</v>
      </c>
      <c r="D103" s="547"/>
      <c r="E103" s="548" t="s">
        <v>11</v>
      </c>
      <c r="F103" s="547"/>
      <c r="G103" s="547"/>
      <c r="H103" s="547"/>
      <c r="I103" s="547"/>
      <c r="J103" s="547"/>
    </row>
    <row r="104" spans="1:10">
      <c r="A104" s="782"/>
      <c r="B104" s="550" t="s">
        <v>23</v>
      </c>
      <c r="C104" s="549" t="s">
        <v>2605</v>
      </c>
      <c r="D104" s="547"/>
      <c r="E104" s="548" t="s">
        <v>11</v>
      </c>
      <c r="F104" s="547"/>
      <c r="G104" s="547"/>
      <c r="H104" s="547"/>
      <c r="I104" s="547"/>
      <c r="J104" s="547"/>
    </row>
    <row r="105" spans="1:10">
      <c r="A105" s="782"/>
      <c r="B105" s="550" t="s">
        <v>23</v>
      </c>
      <c r="C105" s="549" t="s">
        <v>2604</v>
      </c>
      <c r="D105" s="547"/>
      <c r="E105" s="548" t="s">
        <v>11</v>
      </c>
      <c r="F105" s="547"/>
      <c r="G105" s="547"/>
      <c r="H105" s="547"/>
      <c r="I105" s="547"/>
      <c r="J105" s="547"/>
    </row>
    <row r="106" spans="1:10">
      <c r="A106" s="782"/>
      <c r="B106" s="550" t="s">
        <v>23</v>
      </c>
      <c r="C106" s="549" t="s">
        <v>2603</v>
      </c>
      <c r="D106" s="547"/>
      <c r="E106" s="548" t="s">
        <v>11</v>
      </c>
      <c r="F106" s="547"/>
      <c r="G106" s="547"/>
      <c r="H106" s="547"/>
      <c r="I106" s="547"/>
      <c r="J106" s="547"/>
    </row>
    <row r="107" spans="1:10">
      <c r="A107" s="782"/>
      <c r="B107" s="550" t="s">
        <v>23</v>
      </c>
      <c r="C107" s="549" t="s">
        <v>2602</v>
      </c>
      <c r="D107" s="547"/>
      <c r="E107" s="548" t="s">
        <v>11</v>
      </c>
      <c r="F107" s="547"/>
      <c r="G107" s="547"/>
      <c r="H107" s="547"/>
      <c r="I107" s="547"/>
      <c r="J107" s="547"/>
    </row>
    <row r="108" spans="1:10">
      <c r="A108" s="782"/>
      <c r="B108" s="550" t="s">
        <v>23</v>
      </c>
      <c r="C108" s="549" t="s">
        <v>2601</v>
      </c>
      <c r="D108" s="547"/>
      <c r="E108" s="548" t="s">
        <v>11</v>
      </c>
      <c r="F108" s="547"/>
      <c r="G108" s="547"/>
      <c r="H108" s="547"/>
      <c r="I108" s="547"/>
      <c r="J108" s="547"/>
    </row>
    <row r="109" spans="1:10">
      <c r="A109" s="782"/>
      <c r="B109" s="550" t="s">
        <v>23</v>
      </c>
      <c r="C109" s="549" t="s">
        <v>2600</v>
      </c>
      <c r="D109" s="547"/>
      <c r="E109" s="548" t="s">
        <v>11</v>
      </c>
      <c r="F109" s="547"/>
      <c r="G109" s="547"/>
      <c r="H109" s="547"/>
      <c r="I109" s="547"/>
      <c r="J109" s="547"/>
    </row>
    <row r="110" spans="1:10">
      <c r="A110" s="782"/>
      <c r="B110" s="550" t="s">
        <v>23</v>
      </c>
      <c r="C110" s="549" t="s">
        <v>2599</v>
      </c>
      <c r="D110" s="547"/>
      <c r="E110" s="548" t="s">
        <v>11</v>
      </c>
      <c r="F110" s="547"/>
      <c r="G110" s="547"/>
      <c r="H110" s="547"/>
      <c r="I110" s="547"/>
      <c r="J110" s="547"/>
    </row>
    <row r="111" spans="1:10">
      <c r="A111" s="782"/>
      <c r="B111" s="550" t="s">
        <v>23</v>
      </c>
      <c r="C111" s="549" t="s">
        <v>2598</v>
      </c>
      <c r="D111" s="547"/>
      <c r="E111" s="548" t="s">
        <v>11</v>
      </c>
      <c r="F111" s="547"/>
      <c r="G111" s="547"/>
      <c r="H111" s="547"/>
      <c r="I111" s="547"/>
      <c r="J111" s="547"/>
    </row>
    <row r="112" spans="1:10">
      <c r="A112" s="782"/>
      <c r="B112" s="550" t="s">
        <v>23</v>
      </c>
      <c r="C112" s="549" t="s">
        <v>2597</v>
      </c>
      <c r="D112" s="547"/>
      <c r="E112" s="548" t="s">
        <v>11</v>
      </c>
      <c r="F112" s="547"/>
      <c r="G112" s="547"/>
      <c r="H112" s="547"/>
      <c r="I112" s="547"/>
      <c r="J112" s="547"/>
    </row>
    <row r="113" spans="1:10">
      <c r="A113" s="782"/>
      <c r="B113" s="550" t="s">
        <v>23</v>
      </c>
      <c r="C113" s="549" t="s">
        <v>2596</v>
      </c>
      <c r="D113" s="547"/>
      <c r="E113" s="548" t="s">
        <v>11</v>
      </c>
      <c r="F113" s="547"/>
      <c r="G113" s="547"/>
      <c r="H113" s="547"/>
      <c r="I113" s="547"/>
      <c r="J113" s="547"/>
    </row>
    <row r="114" spans="1:10">
      <c r="A114" s="782"/>
      <c r="B114" s="550" t="s">
        <v>23</v>
      </c>
      <c r="C114" s="549" t="s">
        <v>2595</v>
      </c>
      <c r="D114" s="547"/>
      <c r="E114" s="548" t="s">
        <v>11</v>
      </c>
      <c r="F114" s="547"/>
      <c r="G114" s="547"/>
      <c r="H114" s="547"/>
      <c r="I114" s="547"/>
      <c r="J114" s="547"/>
    </row>
    <row r="115" spans="1:10">
      <c r="A115" s="782"/>
      <c r="B115" s="550" t="s">
        <v>23</v>
      </c>
      <c r="C115" s="549" t="s">
        <v>2594</v>
      </c>
      <c r="D115" s="547"/>
      <c r="E115" s="548" t="s">
        <v>11</v>
      </c>
      <c r="F115" s="547"/>
      <c r="G115" s="547"/>
      <c r="H115" s="547"/>
      <c r="I115" s="547"/>
      <c r="J115" s="547"/>
    </row>
    <row r="116" spans="1:10">
      <c r="A116" s="782"/>
      <c r="B116" s="550" t="s">
        <v>23</v>
      </c>
      <c r="C116" s="549" t="s">
        <v>2593</v>
      </c>
      <c r="D116" s="547"/>
      <c r="E116" s="548" t="s">
        <v>11</v>
      </c>
      <c r="F116" s="547"/>
      <c r="G116" s="547"/>
      <c r="H116" s="547"/>
      <c r="I116" s="547"/>
      <c r="J116" s="547"/>
    </row>
    <row r="117" spans="1:10">
      <c r="A117" s="782"/>
      <c r="B117" s="550" t="s">
        <v>23</v>
      </c>
      <c r="C117" s="549" t="s">
        <v>2592</v>
      </c>
      <c r="D117" s="547"/>
      <c r="E117" s="548" t="s">
        <v>11</v>
      </c>
      <c r="F117" s="547"/>
      <c r="G117" s="547"/>
      <c r="H117" s="547"/>
      <c r="I117" s="547"/>
      <c r="J117" s="547"/>
    </row>
    <row r="118" spans="1:10">
      <c r="A118" s="782"/>
      <c r="B118" s="550" t="s">
        <v>23</v>
      </c>
      <c r="C118" s="549" t="s">
        <v>2591</v>
      </c>
      <c r="D118" s="547"/>
      <c r="E118" s="548" t="s">
        <v>11</v>
      </c>
      <c r="F118" s="547"/>
      <c r="G118" s="547"/>
      <c r="H118" s="547"/>
      <c r="I118" s="547"/>
      <c r="J118" s="547"/>
    </row>
    <row r="119" spans="1:10">
      <c r="A119" s="782"/>
      <c r="B119" s="550" t="s">
        <v>23</v>
      </c>
      <c r="C119" s="549" t="s">
        <v>2590</v>
      </c>
      <c r="D119" s="547"/>
      <c r="E119" s="548" t="s">
        <v>11</v>
      </c>
      <c r="F119" s="547"/>
      <c r="G119" s="547"/>
      <c r="H119" s="547"/>
      <c r="I119" s="547"/>
      <c r="J119" s="547"/>
    </row>
    <row r="120" spans="1:10">
      <c r="A120" s="782"/>
      <c r="B120" s="550" t="s">
        <v>23</v>
      </c>
      <c r="C120" s="549" t="s">
        <v>2589</v>
      </c>
      <c r="D120" s="547"/>
      <c r="E120" s="548" t="s">
        <v>11</v>
      </c>
      <c r="F120" s="547"/>
      <c r="G120" s="547"/>
      <c r="H120" s="547"/>
      <c r="I120" s="547"/>
      <c r="J120" s="547"/>
    </row>
    <row r="121" spans="1:10">
      <c r="A121" s="782"/>
      <c r="B121" s="550" t="s">
        <v>23</v>
      </c>
      <c r="C121" s="549" t="s">
        <v>2588</v>
      </c>
      <c r="D121" s="547"/>
      <c r="E121" s="548" t="s">
        <v>11</v>
      </c>
      <c r="F121" s="547"/>
      <c r="G121" s="547"/>
      <c r="H121" s="547"/>
      <c r="I121" s="547"/>
      <c r="J121" s="547"/>
    </row>
    <row r="122" spans="1:10">
      <c r="A122" s="782"/>
      <c r="B122" s="550" t="s">
        <v>23</v>
      </c>
      <c r="C122" s="549" t="s">
        <v>2587</v>
      </c>
      <c r="D122" s="547"/>
      <c r="E122" s="548" t="s">
        <v>11</v>
      </c>
      <c r="F122" s="547"/>
      <c r="G122" s="547"/>
      <c r="H122" s="547"/>
      <c r="I122" s="547"/>
      <c r="J122" s="547"/>
    </row>
    <row r="123" spans="1:10">
      <c r="A123" s="782"/>
      <c r="B123" s="550" t="s">
        <v>23</v>
      </c>
      <c r="C123" s="549" t="s">
        <v>2586</v>
      </c>
      <c r="D123" s="547"/>
      <c r="E123" s="548" t="s">
        <v>11</v>
      </c>
      <c r="F123" s="547"/>
      <c r="G123" s="547"/>
      <c r="H123" s="547"/>
      <c r="I123" s="547"/>
      <c r="J123" s="547"/>
    </row>
    <row r="124" spans="1:10">
      <c r="A124" s="782"/>
      <c r="B124" s="550" t="s">
        <v>23</v>
      </c>
      <c r="C124" s="549" t="s">
        <v>2585</v>
      </c>
      <c r="D124" s="547"/>
      <c r="E124" s="548" t="s">
        <v>11</v>
      </c>
      <c r="F124" s="547"/>
      <c r="G124" s="547"/>
      <c r="H124" s="547"/>
      <c r="I124" s="547"/>
      <c r="J124" s="547"/>
    </row>
    <row r="125" spans="1:10">
      <c r="A125" s="782"/>
      <c r="B125" s="550" t="s">
        <v>23</v>
      </c>
      <c r="C125" s="549" t="s">
        <v>2584</v>
      </c>
      <c r="D125" s="547"/>
      <c r="E125" s="548" t="s">
        <v>11</v>
      </c>
      <c r="F125" s="547"/>
      <c r="G125" s="547"/>
      <c r="H125" s="547"/>
      <c r="I125" s="547"/>
      <c r="J125" s="547"/>
    </row>
    <row r="126" spans="1:10">
      <c r="A126" s="782"/>
      <c r="B126" s="550" t="s">
        <v>23</v>
      </c>
      <c r="C126" s="549" t="s">
        <v>2583</v>
      </c>
      <c r="D126" s="547"/>
      <c r="E126" s="548" t="s">
        <v>11</v>
      </c>
      <c r="F126" s="547"/>
      <c r="G126" s="547"/>
      <c r="H126" s="547"/>
      <c r="I126" s="547"/>
      <c r="J126" s="547"/>
    </row>
    <row r="127" spans="1:10">
      <c r="A127" s="783"/>
      <c r="B127" s="550" t="s">
        <v>23</v>
      </c>
      <c r="C127" s="549" t="s">
        <v>2101</v>
      </c>
      <c r="D127" s="547" t="s">
        <v>2613</v>
      </c>
      <c r="E127" s="548" t="s">
        <v>11</v>
      </c>
      <c r="F127" s="547"/>
      <c r="G127" s="547"/>
      <c r="H127" s="547"/>
      <c r="I127" s="547"/>
      <c r="J127" s="547"/>
    </row>
    <row r="128" spans="1:10" ht="17.25" customHeight="1">
      <c r="A128" s="781">
        <v>31</v>
      </c>
      <c r="B128" s="550" t="s">
        <v>23</v>
      </c>
      <c r="C128" s="551" t="s">
        <v>2612</v>
      </c>
      <c r="D128" s="547"/>
      <c r="E128" s="548" t="s">
        <v>11</v>
      </c>
      <c r="F128" s="547"/>
      <c r="G128" s="547"/>
      <c r="H128" s="547"/>
      <c r="I128" s="552" t="s">
        <v>2611</v>
      </c>
      <c r="J128" s="547"/>
    </row>
    <row r="129" spans="1:10">
      <c r="A129" s="782"/>
      <c r="B129" s="550" t="s">
        <v>23</v>
      </c>
      <c r="C129" s="549" t="s">
        <v>1632</v>
      </c>
      <c r="D129" s="547"/>
      <c r="E129" s="548" t="s">
        <v>11</v>
      </c>
      <c r="F129" s="547"/>
      <c r="G129" s="547"/>
      <c r="H129" s="547"/>
      <c r="I129" s="547"/>
      <c r="J129" s="547"/>
    </row>
    <row r="130" spans="1:10">
      <c r="A130" s="782"/>
      <c r="B130" s="550" t="s">
        <v>23</v>
      </c>
      <c r="C130" s="549" t="s">
        <v>1633</v>
      </c>
      <c r="D130" s="547"/>
      <c r="E130" s="548" t="s">
        <v>11</v>
      </c>
      <c r="F130" s="547"/>
      <c r="G130" s="547"/>
      <c r="H130" s="547"/>
      <c r="I130" s="547"/>
      <c r="J130" s="547"/>
    </row>
    <row r="131" spans="1:10">
      <c r="A131" s="782"/>
      <c r="B131" s="550" t="s">
        <v>23</v>
      </c>
      <c r="C131" s="549" t="s">
        <v>2610</v>
      </c>
      <c r="D131" s="547"/>
      <c r="E131" s="548" t="s">
        <v>11</v>
      </c>
      <c r="F131" s="547"/>
      <c r="G131" s="547"/>
      <c r="H131" s="547"/>
      <c r="I131" s="547"/>
      <c r="J131" s="547"/>
    </row>
    <row r="132" spans="1:10">
      <c r="A132" s="782"/>
      <c r="B132" s="550" t="s">
        <v>23</v>
      </c>
      <c r="C132" s="549" t="s">
        <v>2609</v>
      </c>
      <c r="D132" s="547"/>
      <c r="E132" s="548" t="s">
        <v>11</v>
      </c>
      <c r="F132" s="547"/>
      <c r="G132" s="547"/>
      <c r="H132" s="547"/>
      <c r="I132" s="547"/>
      <c r="J132" s="547"/>
    </row>
    <row r="133" spans="1:10">
      <c r="A133" s="782"/>
      <c r="B133" s="550" t="s">
        <v>23</v>
      </c>
      <c r="C133" s="549" t="s">
        <v>2608</v>
      </c>
      <c r="D133" s="547"/>
      <c r="E133" s="548" t="s">
        <v>11</v>
      </c>
      <c r="F133" s="547"/>
      <c r="G133" s="547"/>
      <c r="H133" s="547"/>
      <c r="I133" s="547"/>
      <c r="J133" s="547"/>
    </row>
    <row r="134" spans="1:10">
      <c r="A134" s="782"/>
      <c r="B134" s="550" t="s">
        <v>23</v>
      </c>
      <c r="C134" s="549" t="s">
        <v>2607</v>
      </c>
      <c r="D134" s="547"/>
      <c r="E134" s="548" t="s">
        <v>11</v>
      </c>
      <c r="F134" s="547"/>
      <c r="G134" s="547"/>
      <c r="H134" s="547"/>
      <c r="I134" s="547"/>
      <c r="J134" s="547"/>
    </row>
    <row r="135" spans="1:10">
      <c r="A135" s="782"/>
      <c r="B135" s="550" t="s">
        <v>23</v>
      </c>
      <c r="C135" s="549" t="s">
        <v>2606</v>
      </c>
      <c r="D135" s="547"/>
      <c r="E135" s="548" t="s">
        <v>11</v>
      </c>
      <c r="F135" s="547"/>
      <c r="G135" s="547"/>
      <c r="H135" s="547"/>
      <c r="I135" s="547"/>
      <c r="J135" s="547"/>
    </row>
    <row r="136" spans="1:10">
      <c r="A136" s="782"/>
      <c r="B136" s="550" t="s">
        <v>23</v>
      </c>
      <c r="C136" s="549" t="s">
        <v>2605</v>
      </c>
      <c r="D136" s="547"/>
      <c r="E136" s="548" t="s">
        <v>11</v>
      </c>
      <c r="F136" s="547"/>
      <c r="G136" s="547"/>
      <c r="H136" s="547"/>
      <c r="I136" s="547"/>
      <c r="J136" s="547"/>
    </row>
    <row r="137" spans="1:10">
      <c r="A137" s="782"/>
      <c r="B137" s="550" t="s">
        <v>23</v>
      </c>
      <c r="C137" s="549" t="s">
        <v>2604</v>
      </c>
      <c r="D137" s="547"/>
      <c r="E137" s="548" t="s">
        <v>11</v>
      </c>
      <c r="F137" s="547"/>
      <c r="G137" s="547"/>
      <c r="H137" s="547"/>
      <c r="I137" s="547"/>
      <c r="J137" s="547"/>
    </row>
    <row r="138" spans="1:10">
      <c r="A138" s="782"/>
      <c r="B138" s="550" t="s">
        <v>23</v>
      </c>
      <c r="C138" s="549" t="s">
        <v>2603</v>
      </c>
      <c r="D138" s="547"/>
      <c r="E138" s="548" t="s">
        <v>11</v>
      </c>
      <c r="F138" s="547"/>
      <c r="G138" s="547"/>
      <c r="H138" s="547"/>
      <c r="I138" s="547"/>
      <c r="J138" s="547"/>
    </row>
    <row r="139" spans="1:10">
      <c r="A139" s="782"/>
      <c r="B139" s="550" t="s">
        <v>23</v>
      </c>
      <c r="C139" s="549" t="s">
        <v>2602</v>
      </c>
      <c r="D139" s="547"/>
      <c r="E139" s="548" t="s">
        <v>11</v>
      </c>
      <c r="F139" s="547"/>
      <c r="G139" s="547"/>
      <c r="H139" s="547"/>
      <c r="I139" s="547"/>
      <c r="J139" s="547"/>
    </row>
    <row r="140" spans="1:10">
      <c r="A140" s="782"/>
      <c r="B140" s="550" t="s">
        <v>23</v>
      </c>
      <c r="C140" s="549" t="s">
        <v>2601</v>
      </c>
      <c r="D140" s="547"/>
      <c r="E140" s="548" t="s">
        <v>11</v>
      </c>
      <c r="F140" s="547"/>
      <c r="G140" s="547"/>
      <c r="H140" s="547"/>
      <c r="I140" s="547"/>
      <c r="J140" s="547"/>
    </row>
    <row r="141" spans="1:10">
      <c r="A141" s="782"/>
      <c r="B141" s="550" t="s">
        <v>23</v>
      </c>
      <c r="C141" s="549" t="s">
        <v>2600</v>
      </c>
      <c r="D141" s="547"/>
      <c r="E141" s="548" t="s">
        <v>11</v>
      </c>
      <c r="F141" s="547"/>
      <c r="G141" s="547"/>
      <c r="H141" s="547"/>
      <c r="I141" s="547"/>
      <c r="J141" s="547"/>
    </row>
    <row r="142" spans="1:10">
      <c r="A142" s="782"/>
      <c r="B142" s="550" t="s">
        <v>23</v>
      </c>
      <c r="C142" s="549" t="s">
        <v>2599</v>
      </c>
      <c r="D142" s="547"/>
      <c r="E142" s="548" t="s">
        <v>11</v>
      </c>
      <c r="F142" s="547"/>
      <c r="G142" s="547"/>
      <c r="H142" s="547"/>
      <c r="I142" s="547"/>
      <c r="J142" s="547"/>
    </row>
    <row r="143" spans="1:10">
      <c r="A143" s="782"/>
      <c r="B143" s="550" t="s">
        <v>23</v>
      </c>
      <c r="C143" s="549" t="s">
        <v>2598</v>
      </c>
      <c r="D143" s="547"/>
      <c r="E143" s="548" t="s">
        <v>11</v>
      </c>
      <c r="F143" s="547"/>
      <c r="G143" s="547"/>
      <c r="H143" s="547"/>
      <c r="I143" s="547"/>
      <c r="J143" s="547"/>
    </row>
    <row r="144" spans="1:10">
      <c r="A144" s="782"/>
      <c r="B144" s="550" t="s">
        <v>23</v>
      </c>
      <c r="C144" s="549" t="s">
        <v>2597</v>
      </c>
      <c r="D144" s="547"/>
      <c r="E144" s="548" t="s">
        <v>11</v>
      </c>
      <c r="F144" s="547"/>
      <c r="G144" s="547"/>
      <c r="H144" s="547"/>
      <c r="I144" s="547"/>
      <c r="J144" s="547"/>
    </row>
    <row r="145" spans="1:10">
      <c r="A145" s="782"/>
      <c r="B145" s="550" t="s">
        <v>23</v>
      </c>
      <c r="C145" s="549" t="s">
        <v>2596</v>
      </c>
      <c r="D145" s="547"/>
      <c r="E145" s="548" t="s">
        <v>11</v>
      </c>
      <c r="F145" s="547"/>
      <c r="G145" s="547"/>
      <c r="H145" s="547"/>
      <c r="I145" s="547"/>
      <c r="J145" s="547"/>
    </row>
    <row r="146" spans="1:10">
      <c r="A146" s="782"/>
      <c r="B146" s="550" t="s">
        <v>23</v>
      </c>
      <c r="C146" s="549" t="s">
        <v>2595</v>
      </c>
      <c r="D146" s="547"/>
      <c r="E146" s="548" t="s">
        <v>11</v>
      </c>
      <c r="F146" s="547"/>
      <c r="G146" s="547"/>
      <c r="H146" s="547"/>
      <c r="I146" s="547"/>
      <c r="J146" s="547"/>
    </row>
    <row r="147" spans="1:10">
      <c r="A147" s="782"/>
      <c r="B147" s="550" t="s">
        <v>23</v>
      </c>
      <c r="C147" s="549" t="s">
        <v>2594</v>
      </c>
      <c r="D147" s="547"/>
      <c r="E147" s="548" t="s">
        <v>11</v>
      </c>
      <c r="F147" s="547"/>
      <c r="G147" s="547"/>
      <c r="H147" s="547"/>
      <c r="I147" s="547"/>
      <c r="J147" s="547"/>
    </row>
    <row r="148" spans="1:10">
      <c r="A148" s="782"/>
      <c r="B148" s="550" t="s">
        <v>23</v>
      </c>
      <c r="C148" s="549" t="s">
        <v>2593</v>
      </c>
      <c r="D148" s="547"/>
      <c r="E148" s="548" t="s">
        <v>11</v>
      </c>
      <c r="F148" s="547"/>
      <c r="G148" s="547"/>
      <c r="H148" s="547"/>
      <c r="I148" s="547"/>
      <c r="J148" s="547"/>
    </row>
    <row r="149" spans="1:10">
      <c r="A149" s="782"/>
      <c r="B149" s="550" t="s">
        <v>23</v>
      </c>
      <c r="C149" s="549" t="s">
        <v>2592</v>
      </c>
      <c r="D149" s="547"/>
      <c r="E149" s="548" t="s">
        <v>11</v>
      </c>
      <c r="F149" s="547"/>
      <c r="G149" s="547"/>
      <c r="H149" s="547"/>
      <c r="I149" s="547"/>
      <c r="J149" s="547"/>
    </row>
    <row r="150" spans="1:10">
      <c r="A150" s="782"/>
      <c r="B150" s="550" t="s">
        <v>23</v>
      </c>
      <c r="C150" s="549" t="s">
        <v>2591</v>
      </c>
      <c r="D150" s="547"/>
      <c r="E150" s="548" t="s">
        <v>11</v>
      </c>
      <c r="F150" s="547"/>
      <c r="G150" s="547"/>
      <c r="H150" s="547"/>
      <c r="I150" s="547"/>
      <c r="J150" s="547"/>
    </row>
    <row r="151" spans="1:10">
      <c r="A151" s="782"/>
      <c r="B151" s="550" t="s">
        <v>23</v>
      </c>
      <c r="C151" s="549" t="s">
        <v>2590</v>
      </c>
      <c r="D151" s="547"/>
      <c r="E151" s="548" t="s">
        <v>11</v>
      </c>
      <c r="F151" s="547"/>
      <c r="G151" s="547"/>
      <c r="H151" s="547"/>
      <c r="I151" s="547"/>
      <c r="J151" s="547"/>
    </row>
    <row r="152" spans="1:10">
      <c r="A152" s="782"/>
      <c r="B152" s="550" t="s">
        <v>23</v>
      </c>
      <c r="C152" s="549" t="s">
        <v>2589</v>
      </c>
      <c r="D152" s="547"/>
      <c r="E152" s="548" t="s">
        <v>11</v>
      </c>
      <c r="F152" s="547"/>
      <c r="G152" s="547"/>
      <c r="H152" s="547"/>
      <c r="I152" s="547"/>
      <c r="J152" s="547"/>
    </row>
    <row r="153" spans="1:10">
      <c r="A153" s="782"/>
      <c r="B153" s="550" t="s">
        <v>23</v>
      </c>
      <c r="C153" s="549" t="s">
        <v>2588</v>
      </c>
      <c r="D153" s="547"/>
      <c r="E153" s="548" t="s">
        <v>11</v>
      </c>
      <c r="F153" s="547"/>
      <c r="G153" s="547"/>
      <c r="H153" s="547"/>
      <c r="I153" s="547"/>
      <c r="J153" s="547"/>
    </row>
    <row r="154" spans="1:10">
      <c r="A154" s="782"/>
      <c r="B154" s="550" t="s">
        <v>23</v>
      </c>
      <c r="C154" s="549" t="s">
        <v>2587</v>
      </c>
      <c r="D154" s="547"/>
      <c r="E154" s="548" t="s">
        <v>11</v>
      </c>
      <c r="F154" s="547"/>
      <c r="G154" s="547"/>
      <c r="H154" s="547"/>
      <c r="I154" s="547"/>
      <c r="J154" s="547"/>
    </row>
    <row r="155" spans="1:10">
      <c r="A155" s="782"/>
      <c r="B155" s="550" t="s">
        <v>23</v>
      </c>
      <c r="C155" s="549" t="s">
        <v>2586</v>
      </c>
      <c r="D155" s="547"/>
      <c r="E155" s="548" t="s">
        <v>11</v>
      </c>
      <c r="F155" s="547"/>
      <c r="G155" s="547"/>
      <c r="H155" s="547"/>
      <c r="I155" s="547"/>
      <c r="J155" s="547"/>
    </row>
    <row r="156" spans="1:10">
      <c r="A156" s="782"/>
      <c r="B156" s="550" t="s">
        <v>23</v>
      </c>
      <c r="C156" s="549" t="s">
        <v>2585</v>
      </c>
      <c r="D156" s="547"/>
      <c r="E156" s="548" t="s">
        <v>11</v>
      </c>
      <c r="F156" s="547"/>
      <c r="G156" s="547"/>
      <c r="H156" s="547"/>
      <c r="I156" s="547"/>
      <c r="J156" s="547"/>
    </row>
    <row r="157" spans="1:10">
      <c r="A157" s="782"/>
      <c r="B157" s="550" t="s">
        <v>23</v>
      </c>
      <c r="C157" s="549" t="s">
        <v>2584</v>
      </c>
      <c r="D157" s="547"/>
      <c r="E157" s="548" t="s">
        <v>11</v>
      </c>
      <c r="F157" s="547"/>
      <c r="G157" s="547"/>
      <c r="H157" s="547"/>
      <c r="I157" s="547"/>
      <c r="J157" s="547"/>
    </row>
    <row r="158" spans="1:10">
      <c r="A158" s="782"/>
      <c r="B158" s="550" t="s">
        <v>23</v>
      </c>
      <c r="C158" s="549" t="s">
        <v>2583</v>
      </c>
      <c r="D158" s="547"/>
      <c r="E158" s="548" t="s">
        <v>11</v>
      </c>
      <c r="F158" s="547"/>
      <c r="G158" s="547"/>
      <c r="H158" s="547"/>
      <c r="I158" s="547"/>
      <c r="J158" s="547"/>
    </row>
    <row r="159" spans="1:10">
      <c r="A159" s="783"/>
      <c r="B159" s="550" t="s">
        <v>23</v>
      </c>
      <c r="C159" s="549" t="s">
        <v>2101</v>
      </c>
      <c r="D159" s="547" t="s">
        <v>2497</v>
      </c>
      <c r="E159" s="548" t="s">
        <v>11</v>
      </c>
      <c r="F159" s="547"/>
      <c r="G159" s="547"/>
      <c r="H159" s="547"/>
      <c r="I159" s="547"/>
      <c r="J159" s="547"/>
    </row>
    <row r="160" spans="1:10" ht="17.25" customHeight="1">
      <c r="A160" s="781">
        <v>32</v>
      </c>
      <c r="B160" s="550" t="s">
        <v>23</v>
      </c>
      <c r="C160" s="551" t="s">
        <v>2582</v>
      </c>
      <c r="D160" s="547"/>
      <c r="E160" s="548" t="s">
        <v>11</v>
      </c>
      <c r="F160" s="547"/>
      <c r="G160" s="547"/>
      <c r="H160" s="547"/>
      <c r="I160" s="552" t="s">
        <v>2581</v>
      </c>
      <c r="J160" s="547"/>
    </row>
    <row r="161" spans="1:10">
      <c r="A161" s="782"/>
      <c r="B161" s="550" t="s">
        <v>23</v>
      </c>
      <c r="C161" s="549" t="s">
        <v>2580</v>
      </c>
      <c r="D161" s="547"/>
      <c r="E161" s="548" t="s">
        <v>11</v>
      </c>
      <c r="F161" s="547"/>
      <c r="G161" s="547"/>
      <c r="H161" s="547"/>
      <c r="I161" s="547"/>
      <c r="J161" s="547"/>
    </row>
    <row r="162" spans="1:10">
      <c r="A162" s="782"/>
      <c r="B162" s="550" t="s">
        <v>23</v>
      </c>
      <c r="C162" s="549" t="s">
        <v>2579</v>
      </c>
      <c r="D162" s="547"/>
      <c r="E162" s="548" t="s">
        <v>11</v>
      </c>
      <c r="F162" s="547"/>
      <c r="G162" s="547"/>
      <c r="H162" s="547"/>
      <c r="I162" s="547"/>
      <c r="J162" s="547"/>
    </row>
    <row r="163" spans="1:10">
      <c r="A163" s="782"/>
      <c r="B163" s="550" t="s">
        <v>23</v>
      </c>
      <c r="C163" s="549" t="s">
        <v>2578</v>
      </c>
      <c r="D163" s="547"/>
      <c r="E163" s="548" t="s">
        <v>11</v>
      </c>
      <c r="F163" s="547"/>
      <c r="G163" s="547"/>
      <c r="H163" s="547"/>
      <c r="I163" s="547"/>
      <c r="J163" s="547"/>
    </row>
    <row r="164" spans="1:10">
      <c r="A164" s="782"/>
      <c r="B164" s="550" t="s">
        <v>23</v>
      </c>
      <c r="C164" s="549" t="s">
        <v>2577</v>
      </c>
      <c r="D164" s="547"/>
      <c r="E164" s="548" t="s">
        <v>11</v>
      </c>
      <c r="F164" s="547"/>
      <c r="G164" s="547"/>
      <c r="H164" s="547"/>
      <c r="I164" s="547"/>
      <c r="J164" s="547"/>
    </row>
    <row r="165" spans="1:10">
      <c r="A165" s="782"/>
      <c r="B165" s="550" t="s">
        <v>23</v>
      </c>
      <c r="C165" s="549" t="s">
        <v>2576</v>
      </c>
      <c r="D165" s="547"/>
      <c r="E165" s="548" t="s">
        <v>11</v>
      </c>
      <c r="F165" s="547"/>
      <c r="G165" s="547"/>
      <c r="H165" s="547"/>
      <c r="I165" s="547"/>
      <c r="J165" s="547"/>
    </row>
    <row r="166" spans="1:10">
      <c r="A166" s="782"/>
      <c r="B166" s="550" t="s">
        <v>23</v>
      </c>
      <c r="C166" s="549" t="s">
        <v>2575</v>
      </c>
      <c r="D166" s="547"/>
      <c r="E166" s="548" t="s">
        <v>11</v>
      </c>
      <c r="F166" s="547"/>
      <c r="G166" s="547"/>
      <c r="H166" s="547"/>
      <c r="I166" s="547"/>
      <c r="J166" s="547"/>
    </row>
    <row r="167" spans="1:10">
      <c r="A167" s="782"/>
      <c r="B167" s="550" t="s">
        <v>23</v>
      </c>
      <c r="C167" s="549" t="s">
        <v>2574</v>
      </c>
      <c r="D167" s="547"/>
      <c r="E167" s="548" t="s">
        <v>11</v>
      </c>
      <c r="F167" s="547"/>
      <c r="G167" s="547"/>
      <c r="H167" s="547"/>
      <c r="I167" s="547"/>
      <c r="J167" s="547"/>
    </row>
    <row r="168" spans="1:10">
      <c r="A168" s="782"/>
      <c r="B168" s="550" t="s">
        <v>23</v>
      </c>
      <c r="C168" s="549" t="s">
        <v>2573</v>
      </c>
      <c r="D168" s="547"/>
      <c r="E168" s="548" t="s">
        <v>11</v>
      </c>
      <c r="F168" s="547"/>
      <c r="G168" s="547"/>
      <c r="H168" s="547"/>
      <c r="I168" s="547"/>
      <c r="J168" s="547"/>
    </row>
    <row r="169" spans="1:10">
      <c r="A169" s="782"/>
      <c r="B169" s="550" t="s">
        <v>23</v>
      </c>
      <c r="C169" s="549" t="s">
        <v>2572</v>
      </c>
      <c r="D169" s="547"/>
      <c r="E169" s="548" t="s">
        <v>11</v>
      </c>
      <c r="F169" s="547"/>
      <c r="G169" s="547"/>
      <c r="H169" s="547"/>
      <c r="I169" s="547"/>
      <c r="J169" s="547"/>
    </row>
    <row r="170" spans="1:10">
      <c r="A170" s="782"/>
      <c r="B170" s="550" t="s">
        <v>23</v>
      </c>
      <c r="C170" s="549" t="s">
        <v>2571</v>
      </c>
      <c r="D170" s="547"/>
      <c r="E170" s="548" t="s">
        <v>11</v>
      </c>
      <c r="F170" s="547"/>
      <c r="G170" s="547"/>
      <c r="H170" s="547"/>
      <c r="I170" s="547"/>
      <c r="J170" s="547"/>
    </row>
    <row r="171" spans="1:10">
      <c r="A171" s="782"/>
      <c r="B171" s="550" t="s">
        <v>23</v>
      </c>
      <c r="C171" s="549" t="s">
        <v>2570</v>
      </c>
      <c r="D171" s="547"/>
      <c r="E171" s="548" t="s">
        <v>11</v>
      </c>
      <c r="F171" s="547"/>
      <c r="G171" s="547"/>
      <c r="H171" s="547"/>
      <c r="I171" s="547"/>
      <c r="J171" s="547"/>
    </row>
    <row r="172" spans="1:10">
      <c r="A172" s="782"/>
      <c r="B172" s="550" t="s">
        <v>23</v>
      </c>
      <c r="C172" s="549" t="s">
        <v>2569</v>
      </c>
      <c r="D172" s="547"/>
      <c r="E172" s="548" t="s">
        <v>11</v>
      </c>
      <c r="F172" s="547"/>
      <c r="G172" s="547"/>
      <c r="H172" s="547"/>
      <c r="I172" s="547"/>
      <c r="J172" s="547"/>
    </row>
    <row r="173" spans="1:10">
      <c r="A173" s="782"/>
      <c r="B173" s="550" t="s">
        <v>23</v>
      </c>
      <c r="C173" s="549" t="s">
        <v>2568</v>
      </c>
      <c r="D173" s="547"/>
      <c r="E173" s="548" t="s">
        <v>11</v>
      </c>
      <c r="F173" s="547"/>
      <c r="G173" s="547"/>
      <c r="H173" s="547"/>
      <c r="I173" s="547"/>
      <c r="J173" s="547"/>
    </row>
    <row r="174" spans="1:10">
      <c r="A174" s="782"/>
      <c r="B174" s="550" t="s">
        <v>23</v>
      </c>
      <c r="C174" s="549" t="s">
        <v>2567</v>
      </c>
      <c r="D174" s="547"/>
      <c r="E174" s="548" t="s">
        <v>11</v>
      </c>
      <c r="F174" s="547"/>
      <c r="G174" s="547"/>
      <c r="H174" s="547"/>
      <c r="I174" s="547"/>
      <c r="J174" s="547"/>
    </row>
    <row r="175" spans="1:10">
      <c r="A175" s="782"/>
      <c r="B175" s="550" t="s">
        <v>23</v>
      </c>
      <c r="C175" s="549" t="s">
        <v>2566</v>
      </c>
      <c r="D175" s="547"/>
      <c r="E175" s="548" t="s">
        <v>11</v>
      </c>
      <c r="F175" s="547"/>
      <c r="G175" s="547"/>
      <c r="H175" s="547"/>
      <c r="I175" s="547"/>
      <c r="J175" s="547"/>
    </row>
    <row r="176" spans="1:10">
      <c r="A176" s="782"/>
      <c r="B176" s="550" t="s">
        <v>23</v>
      </c>
      <c r="C176" s="549" t="s">
        <v>2565</v>
      </c>
      <c r="D176" s="547"/>
      <c r="E176" s="548" t="s">
        <v>11</v>
      </c>
      <c r="F176" s="547"/>
      <c r="G176" s="547"/>
      <c r="H176" s="547"/>
      <c r="I176" s="547"/>
      <c r="J176" s="547"/>
    </row>
    <row r="177" spans="1:10">
      <c r="A177" s="782"/>
      <c r="B177" s="550" t="s">
        <v>23</v>
      </c>
      <c r="C177" s="549" t="s">
        <v>2564</v>
      </c>
      <c r="D177" s="547"/>
      <c r="E177" s="548" t="s">
        <v>11</v>
      </c>
      <c r="F177" s="547"/>
      <c r="G177" s="547"/>
      <c r="H177" s="547"/>
      <c r="I177" s="547"/>
      <c r="J177" s="547"/>
    </row>
    <row r="178" spans="1:10">
      <c r="A178" s="782"/>
      <c r="B178" s="550" t="s">
        <v>23</v>
      </c>
      <c r="C178" s="549" t="s">
        <v>2563</v>
      </c>
      <c r="D178" s="547"/>
      <c r="E178" s="548" t="s">
        <v>11</v>
      </c>
      <c r="F178" s="547"/>
      <c r="G178" s="547"/>
      <c r="H178" s="547"/>
      <c r="I178" s="547"/>
      <c r="J178" s="547"/>
    </row>
    <row r="179" spans="1:10">
      <c r="A179" s="782"/>
      <c r="B179" s="550" t="s">
        <v>23</v>
      </c>
      <c r="C179" s="549" t="s">
        <v>2562</v>
      </c>
      <c r="D179" s="547"/>
      <c r="E179" s="548" t="s">
        <v>11</v>
      </c>
      <c r="F179" s="547"/>
      <c r="G179" s="547"/>
      <c r="H179" s="547"/>
      <c r="I179" s="547"/>
      <c r="J179" s="547"/>
    </row>
    <row r="180" spans="1:10">
      <c r="A180" s="782"/>
      <c r="B180" s="550" t="s">
        <v>23</v>
      </c>
      <c r="C180" s="549" t="s">
        <v>2561</v>
      </c>
      <c r="D180" s="547"/>
      <c r="E180" s="548" t="s">
        <v>11</v>
      </c>
      <c r="F180" s="547"/>
      <c r="G180" s="547"/>
      <c r="H180" s="547"/>
      <c r="I180" s="547"/>
      <c r="J180" s="547"/>
    </row>
    <row r="181" spans="1:10">
      <c r="A181" s="782"/>
      <c r="B181" s="550" t="s">
        <v>23</v>
      </c>
      <c r="C181" s="549" t="s">
        <v>2560</v>
      </c>
      <c r="D181" s="547"/>
      <c r="E181" s="548" t="s">
        <v>11</v>
      </c>
      <c r="F181" s="547"/>
      <c r="G181" s="547"/>
      <c r="H181" s="547"/>
      <c r="I181" s="547"/>
      <c r="J181" s="547"/>
    </row>
    <row r="182" spans="1:10">
      <c r="A182" s="782"/>
      <c r="B182" s="550" t="s">
        <v>23</v>
      </c>
      <c r="C182" s="549" t="s">
        <v>2559</v>
      </c>
      <c r="D182" s="547"/>
      <c r="E182" s="548" t="s">
        <v>11</v>
      </c>
      <c r="F182" s="547"/>
      <c r="G182" s="547"/>
      <c r="H182" s="547"/>
      <c r="I182" s="547"/>
      <c r="J182" s="547"/>
    </row>
    <row r="183" spans="1:10">
      <c r="A183" s="782"/>
      <c r="B183" s="550" t="s">
        <v>23</v>
      </c>
      <c r="C183" s="549" t="s">
        <v>2558</v>
      </c>
      <c r="D183" s="547"/>
      <c r="E183" s="548" t="s">
        <v>11</v>
      </c>
      <c r="F183" s="547"/>
      <c r="G183" s="547"/>
      <c r="H183" s="547"/>
      <c r="I183" s="547"/>
      <c r="J183" s="547"/>
    </row>
    <row r="184" spans="1:10">
      <c r="A184" s="782"/>
      <c r="B184" s="550" t="s">
        <v>23</v>
      </c>
      <c r="C184" s="549" t="s">
        <v>2557</v>
      </c>
      <c r="D184" s="547"/>
      <c r="E184" s="548" t="s">
        <v>11</v>
      </c>
      <c r="F184" s="547"/>
      <c r="G184" s="547"/>
      <c r="H184" s="547"/>
      <c r="I184" s="547"/>
      <c r="J184" s="547"/>
    </row>
    <row r="185" spans="1:10">
      <c r="A185" s="782"/>
      <c r="B185" s="550" t="s">
        <v>23</v>
      </c>
      <c r="C185" s="549" t="s">
        <v>2556</v>
      </c>
      <c r="D185" s="547"/>
      <c r="E185" s="548" t="s">
        <v>11</v>
      </c>
      <c r="F185" s="547"/>
      <c r="G185" s="547"/>
      <c r="H185" s="547"/>
      <c r="I185" s="547"/>
      <c r="J185" s="547"/>
    </row>
    <row r="186" spans="1:10">
      <c r="A186" s="782"/>
      <c r="B186" s="550" t="s">
        <v>23</v>
      </c>
      <c r="C186" s="549" t="s">
        <v>2555</v>
      </c>
      <c r="D186" s="547"/>
      <c r="E186" s="548" t="s">
        <v>11</v>
      </c>
      <c r="F186" s="547"/>
      <c r="G186" s="547"/>
      <c r="H186" s="547"/>
      <c r="I186" s="547"/>
      <c r="J186" s="547"/>
    </row>
    <row r="187" spans="1:10">
      <c r="A187" s="782"/>
      <c r="B187" s="550" t="s">
        <v>23</v>
      </c>
      <c r="C187" s="549" t="s">
        <v>2554</v>
      </c>
      <c r="D187" s="547"/>
      <c r="E187" s="548" t="s">
        <v>11</v>
      </c>
      <c r="F187" s="547"/>
      <c r="G187" s="547"/>
      <c r="H187" s="547"/>
      <c r="I187" s="547"/>
      <c r="J187" s="547"/>
    </row>
    <row r="188" spans="1:10">
      <c r="A188" s="782"/>
      <c r="B188" s="550" t="s">
        <v>23</v>
      </c>
      <c r="C188" s="549" t="s">
        <v>2553</v>
      </c>
      <c r="D188" s="547"/>
      <c r="E188" s="548" t="s">
        <v>11</v>
      </c>
      <c r="F188" s="547"/>
      <c r="G188" s="547"/>
      <c r="H188" s="547"/>
      <c r="I188" s="547"/>
      <c r="J188" s="547"/>
    </row>
    <row r="189" spans="1:10">
      <c r="A189" s="782"/>
      <c r="B189" s="550" t="s">
        <v>23</v>
      </c>
      <c r="C189" s="549" t="s">
        <v>2552</v>
      </c>
      <c r="D189" s="547"/>
      <c r="E189" s="548" t="s">
        <v>11</v>
      </c>
      <c r="F189" s="547"/>
      <c r="G189" s="547"/>
      <c r="H189" s="547"/>
      <c r="I189" s="547"/>
      <c r="J189" s="547"/>
    </row>
    <row r="190" spans="1:10">
      <c r="A190" s="782"/>
      <c r="B190" s="550" t="s">
        <v>23</v>
      </c>
      <c r="C190" s="549" t="s">
        <v>2551</v>
      </c>
      <c r="D190" s="547"/>
      <c r="E190" s="548" t="s">
        <v>11</v>
      </c>
      <c r="F190" s="547"/>
      <c r="G190" s="547"/>
      <c r="H190" s="547"/>
      <c r="I190" s="547"/>
      <c r="J190" s="547"/>
    </row>
    <row r="191" spans="1:10">
      <c r="A191" s="782"/>
      <c r="B191" s="550" t="s">
        <v>23</v>
      </c>
      <c r="C191" s="549" t="s">
        <v>2550</v>
      </c>
      <c r="D191" s="547"/>
      <c r="E191" s="548" t="s">
        <v>11</v>
      </c>
      <c r="F191" s="547"/>
      <c r="G191" s="547"/>
      <c r="H191" s="547"/>
      <c r="I191" s="547"/>
      <c r="J191" s="547"/>
    </row>
    <row r="192" spans="1:10">
      <c r="A192" s="782"/>
      <c r="B192" s="550" t="s">
        <v>23</v>
      </c>
      <c r="C192" s="549" t="s">
        <v>2549</v>
      </c>
      <c r="D192" s="547"/>
      <c r="E192" s="548" t="s">
        <v>11</v>
      </c>
      <c r="F192" s="547"/>
      <c r="G192" s="547"/>
      <c r="H192" s="547"/>
      <c r="I192" s="547"/>
      <c r="J192" s="547"/>
    </row>
    <row r="193" spans="1:10">
      <c r="A193" s="782"/>
      <c r="B193" s="550" t="s">
        <v>23</v>
      </c>
      <c r="C193" s="549" t="s">
        <v>2548</v>
      </c>
      <c r="D193" s="547"/>
      <c r="E193" s="548" t="s">
        <v>11</v>
      </c>
      <c r="F193" s="547"/>
      <c r="G193" s="547"/>
      <c r="H193" s="547"/>
      <c r="I193" s="547"/>
      <c r="J193" s="547"/>
    </row>
    <row r="194" spans="1:10">
      <c r="A194" s="782"/>
      <c r="B194" s="550" t="s">
        <v>23</v>
      </c>
      <c r="C194" s="549" t="s">
        <v>2547</v>
      </c>
      <c r="D194" s="547"/>
      <c r="E194" s="548" t="s">
        <v>11</v>
      </c>
      <c r="F194" s="547"/>
      <c r="G194" s="547"/>
      <c r="H194" s="547"/>
      <c r="I194" s="547"/>
      <c r="J194" s="547"/>
    </row>
    <row r="195" spans="1:10">
      <c r="A195" s="782"/>
      <c r="B195" s="550" t="s">
        <v>23</v>
      </c>
      <c r="C195" s="549" t="s">
        <v>2546</v>
      </c>
      <c r="D195" s="547"/>
      <c r="E195" s="548" t="s">
        <v>11</v>
      </c>
      <c r="F195" s="547"/>
      <c r="G195" s="547"/>
      <c r="H195" s="547"/>
      <c r="I195" s="547"/>
      <c r="J195" s="547"/>
    </row>
    <row r="196" spans="1:10">
      <c r="A196" s="782"/>
      <c r="B196" s="550" t="s">
        <v>23</v>
      </c>
      <c r="C196" s="549" t="s">
        <v>2545</v>
      </c>
      <c r="D196" s="547"/>
      <c r="E196" s="548" t="s">
        <v>11</v>
      </c>
      <c r="F196" s="547"/>
      <c r="G196" s="547"/>
      <c r="H196" s="547"/>
      <c r="I196" s="547"/>
      <c r="J196" s="547"/>
    </row>
    <row r="197" spans="1:10">
      <c r="A197" s="782"/>
      <c r="B197" s="550" t="s">
        <v>23</v>
      </c>
      <c r="C197" s="549" t="s">
        <v>2544</v>
      </c>
      <c r="D197" s="547"/>
      <c r="E197" s="548" t="s">
        <v>11</v>
      </c>
      <c r="F197" s="547"/>
      <c r="G197" s="547"/>
      <c r="H197" s="547"/>
      <c r="I197" s="547"/>
      <c r="J197" s="547"/>
    </row>
    <row r="198" spans="1:10">
      <c r="A198" s="782"/>
      <c r="B198" s="550" t="s">
        <v>23</v>
      </c>
      <c r="C198" s="549" t="s">
        <v>2543</v>
      </c>
      <c r="D198" s="547"/>
      <c r="E198" s="548" t="s">
        <v>11</v>
      </c>
      <c r="F198" s="547"/>
      <c r="G198" s="547"/>
      <c r="H198" s="547"/>
      <c r="I198" s="547"/>
      <c r="J198" s="547"/>
    </row>
    <row r="199" spans="1:10">
      <c r="A199" s="782"/>
      <c r="B199" s="550" t="s">
        <v>23</v>
      </c>
      <c r="C199" s="549" t="s">
        <v>2542</v>
      </c>
      <c r="D199" s="547"/>
      <c r="E199" s="548" t="s">
        <v>11</v>
      </c>
      <c r="F199" s="547"/>
      <c r="G199" s="547"/>
      <c r="H199" s="547"/>
      <c r="I199" s="547"/>
      <c r="J199" s="547"/>
    </row>
    <row r="200" spans="1:10">
      <c r="A200" s="782"/>
      <c r="B200" s="550" t="s">
        <v>23</v>
      </c>
      <c r="C200" s="549" t="s">
        <v>2541</v>
      </c>
      <c r="D200" s="547"/>
      <c r="E200" s="548" t="s">
        <v>11</v>
      </c>
      <c r="F200" s="547"/>
      <c r="G200" s="547"/>
      <c r="H200" s="547"/>
      <c r="I200" s="547"/>
      <c r="J200" s="547"/>
    </row>
    <row r="201" spans="1:10">
      <c r="A201" s="782"/>
      <c r="B201" s="550" t="s">
        <v>23</v>
      </c>
      <c r="C201" s="549" t="s">
        <v>2540</v>
      </c>
      <c r="D201" s="547"/>
      <c r="E201" s="548" t="s">
        <v>11</v>
      </c>
      <c r="F201" s="547"/>
      <c r="G201" s="547"/>
      <c r="H201" s="547"/>
      <c r="I201" s="547"/>
      <c r="J201" s="547"/>
    </row>
    <row r="202" spans="1:10">
      <c r="A202" s="782"/>
      <c r="B202" s="550" t="s">
        <v>23</v>
      </c>
      <c r="C202" s="549" t="s">
        <v>2539</v>
      </c>
      <c r="D202" s="547"/>
      <c r="E202" s="548" t="s">
        <v>11</v>
      </c>
      <c r="F202" s="547"/>
      <c r="G202" s="547"/>
      <c r="H202" s="547"/>
      <c r="I202" s="547"/>
      <c r="J202" s="547"/>
    </row>
    <row r="203" spans="1:10">
      <c r="A203" s="782"/>
      <c r="B203" s="550" t="s">
        <v>23</v>
      </c>
      <c r="C203" s="549" t="s">
        <v>2538</v>
      </c>
      <c r="D203" s="547"/>
      <c r="E203" s="548" t="s">
        <v>11</v>
      </c>
      <c r="F203" s="547"/>
      <c r="G203" s="547"/>
      <c r="H203" s="547"/>
      <c r="I203" s="547"/>
      <c r="J203" s="547"/>
    </row>
    <row r="204" spans="1:10">
      <c r="A204" s="782"/>
      <c r="B204" s="550" t="s">
        <v>23</v>
      </c>
      <c r="C204" s="549" t="s">
        <v>2537</v>
      </c>
      <c r="D204" s="547"/>
      <c r="E204" s="548" t="s">
        <v>11</v>
      </c>
      <c r="F204" s="547"/>
      <c r="G204" s="547"/>
      <c r="H204" s="547"/>
      <c r="I204" s="547"/>
      <c r="J204" s="547"/>
    </row>
    <row r="205" spans="1:10">
      <c r="A205" s="782"/>
      <c r="B205" s="550" t="s">
        <v>23</v>
      </c>
      <c r="C205" s="549" t="s">
        <v>2536</v>
      </c>
      <c r="D205" s="547"/>
      <c r="E205" s="548" t="s">
        <v>11</v>
      </c>
      <c r="F205" s="547"/>
      <c r="G205" s="547"/>
      <c r="H205" s="547"/>
      <c r="I205" s="547"/>
      <c r="J205" s="547"/>
    </row>
    <row r="206" spans="1:10">
      <c r="A206" s="782"/>
      <c r="B206" s="550" t="s">
        <v>23</v>
      </c>
      <c r="C206" s="549" t="s">
        <v>2535</v>
      </c>
      <c r="D206" s="547"/>
      <c r="E206" s="548" t="s">
        <v>11</v>
      </c>
      <c r="F206" s="547"/>
      <c r="G206" s="547"/>
      <c r="H206" s="547"/>
      <c r="I206" s="547"/>
      <c r="J206" s="547"/>
    </row>
    <row r="207" spans="1:10">
      <c r="A207" s="782"/>
      <c r="B207" s="550" t="s">
        <v>23</v>
      </c>
      <c r="C207" s="549" t="s">
        <v>2534</v>
      </c>
      <c r="D207" s="547"/>
      <c r="E207" s="548" t="s">
        <v>11</v>
      </c>
      <c r="F207" s="547"/>
      <c r="G207" s="547"/>
      <c r="H207" s="547"/>
      <c r="I207" s="547"/>
      <c r="J207" s="547"/>
    </row>
    <row r="208" spans="1:10">
      <c r="A208" s="782"/>
      <c r="B208" s="550" t="s">
        <v>23</v>
      </c>
      <c r="C208" s="549" t="s">
        <v>2533</v>
      </c>
      <c r="D208" s="547"/>
      <c r="E208" s="548" t="s">
        <v>11</v>
      </c>
      <c r="F208" s="547"/>
      <c r="G208" s="547"/>
      <c r="H208" s="547"/>
      <c r="I208" s="547"/>
      <c r="J208" s="547"/>
    </row>
    <row r="209" spans="1:10">
      <c r="A209" s="782"/>
      <c r="B209" s="550" t="s">
        <v>23</v>
      </c>
      <c r="C209" s="549" t="s">
        <v>2532</v>
      </c>
      <c r="D209" s="547"/>
      <c r="E209" s="548" t="s">
        <v>11</v>
      </c>
      <c r="F209" s="547"/>
      <c r="G209" s="547"/>
      <c r="H209" s="547"/>
      <c r="I209" s="547"/>
      <c r="J209" s="547"/>
    </row>
    <row r="210" spans="1:10">
      <c r="A210" s="782"/>
      <c r="B210" s="550" t="s">
        <v>23</v>
      </c>
      <c r="C210" s="549" t="s">
        <v>2531</v>
      </c>
      <c r="D210" s="547"/>
      <c r="E210" s="548" t="s">
        <v>11</v>
      </c>
      <c r="F210" s="547"/>
      <c r="G210" s="547"/>
      <c r="H210" s="547"/>
      <c r="I210" s="547"/>
      <c r="J210" s="547"/>
    </row>
    <row r="211" spans="1:10">
      <c r="A211" s="782"/>
      <c r="B211" s="550" t="s">
        <v>23</v>
      </c>
      <c r="C211" s="549" t="s">
        <v>2530</v>
      </c>
      <c r="D211" s="547"/>
      <c r="E211" s="548" t="s">
        <v>11</v>
      </c>
      <c r="F211" s="547"/>
      <c r="G211" s="547"/>
      <c r="H211" s="547"/>
      <c r="I211" s="547"/>
      <c r="J211" s="547"/>
    </row>
    <row r="212" spans="1:10">
      <c r="A212" s="782"/>
      <c r="B212" s="550" t="s">
        <v>23</v>
      </c>
      <c r="C212" s="549" t="s">
        <v>2529</v>
      </c>
      <c r="D212" s="547"/>
      <c r="E212" s="548" t="s">
        <v>11</v>
      </c>
      <c r="F212" s="547"/>
      <c r="G212" s="547"/>
      <c r="H212" s="547"/>
      <c r="I212" s="547"/>
      <c r="J212" s="547"/>
    </row>
    <row r="213" spans="1:10">
      <c r="A213" s="782"/>
      <c r="B213" s="550" t="s">
        <v>23</v>
      </c>
      <c r="C213" s="549" t="s">
        <v>2528</v>
      </c>
      <c r="D213" s="547"/>
      <c r="E213" s="548" t="s">
        <v>11</v>
      </c>
      <c r="F213" s="547"/>
      <c r="G213" s="547"/>
      <c r="H213" s="547"/>
      <c r="I213" s="547"/>
      <c r="J213" s="547"/>
    </row>
    <row r="214" spans="1:10">
      <c r="A214" s="783"/>
      <c r="B214" s="550" t="s">
        <v>23</v>
      </c>
      <c r="C214" s="549" t="s">
        <v>2101</v>
      </c>
      <c r="D214" s="547"/>
      <c r="E214" s="548" t="s">
        <v>11</v>
      </c>
      <c r="F214" s="547"/>
      <c r="G214" s="547"/>
      <c r="H214" s="547"/>
      <c r="I214" s="547"/>
      <c r="J214" s="547"/>
    </row>
    <row r="215" spans="1:10" ht="19.5" customHeight="1">
      <c r="A215" s="781">
        <v>33</v>
      </c>
      <c r="B215" s="550" t="s">
        <v>23</v>
      </c>
      <c r="C215" s="551" t="s">
        <v>2527</v>
      </c>
      <c r="D215" s="547"/>
      <c r="E215" s="548" t="s">
        <v>11</v>
      </c>
      <c r="F215" s="547"/>
      <c r="G215" s="547"/>
      <c r="H215" s="547"/>
      <c r="I215" s="552" t="s">
        <v>2526</v>
      </c>
      <c r="J215" s="547"/>
    </row>
    <row r="216" spans="1:10">
      <c r="A216" s="782"/>
      <c r="B216" s="550" t="s">
        <v>23</v>
      </c>
      <c r="C216" s="549" t="s">
        <v>2106</v>
      </c>
      <c r="D216" s="547" t="s">
        <v>2525</v>
      </c>
      <c r="E216" s="548" t="s">
        <v>11</v>
      </c>
      <c r="F216" s="547"/>
      <c r="G216" s="547"/>
      <c r="H216" s="547"/>
      <c r="I216" s="547"/>
      <c r="J216" s="547"/>
    </row>
    <row r="217" spans="1:10">
      <c r="A217" s="782"/>
      <c r="B217" s="550" t="s">
        <v>23</v>
      </c>
      <c r="C217" s="549" t="s">
        <v>2107</v>
      </c>
      <c r="D217" s="547" t="s">
        <v>2525</v>
      </c>
      <c r="E217" s="548" t="s">
        <v>11</v>
      </c>
      <c r="F217" s="547"/>
      <c r="G217" s="547"/>
      <c r="H217" s="547"/>
      <c r="I217" s="547"/>
      <c r="J217" s="547"/>
    </row>
    <row r="218" spans="1:10">
      <c r="A218" s="783"/>
      <c r="B218" s="550" t="s">
        <v>23</v>
      </c>
      <c r="C218" s="549" t="s">
        <v>2101</v>
      </c>
      <c r="D218" s="547" t="s">
        <v>2497</v>
      </c>
      <c r="E218" s="548" t="s">
        <v>11</v>
      </c>
      <c r="F218" s="547"/>
      <c r="G218" s="547"/>
      <c r="H218" s="547"/>
      <c r="I218" s="547"/>
      <c r="J218" s="547"/>
    </row>
    <row r="219" spans="1:10" ht="19.5" customHeight="1">
      <c r="A219" s="781">
        <v>34</v>
      </c>
      <c r="B219" s="550" t="s">
        <v>23</v>
      </c>
      <c r="C219" s="551" t="s">
        <v>2524</v>
      </c>
      <c r="D219" s="547"/>
      <c r="E219" s="548" t="s">
        <v>11</v>
      </c>
      <c r="F219" s="547"/>
      <c r="G219" s="552" t="s">
        <v>2523</v>
      </c>
      <c r="H219" s="547"/>
      <c r="I219" s="547"/>
      <c r="J219" s="547"/>
    </row>
    <row r="220" spans="1:10">
      <c r="A220" s="782"/>
      <c r="B220" s="550" t="s">
        <v>23</v>
      </c>
      <c r="C220" s="549" t="s">
        <v>2522</v>
      </c>
      <c r="D220" s="547"/>
      <c r="E220" s="548" t="s">
        <v>11</v>
      </c>
      <c r="F220" s="547"/>
      <c r="G220" s="547"/>
      <c r="H220" s="547"/>
      <c r="I220" s="547"/>
      <c r="J220" s="547"/>
    </row>
    <row r="221" spans="1:10">
      <c r="A221" s="782"/>
      <c r="B221" s="550" t="s">
        <v>23</v>
      </c>
      <c r="C221" s="549" t="s">
        <v>2521</v>
      </c>
      <c r="D221" s="547"/>
      <c r="E221" s="548" t="s">
        <v>11</v>
      </c>
      <c r="F221" s="547"/>
      <c r="G221" s="547"/>
      <c r="H221" s="547"/>
      <c r="I221" s="547"/>
      <c r="J221" s="547"/>
    </row>
    <row r="222" spans="1:10">
      <c r="A222" s="782"/>
      <c r="B222" s="550" t="s">
        <v>23</v>
      </c>
      <c r="C222" s="549" t="s">
        <v>2520</v>
      </c>
      <c r="D222" s="547" t="s">
        <v>2104</v>
      </c>
      <c r="E222" s="548" t="s">
        <v>11</v>
      </c>
      <c r="F222" s="547"/>
      <c r="G222" s="547"/>
      <c r="H222" s="547"/>
      <c r="I222" s="547"/>
      <c r="J222" s="547"/>
    </row>
    <row r="223" spans="1:10">
      <c r="A223" s="782"/>
      <c r="B223" s="550" t="s">
        <v>23</v>
      </c>
      <c r="C223" s="549" t="s">
        <v>2519</v>
      </c>
      <c r="D223" s="547" t="s">
        <v>2105</v>
      </c>
      <c r="E223" s="548" t="s">
        <v>11</v>
      </c>
      <c r="F223" s="547"/>
      <c r="G223" s="547"/>
      <c r="H223" s="547"/>
      <c r="I223" s="547"/>
      <c r="J223" s="547"/>
    </row>
    <row r="224" spans="1:10">
      <c r="A224" s="782"/>
      <c r="B224" s="550" t="s">
        <v>23</v>
      </c>
      <c r="C224" s="549" t="s">
        <v>2103</v>
      </c>
      <c r="D224" s="547"/>
      <c r="E224" s="548" t="s">
        <v>11</v>
      </c>
      <c r="F224" s="547"/>
      <c r="G224" s="547"/>
      <c r="H224" s="547"/>
      <c r="I224" s="547"/>
      <c r="J224" s="547"/>
    </row>
    <row r="225" spans="1:10">
      <c r="A225" s="783"/>
      <c r="B225" s="550" t="s">
        <v>23</v>
      </c>
      <c r="C225" s="549" t="s">
        <v>2101</v>
      </c>
      <c r="D225" s="547" t="s">
        <v>2497</v>
      </c>
      <c r="E225" s="548" t="s">
        <v>11</v>
      </c>
      <c r="F225" s="547"/>
      <c r="G225" s="547"/>
      <c r="H225" s="547"/>
      <c r="I225" s="547"/>
      <c r="J225" s="547"/>
    </row>
    <row r="226" spans="1:10" ht="17.25" customHeight="1">
      <c r="A226" s="781">
        <v>35</v>
      </c>
      <c r="B226" s="550" t="s">
        <v>23</v>
      </c>
      <c r="C226" s="551" t="s">
        <v>2518</v>
      </c>
      <c r="D226" s="547"/>
      <c r="E226" s="548" t="s">
        <v>11</v>
      </c>
      <c r="F226" s="547"/>
      <c r="G226" s="552" t="s">
        <v>2517</v>
      </c>
      <c r="H226" s="547"/>
      <c r="I226" s="552" t="s">
        <v>2504</v>
      </c>
      <c r="J226" s="547"/>
    </row>
    <row r="227" spans="1:10">
      <c r="A227" s="782"/>
      <c r="B227" s="550" t="s">
        <v>23</v>
      </c>
      <c r="C227" s="549" t="s">
        <v>2108</v>
      </c>
      <c r="D227" s="547"/>
      <c r="E227" s="548" t="s">
        <v>11</v>
      </c>
      <c r="F227" s="547"/>
      <c r="G227" s="547"/>
      <c r="H227" s="547"/>
      <c r="I227" s="547"/>
      <c r="J227" s="547"/>
    </row>
    <row r="228" spans="1:10">
      <c r="A228" s="782"/>
      <c r="B228" s="550" t="s">
        <v>23</v>
      </c>
      <c r="C228" s="549" t="s">
        <v>2109</v>
      </c>
      <c r="D228" s="547"/>
      <c r="E228" s="548" t="s">
        <v>11</v>
      </c>
      <c r="F228" s="547"/>
      <c r="G228" s="547"/>
      <c r="H228" s="547"/>
      <c r="I228" s="547"/>
      <c r="J228" s="547"/>
    </row>
    <row r="229" spans="1:10">
      <c r="A229" s="782"/>
      <c r="B229" s="550" t="s">
        <v>23</v>
      </c>
      <c r="C229" s="549" t="s">
        <v>2110</v>
      </c>
      <c r="D229" s="547" t="s">
        <v>2516</v>
      </c>
      <c r="E229" s="548" t="s">
        <v>11</v>
      </c>
      <c r="F229" s="547"/>
      <c r="G229" s="547"/>
      <c r="H229" s="547"/>
      <c r="I229" s="547"/>
      <c r="J229" s="547"/>
    </row>
    <row r="230" spans="1:10">
      <c r="A230" s="782"/>
      <c r="B230" s="550" t="s">
        <v>23</v>
      </c>
      <c r="C230" s="549" t="s">
        <v>2111</v>
      </c>
      <c r="D230" s="547" t="s">
        <v>2516</v>
      </c>
      <c r="E230" s="548" t="s">
        <v>11</v>
      </c>
      <c r="F230" s="547"/>
      <c r="G230" s="547"/>
      <c r="H230" s="547"/>
      <c r="I230" s="547"/>
      <c r="J230" s="547"/>
    </row>
    <row r="231" spans="1:10">
      <c r="A231" s="782"/>
      <c r="B231" s="550" t="s">
        <v>23</v>
      </c>
      <c r="C231" s="549" t="s">
        <v>2112</v>
      </c>
      <c r="D231" s="547"/>
      <c r="E231" s="548" t="s">
        <v>11</v>
      </c>
      <c r="F231" s="547"/>
      <c r="G231" s="547"/>
      <c r="H231" s="547"/>
      <c r="I231" s="547"/>
      <c r="J231" s="547"/>
    </row>
    <row r="232" spans="1:10">
      <c r="A232" s="782"/>
      <c r="B232" s="550" t="s">
        <v>23</v>
      </c>
      <c r="C232" s="549" t="s">
        <v>2113</v>
      </c>
      <c r="D232" s="547" t="s">
        <v>2503</v>
      </c>
      <c r="E232" s="548" t="s">
        <v>11</v>
      </c>
      <c r="F232" s="547"/>
      <c r="G232" s="547"/>
      <c r="H232" s="547"/>
      <c r="I232" s="547"/>
      <c r="J232" s="547"/>
    </row>
    <row r="233" spans="1:10">
      <c r="A233" s="782"/>
      <c r="B233" s="550" t="s">
        <v>23</v>
      </c>
      <c r="C233" s="549" t="s">
        <v>2114</v>
      </c>
      <c r="D233" s="547"/>
      <c r="E233" s="548" t="s">
        <v>11</v>
      </c>
      <c r="F233" s="547"/>
      <c r="G233" s="547"/>
      <c r="H233" s="547"/>
      <c r="I233" s="547"/>
      <c r="J233" s="547"/>
    </row>
    <row r="234" spans="1:10">
      <c r="A234" s="782"/>
      <c r="B234" s="550" t="s">
        <v>23</v>
      </c>
      <c r="C234" s="549" t="s">
        <v>2115</v>
      </c>
      <c r="D234" s="547" t="s">
        <v>2503</v>
      </c>
      <c r="E234" s="548" t="s">
        <v>11</v>
      </c>
      <c r="F234" s="547"/>
      <c r="G234" s="547"/>
      <c r="H234" s="547"/>
      <c r="I234" s="547"/>
      <c r="J234" s="547"/>
    </row>
    <row r="235" spans="1:10">
      <c r="A235" s="782"/>
      <c r="B235" s="550" t="s">
        <v>23</v>
      </c>
      <c r="C235" s="549" t="s">
        <v>2116</v>
      </c>
      <c r="D235" s="547" t="s">
        <v>2515</v>
      </c>
      <c r="E235" s="548" t="s">
        <v>11</v>
      </c>
      <c r="F235" s="547"/>
      <c r="G235" s="547"/>
      <c r="H235" s="547"/>
      <c r="I235" s="547"/>
      <c r="J235" s="547"/>
    </row>
    <row r="236" spans="1:10">
      <c r="A236" s="782"/>
      <c r="B236" s="550" t="s">
        <v>23</v>
      </c>
      <c r="C236" s="549" t="s">
        <v>2117</v>
      </c>
      <c r="D236" s="547"/>
      <c r="E236" s="548" t="s">
        <v>11</v>
      </c>
      <c r="F236" s="547"/>
      <c r="G236" s="547"/>
      <c r="H236" s="547"/>
      <c r="I236" s="547"/>
      <c r="J236" s="547"/>
    </row>
    <row r="237" spans="1:10">
      <c r="A237" s="782"/>
      <c r="B237" s="550" t="s">
        <v>23</v>
      </c>
      <c r="C237" s="549" t="s">
        <v>2118</v>
      </c>
      <c r="D237" s="547"/>
      <c r="E237" s="548" t="s">
        <v>11</v>
      </c>
      <c r="F237" s="547"/>
      <c r="G237" s="547"/>
      <c r="H237" s="547"/>
      <c r="I237" s="547"/>
      <c r="J237" s="547"/>
    </row>
    <row r="238" spans="1:10">
      <c r="A238" s="782"/>
      <c r="B238" s="550" t="s">
        <v>23</v>
      </c>
      <c r="C238" s="549" t="s">
        <v>2119</v>
      </c>
      <c r="D238" s="547" t="s">
        <v>2516</v>
      </c>
      <c r="E238" s="548" t="s">
        <v>11</v>
      </c>
      <c r="F238" s="547"/>
      <c r="G238" s="547"/>
      <c r="H238" s="547"/>
      <c r="I238" s="547"/>
      <c r="J238" s="547"/>
    </row>
    <row r="239" spans="1:10">
      <c r="A239" s="782"/>
      <c r="B239" s="550" t="s">
        <v>23</v>
      </c>
      <c r="C239" s="549" t="s">
        <v>2120</v>
      </c>
      <c r="D239" s="547" t="s">
        <v>2516</v>
      </c>
      <c r="E239" s="548" t="s">
        <v>11</v>
      </c>
      <c r="F239" s="547"/>
      <c r="G239" s="547"/>
      <c r="H239" s="547"/>
      <c r="I239" s="547"/>
      <c r="J239" s="547"/>
    </row>
    <row r="240" spans="1:10">
      <c r="A240" s="782"/>
      <c r="B240" s="550" t="s">
        <v>23</v>
      </c>
      <c r="C240" s="549" t="s">
        <v>2121</v>
      </c>
      <c r="D240" s="547"/>
      <c r="E240" s="548" t="s">
        <v>11</v>
      </c>
      <c r="F240" s="547"/>
      <c r="G240" s="547"/>
      <c r="H240" s="547"/>
      <c r="I240" s="547"/>
      <c r="J240" s="547"/>
    </row>
    <row r="241" spans="1:10">
      <c r="A241" s="782"/>
      <c r="B241" s="550" t="s">
        <v>23</v>
      </c>
      <c r="C241" s="549" t="s">
        <v>2122</v>
      </c>
      <c r="D241" s="547" t="s">
        <v>2508</v>
      </c>
      <c r="E241" s="548" t="s">
        <v>11</v>
      </c>
      <c r="F241" s="547"/>
      <c r="G241" s="547"/>
      <c r="H241" s="547"/>
      <c r="I241" s="547"/>
      <c r="J241" s="547"/>
    </row>
    <row r="242" spans="1:10">
      <c r="A242" s="782"/>
      <c r="B242" s="550" t="s">
        <v>23</v>
      </c>
      <c r="C242" s="549" t="s">
        <v>2123</v>
      </c>
      <c r="D242" s="547"/>
      <c r="E242" s="548" t="s">
        <v>11</v>
      </c>
      <c r="F242" s="547"/>
      <c r="G242" s="547"/>
      <c r="H242" s="547"/>
      <c r="I242" s="547"/>
      <c r="J242" s="547"/>
    </row>
    <row r="243" spans="1:10">
      <c r="A243" s="782"/>
      <c r="B243" s="550" t="s">
        <v>23</v>
      </c>
      <c r="C243" s="549" t="s">
        <v>2124</v>
      </c>
      <c r="D243" s="547" t="s">
        <v>2508</v>
      </c>
      <c r="E243" s="548" t="s">
        <v>11</v>
      </c>
      <c r="F243" s="547"/>
      <c r="G243" s="547"/>
      <c r="H243" s="547"/>
      <c r="I243" s="547"/>
      <c r="J243" s="547"/>
    </row>
    <row r="244" spans="1:10">
      <c r="A244" s="782"/>
      <c r="B244" s="550" t="s">
        <v>23</v>
      </c>
      <c r="C244" s="549" t="s">
        <v>2125</v>
      </c>
      <c r="D244" s="547" t="s">
        <v>2515</v>
      </c>
      <c r="E244" s="548" t="s">
        <v>11</v>
      </c>
      <c r="F244" s="547"/>
      <c r="G244" s="547"/>
      <c r="H244" s="547"/>
      <c r="I244" s="547"/>
      <c r="J244" s="547"/>
    </row>
    <row r="245" spans="1:10">
      <c r="A245" s="783"/>
      <c r="B245" s="550" t="s">
        <v>23</v>
      </c>
      <c r="C245" s="549" t="s">
        <v>2101</v>
      </c>
      <c r="D245" s="547" t="s">
        <v>2497</v>
      </c>
      <c r="E245" s="548" t="s">
        <v>11</v>
      </c>
      <c r="F245" s="547"/>
      <c r="G245" s="547"/>
      <c r="H245" s="547"/>
      <c r="I245" s="547"/>
      <c r="J245" s="547"/>
    </row>
    <row r="246" spans="1:10" ht="16.5" customHeight="1">
      <c r="A246" s="781">
        <v>36</v>
      </c>
      <c r="B246" s="550" t="s">
        <v>23</v>
      </c>
      <c r="C246" s="551" t="s">
        <v>2514</v>
      </c>
      <c r="D246" s="547"/>
      <c r="E246" s="548" t="s">
        <v>11</v>
      </c>
      <c r="F246" s="547"/>
      <c r="G246" s="552" t="s">
        <v>2513</v>
      </c>
      <c r="H246" s="547"/>
      <c r="I246" s="552" t="s">
        <v>2504</v>
      </c>
      <c r="J246" s="547"/>
    </row>
    <row r="247" spans="1:10">
      <c r="A247" s="782"/>
      <c r="B247" s="550" t="s">
        <v>23</v>
      </c>
      <c r="C247" s="549" t="s">
        <v>2108</v>
      </c>
      <c r="D247" s="547"/>
      <c r="E247" s="548" t="s">
        <v>11</v>
      </c>
      <c r="F247" s="547"/>
      <c r="G247" s="547"/>
      <c r="H247" s="547"/>
      <c r="I247" s="547"/>
      <c r="J247" s="547"/>
    </row>
    <row r="248" spans="1:10">
      <c r="A248" s="782"/>
      <c r="B248" s="550" t="s">
        <v>23</v>
      </c>
      <c r="C248" s="549" t="s">
        <v>2109</v>
      </c>
      <c r="D248" s="547"/>
      <c r="E248" s="548" t="s">
        <v>11</v>
      </c>
      <c r="F248" s="547"/>
      <c r="G248" s="547"/>
      <c r="H248" s="547"/>
      <c r="I248" s="547"/>
      <c r="J248" s="547"/>
    </row>
    <row r="249" spans="1:10">
      <c r="A249" s="782"/>
      <c r="B249" s="550" t="s">
        <v>23</v>
      </c>
      <c r="C249" s="549" t="s">
        <v>2110</v>
      </c>
      <c r="D249" s="547" t="s">
        <v>2512</v>
      </c>
      <c r="E249" s="548" t="s">
        <v>11</v>
      </c>
      <c r="F249" s="547"/>
      <c r="G249" s="547"/>
      <c r="H249" s="547"/>
      <c r="I249" s="547"/>
      <c r="J249" s="547"/>
    </row>
    <row r="250" spans="1:10">
      <c r="A250" s="782"/>
      <c r="B250" s="550" t="s">
        <v>23</v>
      </c>
      <c r="C250" s="549" t="s">
        <v>2111</v>
      </c>
      <c r="D250" s="547" t="s">
        <v>2512</v>
      </c>
      <c r="E250" s="548" t="s">
        <v>11</v>
      </c>
      <c r="F250" s="547"/>
      <c r="G250" s="547"/>
      <c r="H250" s="547"/>
      <c r="I250" s="547"/>
      <c r="J250" s="547"/>
    </row>
    <row r="251" spans="1:10">
      <c r="A251" s="782"/>
      <c r="B251" s="550" t="s">
        <v>23</v>
      </c>
      <c r="C251" s="549" t="s">
        <v>2112</v>
      </c>
      <c r="D251" s="547"/>
      <c r="E251" s="548" t="s">
        <v>11</v>
      </c>
      <c r="F251" s="547"/>
      <c r="G251" s="547"/>
      <c r="H251" s="547"/>
      <c r="I251" s="547"/>
      <c r="J251" s="547"/>
    </row>
    <row r="252" spans="1:10">
      <c r="A252" s="782"/>
      <c r="B252" s="550" t="s">
        <v>23</v>
      </c>
      <c r="C252" s="549" t="s">
        <v>2113</v>
      </c>
      <c r="D252" s="547" t="s">
        <v>2503</v>
      </c>
      <c r="E252" s="548" t="s">
        <v>11</v>
      </c>
      <c r="F252" s="547"/>
      <c r="G252" s="547"/>
      <c r="H252" s="547"/>
      <c r="I252" s="547"/>
      <c r="J252" s="547"/>
    </row>
    <row r="253" spans="1:10">
      <c r="A253" s="782"/>
      <c r="B253" s="550" t="s">
        <v>23</v>
      </c>
      <c r="C253" s="549" t="s">
        <v>2114</v>
      </c>
      <c r="D253" s="547"/>
      <c r="E253" s="548" t="s">
        <v>11</v>
      </c>
      <c r="F253" s="547"/>
      <c r="G253" s="547"/>
      <c r="H253" s="547"/>
      <c r="I253" s="547"/>
      <c r="J253" s="547"/>
    </row>
    <row r="254" spans="1:10">
      <c r="A254" s="782"/>
      <c r="B254" s="550" t="s">
        <v>23</v>
      </c>
      <c r="C254" s="549" t="s">
        <v>2115</v>
      </c>
      <c r="D254" s="547" t="s">
        <v>2503</v>
      </c>
      <c r="E254" s="548" t="s">
        <v>11</v>
      </c>
      <c r="F254" s="547"/>
      <c r="G254" s="547"/>
      <c r="H254" s="547"/>
      <c r="I254" s="547"/>
      <c r="J254" s="547"/>
    </row>
    <row r="255" spans="1:10">
      <c r="A255" s="782"/>
      <c r="B255" s="550" t="s">
        <v>23</v>
      </c>
      <c r="C255" s="549" t="s">
        <v>2116</v>
      </c>
      <c r="D255" s="547" t="s">
        <v>2512</v>
      </c>
      <c r="E255" s="548" t="s">
        <v>11</v>
      </c>
      <c r="F255" s="547"/>
      <c r="G255" s="547"/>
      <c r="H255" s="547"/>
      <c r="I255" s="547"/>
      <c r="J255" s="547"/>
    </row>
    <row r="256" spans="1:10">
      <c r="A256" s="782"/>
      <c r="B256" s="550" t="s">
        <v>23</v>
      </c>
      <c r="C256" s="549" t="s">
        <v>2117</v>
      </c>
      <c r="D256" s="547"/>
      <c r="E256" s="548" t="s">
        <v>11</v>
      </c>
      <c r="F256" s="547"/>
      <c r="G256" s="547"/>
      <c r="H256" s="547"/>
      <c r="I256" s="547"/>
      <c r="J256" s="547"/>
    </row>
    <row r="257" spans="1:10">
      <c r="A257" s="782"/>
      <c r="B257" s="550" t="s">
        <v>23</v>
      </c>
      <c r="C257" s="549" t="s">
        <v>2118</v>
      </c>
      <c r="D257" s="547"/>
      <c r="E257" s="548" t="s">
        <v>11</v>
      </c>
      <c r="F257" s="547"/>
      <c r="G257" s="547"/>
      <c r="H257" s="547"/>
      <c r="I257" s="547"/>
      <c r="J257" s="547"/>
    </row>
    <row r="258" spans="1:10">
      <c r="A258" s="782"/>
      <c r="B258" s="550" t="s">
        <v>23</v>
      </c>
      <c r="C258" s="549" t="s">
        <v>2119</v>
      </c>
      <c r="D258" s="547" t="s">
        <v>2512</v>
      </c>
      <c r="E258" s="548" t="s">
        <v>11</v>
      </c>
      <c r="F258" s="547"/>
      <c r="G258" s="547"/>
      <c r="H258" s="547"/>
      <c r="I258" s="547"/>
      <c r="J258" s="547"/>
    </row>
    <row r="259" spans="1:10">
      <c r="A259" s="782"/>
      <c r="B259" s="550" t="s">
        <v>23</v>
      </c>
      <c r="C259" s="549" t="s">
        <v>2120</v>
      </c>
      <c r="D259" s="547" t="s">
        <v>2512</v>
      </c>
      <c r="E259" s="548" t="s">
        <v>11</v>
      </c>
      <c r="F259" s="547"/>
      <c r="G259" s="547"/>
      <c r="H259" s="547"/>
      <c r="I259" s="547"/>
      <c r="J259" s="547"/>
    </row>
    <row r="260" spans="1:10">
      <c r="A260" s="782"/>
      <c r="B260" s="550" t="s">
        <v>23</v>
      </c>
      <c r="C260" s="549" t="s">
        <v>2121</v>
      </c>
      <c r="D260" s="547"/>
      <c r="E260" s="548" t="s">
        <v>11</v>
      </c>
      <c r="F260" s="547"/>
      <c r="G260" s="547"/>
      <c r="H260" s="547"/>
      <c r="I260" s="547"/>
      <c r="J260" s="547"/>
    </row>
    <row r="261" spans="1:10">
      <c r="A261" s="782"/>
      <c r="B261" s="550" t="s">
        <v>23</v>
      </c>
      <c r="C261" s="549" t="s">
        <v>2122</v>
      </c>
      <c r="D261" s="547" t="s">
        <v>2508</v>
      </c>
      <c r="E261" s="548" t="s">
        <v>11</v>
      </c>
      <c r="F261" s="547"/>
      <c r="G261" s="547"/>
      <c r="H261" s="547"/>
      <c r="I261" s="547"/>
      <c r="J261" s="547"/>
    </row>
    <row r="262" spans="1:10">
      <c r="A262" s="782"/>
      <c r="B262" s="550" t="s">
        <v>23</v>
      </c>
      <c r="C262" s="549" t="s">
        <v>2123</v>
      </c>
      <c r="D262" s="547"/>
      <c r="E262" s="548" t="s">
        <v>11</v>
      </c>
      <c r="F262" s="547"/>
      <c r="G262" s="547"/>
      <c r="H262" s="547"/>
      <c r="I262" s="547"/>
      <c r="J262" s="547"/>
    </row>
    <row r="263" spans="1:10">
      <c r="A263" s="782"/>
      <c r="B263" s="550" t="s">
        <v>23</v>
      </c>
      <c r="C263" s="549" t="s">
        <v>2124</v>
      </c>
      <c r="D263" s="547" t="s">
        <v>2508</v>
      </c>
      <c r="E263" s="548" t="s">
        <v>11</v>
      </c>
      <c r="F263" s="547"/>
      <c r="G263" s="547"/>
      <c r="H263" s="547"/>
      <c r="I263" s="547"/>
      <c r="J263" s="547"/>
    </row>
    <row r="264" spans="1:10">
      <c r="A264" s="782"/>
      <c r="B264" s="550" t="s">
        <v>23</v>
      </c>
      <c r="C264" s="549" t="s">
        <v>2125</v>
      </c>
      <c r="D264" s="547" t="s">
        <v>2512</v>
      </c>
      <c r="E264" s="548" t="s">
        <v>11</v>
      </c>
      <c r="F264" s="547"/>
      <c r="G264" s="547"/>
      <c r="H264" s="547"/>
      <c r="I264" s="547"/>
      <c r="J264" s="547"/>
    </row>
    <row r="265" spans="1:10">
      <c r="A265" s="783"/>
      <c r="B265" s="550" t="s">
        <v>23</v>
      </c>
      <c r="C265" s="549" t="s">
        <v>2101</v>
      </c>
      <c r="D265" s="547" t="s">
        <v>2497</v>
      </c>
      <c r="E265" s="548" t="s">
        <v>11</v>
      </c>
      <c r="F265" s="547"/>
      <c r="G265" s="547"/>
      <c r="H265" s="547"/>
      <c r="I265" s="547"/>
      <c r="J265" s="547"/>
    </row>
    <row r="266" spans="1:10" ht="19.5" customHeight="1">
      <c r="A266" s="781">
        <v>37</v>
      </c>
      <c r="B266" s="550" t="s">
        <v>23</v>
      </c>
      <c r="C266" s="551" t="s">
        <v>2511</v>
      </c>
      <c r="D266" s="547"/>
      <c r="E266" s="548" t="s">
        <v>11</v>
      </c>
      <c r="F266" s="547"/>
      <c r="G266" s="552" t="s">
        <v>2510</v>
      </c>
      <c r="H266" s="547"/>
      <c r="I266" s="552" t="s">
        <v>2509</v>
      </c>
      <c r="J266" s="547"/>
    </row>
    <row r="267" spans="1:10">
      <c r="A267" s="782"/>
      <c r="B267" s="550" t="s">
        <v>23</v>
      </c>
      <c r="C267" s="549" t="s">
        <v>2108</v>
      </c>
      <c r="D267" s="547"/>
      <c r="E267" s="548" t="s">
        <v>11</v>
      </c>
      <c r="F267" s="547"/>
      <c r="G267" s="547"/>
      <c r="H267" s="547"/>
      <c r="I267" s="547"/>
      <c r="J267" s="547"/>
    </row>
    <row r="268" spans="1:10">
      <c r="A268" s="782"/>
      <c r="B268" s="550" t="s">
        <v>23</v>
      </c>
      <c r="C268" s="549" t="s">
        <v>2109</v>
      </c>
      <c r="D268" s="547"/>
      <c r="E268" s="548" t="s">
        <v>11</v>
      </c>
      <c r="F268" s="547"/>
      <c r="G268" s="547"/>
      <c r="H268" s="547"/>
      <c r="I268" s="547"/>
      <c r="J268" s="547"/>
    </row>
    <row r="269" spans="1:10">
      <c r="A269" s="782"/>
      <c r="B269" s="550" t="s">
        <v>23</v>
      </c>
      <c r="C269" s="549" t="s">
        <v>2110</v>
      </c>
      <c r="D269" s="547" t="s">
        <v>2507</v>
      </c>
      <c r="E269" s="548" t="s">
        <v>11</v>
      </c>
      <c r="F269" s="547"/>
      <c r="G269" s="547"/>
      <c r="H269" s="547"/>
      <c r="I269" s="547"/>
      <c r="J269" s="547"/>
    </row>
    <row r="270" spans="1:10">
      <c r="A270" s="782"/>
      <c r="B270" s="550" t="s">
        <v>23</v>
      </c>
      <c r="C270" s="549" t="s">
        <v>2111</v>
      </c>
      <c r="D270" s="547" t="s">
        <v>2507</v>
      </c>
      <c r="E270" s="548" t="s">
        <v>11</v>
      </c>
      <c r="F270" s="547"/>
      <c r="G270" s="547"/>
      <c r="H270" s="547"/>
      <c r="I270" s="547"/>
      <c r="J270" s="547"/>
    </row>
    <row r="271" spans="1:10">
      <c r="A271" s="782"/>
      <c r="B271" s="550" t="s">
        <v>23</v>
      </c>
      <c r="C271" s="549" t="s">
        <v>2112</v>
      </c>
      <c r="D271" s="547"/>
      <c r="E271" s="548" t="s">
        <v>11</v>
      </c>
      <c r="F271" s="547"/>
      <c r="G271" s="547"/>
      <c r="H271" s="547"/>
      <c r="I271" s="547"/>
      <c r="J271" s="547"/>
    </row>
    <row r="272" spans="1:10">
      <c r="A272" s="782"/>
      <c r="B272" s="550" t="s">
        <v>23</v>
      </c>
      <c r="C272" s="549" t="s">
        <v>2113</v>
      </c>
      <c r="D272" s="547" t="s">
        <v>2503</v>
      </c>
      <c r="E272" s="548" t="s">
        <v>11</v>
      </c>
      <c r="F272" s="547"/>
      <c r="G272" s="547"/>
      <c r="H272" s="547"/>
      <c r="I272" s="547"/>
      <c r="J272" s="547"/>
    </row>
    <row r="273" spans="1:10">
      <c r="A273" s="782"/>
      <c r="B273" s="550" t="s">
        <v>23</v>
      </c>
      <c r="C273" s="549" t="s">
        <v>2114</v>
      </c>
      <c r="D273" s="547"/>
      <c r="E273" s="548" t="s">
        <v>11</v>
      </c>
      <c r="F273" s="547"/>
      <c r="G273" s="547"/>
      <c r="H273" s="547"/>
      <c r="I273" s="547"/>
      <c r="J273" s="547"/>
    </row>
    <row r="274" spans="1:10">
      <c r="A274" s="782"/>
      <c r="B274" s="550" t="s">
        <v>23</v>
      </c>
      <c r="C274" s="549" t="s">
        <v>2115</v>
      </c>
      <c r="D274" s="547" t="s">
        <v>2503</v>
      </c>
      <c r="E274" s="548" t="s">
        <v>11</v>
      </c>
      <c r="F274" s="547"/>
      <c r="G274" s="547"/>
      <c r="H274" s="547"/>
      <c r="I274" s="547"/>
      <c r="J274" s="547"/>
    </row>
    <row r="275" spans="1:10">
      <c r="A275" s="782"/>
      <c r="B275" s="550" t="s">
        <v>23</v>
      </c>
      <c r="C275" s="549" t="s">
        <v>2116</v>
      </c>
      <c r="D275" s="547" t="s">
        <v>2507</v>
      </c>
      <c r="E275" s="548" t="s">
        <v>11</v>
      </c>
      <c r="F275" s="547"/>
      <c r="G275" s="547"/>
      <c r="H275" s="547"/>
      <c r="I275" s="547"/>
      <c r="J275" s="547"/>
    </row>
    <row r="276" spans="1:10">
      <c r="A276" s="782"/>
      <c r="B276" s="550" t="s">
        <v>23</v>
      </c>
      <c r="C276" s="549" t="s">
        <v>2117</v>
      </c>
      <c r="D276" s="547"/>
      <c r="E276" s="548" t="s">
        <v>11</v>
      </c>
      <c r="F276" s="547"/>
      <c r="G276" s="547"/>
      <c r="H276" s="547"/>
      <c r="I276" s="547"/>
      <c r="J276" s="547"/>
    </row>
    <row r="277" spans="1:10">
      <c r="A277" s="782"/>
      <c r="B277" s="550" t="s">
        <v>23</v>
      </c>
      <c r="C277" s="549" t="s">
        <v>2118</v>
      </c>
      <c r="D277" s="547"/>
      <c r="E277" s="548" t="s">
        <v>11</v>
      </c>
      <c r="F277" s="547"/>
      <c r="G277" s="547"/>
      <c r="H277" s="547"/>
      <c r="I277" s="547"/>
      <c r="J277" s="547"/>
    </row>
    <row r="278" spans="1:10">
      <c r="A278" s="782"/>
      <c r="B278" s="550" t="s">
        <v>23</v>
      </c>
      <c r="C278" s="549" t="s">
        <v>2119</v>
      </c>
      <c r="D278" s="547" t="s">
        <v>2507</v>
      </c>
      <c r="E278" s="548" t="s">
        <v>11</v>
      </c>
      <c r="F278" s="547"/>
      <c r="G278" s="547"/>
      <c r="H278" s="547"/>
      <c r="I278" s="547"/>
      <c r="J278" s="547"/>
    </row>
    <row r="279" spans="1:10">
      <c r="A279" s="782"/>
      <c r="B279" s="550" t="s">
        <v>23</v>
      </c>
      <c r="C279" s="549" t="s">
        <v>2120</v>
      </c>
      <c r="D279" s="547" t="s">
        <v>2507</v>
      </c>
      <c r="E279" s="548" t="s">
        <v>11</v>
      </c>
      <c r="F279" s="547"/>
      <c r="G279" s="547"/>
      <c r="H279" s="547"/>
      <c r="I279" s="547"/>
      <c r="J279" s="547"/>
    </row>
    <row r="280" spans="1:10">
      <c r="A280" s="782"/>
      <c r="B280" s="550" t="s">
        <v>23</v>
      </c>
      <c r="C280" s="549" t="s">
        <v>2121</v>
      </c>
      <c r="D280" s="547"/>
      <c r="E280" s="548" t="s">
        <v>11</v>
      </c>
      <c r="F280" s="547"/>
      <c r="G280" s="547"/>
      <c r="H280" s="547"/>
      <c r="I280" s="547"/>
      <c r="J280" s="547"/>
    </row>
    <row r="281" spans="1:10">
      <c r="A281" s="782"/>
      <c r="B281" s="550" t="s">
        <v>23</v>
      </c>
      <c r="C281" s="549" t="s">
        <v>2122</v>
      </c>
      <c r="D281" s="547" t="s">
        <v>2508</v>
      </c>
      <c r="E281" s="548" t="s">
        <v>11</v>
      </c>
      <c r="F281" s="547"/>
      <c r="G281" s="547"/>
      <c r="H281" s="547"/>
      <c r="I281" s="547"/>
      <c r="J281" s="547"/>
    </row>
    <row r="282" spans="1:10">
      <c r="A282" s="782"/>
      <c r="B282" s="550" t="s">
        <v>23</v>
      </c>
      <c r="C282" s="549" t="s">
        <v>2123</v>
      </c>
      <c r="D282" s="547"/>
      <c r="E282" s="548" t="s">
        <v>11</v>
      </c>
      <c r="F282" s="547"/>
      <c r="G282" s="547"/>
      <c r="H282" s="547"/>
      <c r="I282" s="547"/>
      <c r="J282" s="547"/>
    </row>
    <row r="283" spans="1:10">
      <c r="A283" s="782"/>
      <c r="B283" s="550" t="s">
        <v>23</v>
      </c>
      <c r="C283" s="549" t="s">
        <v>2124</v>
      </c>
      <c r="D283" s="547" t="s">
        <v>2508</v>
      </c>
      <c r="E283" s="548" t="s">
        <v>11</v>
      </c>
      <c r="F283" s="547"/>
      <c r="G283" s="547"/>
      <c r="H283" s="547"/>
      <c r="I283" s="547"/>
      <c r="J283" s="547"/>
    </row>
    <row r="284" spans="1:10">
      <c r="A284" s="782"/>
      <c r="B284" s="550" t="s">
        <v>23</v>
      </c>
      <c r="C284" s="549" t="s">
        <v>2125</v>
      </c>
      <c r="D284" s="547" t="s">
        <v>2507</v>
      </c>
      <c r="E284" s="548" t="s">
        <v>11</v>
      </c>
      <c r="F284" s="547"/>
      <c r="G284" s="547"/>
      <c r="H284" s="547"/>
      <c r="I284" s="547"/>
      <c r="J284" s="547"/>
    </row>
    <row r="285" spans="1:10">
      <c r="A285" s="783"/>
      <c r="B285" s="550" t="s">
        <v>23</v>
      </c>
      <c r="C285" s="549" t="s">
        <v>2101</v>
      </c>
      <c r="D285" s="547" t="s">
        <v>2497</v>
      </c>
      <c r="E285" s="548" t="s">
        <v>11</v>
      </c>
      <c r="F285" s="547"/>
      <c r="G285" s="547"/>
      <c r="H285" s="547"/>
      <c r="I285" s="547"/>
      <c r="J285" s="547"/>
    </row>
    <row r="286" spans="1:10" ht="20.25" customHeight="1">
      <c r="A286" s="781">
        <v>38</v>
      </c>
      <c r="B286" s="550" t="s">
        <v>23</v>
      </c>
      <c r="C286" s="551" t="s">
        <v>2506</v>
      </c>
      <c r="D286" s="547"/>
      <c r="E286" s="548" t="s">
        <v>11</v>
      </c>
      <c r="F286" s="547"/>
      <c r="G286" s="552" t="s">
        <v>2505</v>
      </c>
      <c r="H286" s="547"/>
      <c r="I286" s="552" t="s">
        <v>2504</v>
      </c>
      <c r="J286" s="547"/>
    </row>
    <row r="287" spans="1:10">
      <c r="A287" s="782"/>
      <c r="B287" s="550" t="s">
        <v>23</v>
      </c>
      <c r="C287" s="549" t="s">
        <v>2108</v>
      </c>
      <c r="D287" s="547"/>
      <c r="E287" s="548" t="s">
        <v>11</v>
      </c>
      <c r="F287" s="547"/>
      <c r="G287" s="547"/>
      <c r="H287" s="547"/>
      <c r="I287" s="547"/>
      <c r="J287" s="547"/>
    </row>
    <row r="288" spans="1:10">
      <c r="A288" s="782"/>
      <c r="B288" s="550" t="s">
        <v>23</v>
      </c>
      <c r="C288" s="549" t="s">
        <v>2109</v>
      </c>
      <c r="D288" s="547"/>
      <c r="E288" s="548" t="s">
        <v>11</v>
      </c>
      <c r="F288" s="547"/>
      <c r="G288" s="547"/>
      <c r="H288" s="547"/>
      <c r="I288" s="547"/>
      <c r="J288" s="547"/>
    </row>
    <row r="289" spans="1:10">
      <c r="A289" s="782"/>
      <c r="B289" s="550" t="s">
        <v>23</v>
      </c>
      <c r="C289" s="549" t="s">
        <v>2110</v>
      </c>
      <c r="D289" s="547" t="s">
        <v>2502</v>
      </c>
      <c r="E289" s="548" t="s">
        <v>11</v>
      </c>
      <c r="F289" s="547"/>
      <c r="G289" s="547"/>
      <c r="H289" s="547"/>
      <c r="I289" s="547"/>
      <c r="J289" s="547"/>
    </row>
    <row r="290" spans="1:10">
      <c r="A290" s="782"/>
      <c r="B290" s="550" t="s">
        <v>23</v>
      </c>
      <c r="C290" s="549" t="s">
        <v>2111</v>
      </c>
      <c r="D290" s="547" t="s">
        <v>2502</v>
      </c>
      <c r="E290" s="548" t="s">
        <v>11</v>
      </c>
      <c r="F290" s="547"/>
      <c r="G290" s="547"/>
      <c r="H290" s="547"/>
      <c r="I290" s="547"/>
      <c r="J290" s="547"/>
    </row>
    <row r="291" spans="1:10">
      <c r="A291" s="782"/>
      <c r="B291" s="550" t="s">
        <v>23</v>
      </c>
      <c r="C291" s="549" t="s">
        <v>2112</v>
      </c>
      <c r="D291" s="547"/>
      <c r="E291" s="548" t="s">
        <v>11</v>
      </c>
      <c r="F291" s="547"/>
      <c r="G291" s="547"/>
      <c r="H291" s="547"/>
      <c r="I291" s="547"/>
      <c r="J291" s="547"/>
    </row>
    <row r="292" spans="1:10">
      <c r="A292" s="782"/>
      <c r="B292" s="550" t="s">
        <v>23</v>
      </c>
      <c r="C292" s="549" t="s">
        <v>2113</v>
      </c>
      <c r="D292" s="547" t="s">
        <v>2503</v>
      </c>
      <c r="E292" s="548" t="s">
        <v>11</v>
      </c>
      <c r="F292" s="547"/>
      <c r="G292" s="547"/>
      <c r="H292" s="547"/>
      <c r="I292" s="547"/>
      <c r="J292" s="547"/>
    </row>
    <row r="293" spans="1:10">
      <c r="A293" s="782"/>
      <c r="B293" s="550" t="s">
        <v>23</v>
      </c>
      <c r="C293" s="549" t="s">
        <v>2114</v>
      </c>
      <c r="D293" s="547"/>
      <c r="E293" s="548" t="s">
        <v>11</v>
      </c>
      <c r="F293" s="547"/>
      <c r="G293" s="547"/>
      <c r="H293" s="547"/>
      <c r="I293" s="547"/>
      <c r="J293" s="547"/>
    </row>
    <row r="294" spans="1:10">
      <c r="A294" s="782"/>
      <c r="B294" s="550" t="s">
        <v>23</v>
      </c>
      <c r="C294" s="549" t="s">
        <v>2115</v>
      </c>
      <c r="D294" s="547" t="s">
        <v>2503</v>
      </c>
      <c r="E294" s="548" t="s">
        <v>11</v>
      </c>
      <c r="F294" s="547"/>
      <c r="G294" s="547"/>
      <c r="H294" s="547"/>
      <c r="I294" s="547"/>
      <c r="J294" s="547"/>
    </row>
    <row r="295" spans="1:10">
      <c r="A295" s="782"/>
      <c r="B295" s="550" t="s">
        <v>23</v>
      </c>
      <c r="C295" s="549" t="s">
        <v>2116</v>
      </c>
      <c r="D295" s="547" t="s">
        <v>2500</v>
      </c>
      <c r="E295" s="548" t="s">
        <v>11</v>
      </c>
      <c r="F295" s="547"/>
      <c r="G295" s="547"/>
      <c r="H295" s="547"/>
      <c r="I295" s="547"/>
      <c r="J295" s="547"/>
    </row>
    <row r="296" spans="1:10">
      <c r="A296" s="782"/>
      <c r="B296" s="550" t="s">
        <v>23</v>
      </c>
      <c r="C296" s="549" t="s">
        <v>2117</v>
      </c>
      <c r="D296" s="547"/>
      <c r="E296" s="548" t="s">
        <v>11</v>
      </c>
      <c r="F296" s="547"/>
      <c r="G296" s="547"/>
      <c r="H296" s="547"/>
      <c r="I296" s="547"/>
      <c r="J296" s="547"/>
    </row>
    <row r="297" spans="1:10">
      <c r="A297" s="782"/>
      <c r="B297" s="550" t="s">
        <v>23</v>
      </c>
      <c r="C297" s="549" t="s">
        <v>2118</v>
      </c>
      <c r="D297" s="547"/>
      <c r="E297" s="548" t="s">
        <v>11</v>
      </c>
      <c r="F297" s="547"/>
      <c r="G297" s="547"/>
      <c r="H297" s="547"/>
      <c r="I297" s="547"/>
      <c r="J297" s="547"/>
    </row>
    <row r="298" spans="1:10">
      <c r="A298" s="782"/>
      <c r="B298" s="550" t="s">
        <v>23</v>
      </c>
      <c r="C298" s="549" t="s">
        <v>2119</v>
      </c>
      <c r="D298" s="547" t="s">
        <v>2502</v>
      </c>
      <c r="E298" s="548" t="s">
        <v>11</v>
      </c>
      <c r="F298" s="547"/>
      <c r="G298" s="547"/>
      <c r="H298" s="547"/>
      <c r="I298" s="547"/>
      <c r="J298" s="547"/>
    </row>
    <row r="299" spans="1:10">
      <c r="A299" s="782"/>
      <c r="B299" s="550" t="s">
        <v>23</v>
      </c>
      <c r="C299" s="549" t="s">
        <v>2120</v>
      </c>
      <c r="D299" s="547" t="s">
        <v>2502</v>
      </c>
      <c r="E299" s="548" t="s">
        <v>11</v>
      </c>
      <c r="F299" s="547"/>
      <c r="G299" s="547"/>
      <c r="H299" s="547"/>
      <c r="I299" s="547"/>
      <c r="J299" s="547"/>
    </row>
    <row r="300" spans="1:10">
      <c r="A300" s="782"/>
      <c r="B300" s="550" t="s">
        <v>23</v>
      </c>
      <c r="C300" s="549" t="s">
        <v>2121</v>
      </c>
      <c r="D300" s="547"/>
      <c r="E300" s="548" t="s">
        <v>11</v>
      </c>
      <c r="F300" s="547"/>
      <c r="G300" s="547"/>
      <c r="H300" s="547"/>
      <c r="I300" s="547"/>
      <c r="J300" s="547"/>
    </row>
    <row r="301" spans="1:10">
      <c r="A301" s="782"/>
      <c r="B301" s="550" t="s">
        <v>23</v>
      </c>
      <c r="C301" s="549" t="s">
        <v>2122</v>
      </c>
      <c r="D301" s="547" t="s">
        <v>2501</v>
      </c>
      <c r="E301" s="548" t="s">
        <v>11</v>
      </c>
      <c r="F301" s="547"/>
      <c r="G301" s="547"/>
      <c r="H301" s="547"/>
      <c r="I301" s="547"/>
      <c r="J301" s="547"/>
    </row>
    <row r="302" spans="1:10">
      <c r="A302" s="782"/>
      <c r="B302" s="550" t="s">
        <v>23</v>
      </c>
      <c r="C302" s="549" t="s">
        <v>2123</v>
      </c>
      <c r="D302" s="547"/>
      <c r="E302" s="548" t="s">
        <v>11</v>
      </c>
      <c r="F302" s="547"/>
      <c r="G302" s="547"/>
      <c r="H302" s="547"/>
      <c r="I302" s="547"/>
      <c r="J302" s="547"/>
    </row>
    <row r="303" spans="1:10">
      <c r="A303" s="782"/>
      <c r="B303" s="550" t="s">
        <v>23</v>
      </c>
      <c r="C303" s="549" t="s">
        <v>2124</v>
      </c>
      <c r="D303" s="547" t="s">
        <v>2501</v>
      </c>
      <c r="E303" s="548" t="s">
        <v>11</v>
      </c>
      <c r="F303" s="547"/>
      <c r="G303" s="547"/>
      <c r="H303" s="547"/>
      <c r="I303" s="547"/>
      <c r="J303" s="547"/>
    </row>
    <row r="304" spans="1:10">
      <c r="A304" s="782"/>
      <c r="B304" s="550" t="s">
        <v>23</v>
      </c>
      <c r="C304" s="549" t="s">
        <v>2125</v>
      </c>
      <c r="D304" s="547" t="s">
        <v>2500</v>
      </c>
      <c r="E304" s="548" t="s">
        <v>11</v>
      </c>
      <c r="F304" s="547"/>
      <c r="G304" s="547"/>
      <c r="H304" s="547"/>
      <c r="I304" s="547"/>
      <c r="J304" s="547"/>
    </row>
    <row r="305" spans="1:10">
      <c r="A305" s="783"/>
      <c r="B305" s="550" t="s">
        <v>23</v>
      </c>
      <c r="C305" s="549" t="s">
        <v>2101</v>
      </c>
      <c r="D305" s="547" t="s">
        <v>2497</v>
      </c>
      <c r="E305" s="548" t="s">
        <v>11</v>
      </c>
      <c r="F305" s="547"/>
      <c r="G305" s="547"/>
      <c r="H305" s="547"/>
      <c r="I305" s="547"/>
      <c r="J305" s="547"/>
    </row>
    <row r="306" spans="1:10">
      <c r="A306" s="781">
        <v>39</v>
      </c>
      <c r="B306" s="550" t="s">
        <v>23</v>
      </c>
      <c r="C306" s="551" t="s">
        <v>2499</v>
      </c>
      <c r="D306" s="547"/>
      <c r="E306" s="548" t="s">
        <v>11</v>
      </c>
      <c r="F306" s="547"/>
      <c r="G306" s="547"/>
      <c r="H306" s="547"/>
      <c r="I306" s="547" t="s">
        <v>2498</v>
      </c>
      <c r="J306" s="547"/>
    </row>
    <row r="307" spans="1:10">
      <c r="A307" s="783"/>
      <c r="B307" s="550" t="s">
        <v>23</v>
      </c>
      <c r="C307" s="549" t="s">
        <v>2101</v>
      </c>
      <c r="D307" s="547" t="s">
        <v>2497</v>
      </c>
      <c r="E307" s="548" t="s">
        <v>11</v>
      </c>
      <c r="F307" s="547"/>
      <c r="G307" s="547"/>
      <c r="H307" s="547"/>
      <c r="I307" s="547"/>
      <c r="J307" s="547"/>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4"/>
      <c r="B1" s="563"/>
      <c r="C1" s="784" t="s">
        <v>2886</v>
      </c>
      <c r="D1" s="794"/>
      <c r="E1" s="610"/>
      <c r="F1" s="550" t="s">
        <v>5</v>
      </c>
      <c r="G1" s="609"/>
      <c r="H1" s="606"/>
      <c r="I1" s="205"/>
      <c r="J1" s="125"/>
    </row>
    <row r="2" spans="1:10" s="136" customFormat="1" ht="20.25" customHeight="1">
      <c r="A2" s="564"/>
      <c r="B2" s="563"/>
      <c r="C2" s="795"/>
      <c r="D2" s="795"/>
      <c r="E2" s="608" t="s">
        <v>6</v>
      </c>
      <c r="F2" s="600">
        <f>COUNTIF(E10:E161,"Not POR")</f>
        <v>0</v>
      </c>
      <c r="G2" s="599"/>
      <c r="H2" s="598"/>
      <c r="I2" s="129"/>
      <c r="J2" s="125"/>
    </row>
    <row r="3" spans="1:10" s="136" customFormat="1" ht="19.5" customHeight="1">
      <c r="A3" s="564"/>
      <c r="B3" s="563"/>
      <c r="C3" s="795"/>
      <c r="D3" s="795"/>
      <c r="E3" s="607" t="s">
        <v>8</v>
      </c>
      <c r="F3" s="600">
        <f>COUNTIF(E10:E161,"CHN validation")</f>
        <v>0</v>
      </c>
      <c r="G3" s="606"/>
      <c r="H3" s="598"/>
      <c r="I3" s="129"/>
      <c r="J3" s="125"/>
    </row>
    <row r="4" spans="1:10" s="136" customFormat="1" ht="18.75" customHeight="1">
      <c r="A4" s="564"/>
      <c r="B4" s="563"/>
      <c r="C4" s="795"/>
      <c r="D4" s="795"/>
      <c r="E4" s="605" t="s">
        <v>9</v>
      </c>
      <c r="F4" s="600">
        <f>COUNTIF(E10:E161,"New Item")</f>
        <v>0</v>
      </c>
      <c r="G4" s="599"/>
      <c r="H4" s="598"/>
      <c r="I4" s="129"/>
      <c r="J4" s="125"/>
    </row>
    <row r="5" spans="1:10" s="136" customFormat="1" ht="19.5" customHeight="1">
      <c r="A5" s="568"/>
      <c r="B5" s="563"/>
      <c r="C5" s="795"/>
      <c r="D5" s="795"/>
      <c r="E5" s="604" t="s">
        <v>7</v>
      </c>
      <c r="F5" s="600">
        <f>COUNTIF(E10:E161,"Pending update")</f>
        <v>0</v>
      </c>
      <c r="G5" s="599"/>
      <c r="H5" s="598"/>
      <c r="I5" s="603"/>
      <c r="J5" s="125"/>
    </row>
    <row r="6" spans="1:10" s="136" customFormat="1" ht="18.75" customHeight="1">
      <c r="A6" s="564"/>
      <c r="B6" s="563"/>
      <c r="C6" s="795"/>
      <c r="D6" s="795"/>
      <c r="E6" s="602" t="s">
        <v>10</v>
      </c>
      <c r="F6" s="600">
        <f>COUNTIF(E10:E161,"Modified")</f>
        <v>0</v>
      </c>
      <c r="G6" s="599"/>
      <c r="H6" s="598"/>
      <c r="I6" s="129"/>
      <c r="J6" s="125"/>
    </row>
    <row r="7" spans="1:10" s="136" customFormat="1" ht="17.25" customHeight="1">
      <c r="A7" s="564"/>
      <c r="B7" s="563"/>
      <c r="C7" s="795"/>
      <c r="D7" s="795"/>
      <c r="E7" s="548" t="s">
        <v>11</v>
      </c>
      <c r="F7" s="600">
        <f>COUNTIF(E10:E161,"Ready")</f>
        <v>66</v>
      </c>
      <c r="G7" s="599"/>
      <c r="H7" s="598"/>
      <c r="I7" s="129"/>
      <c r="J7" s="125"/>
    </row>
    <row r="8" spans="1:10" s="136" customFormat="1" ht="18.75" customHeight="1" thickBot="1">
      <c r="A8" s="206"/>
      <c r="B8" s="559"/>
      <c r="C8" s="795"/>
      <c r="D8" s="796"/>
      <c r="E8" s="601" t="s">
        <v>12</v>
      </c>
      <c r="F8" s="600">
        <f>COUNTIF(E10:E161,"Not ready")</f>
        <v>0</v>
      </c>
      <c r="G8" s="599"/>
      <c r="H8" s="598"/>
      <c r="I8" s="132"/>
      <c r="J8" s="125"/>
    </row>
    <row r="9" spans="1:10" s="136" customFormat="1" ht="53.85" customHeight="1">
      <c r="A9" s="597" t="s">
        <v>13</v>
      </c>
      <c r="B9" s="554" t="s">
        <v>14</v>
      </c>
      <c r="C9" s="554" t="s">
        <v>509</v>
      </c>
      <c r="D9" s="134" t="s">
        <v>200</v>
      </c>
      <c r="E9" s="596" t="s">
        <v>17</v>
      </c>
      <c r="F9" s="596" t="s">
        <v>18</v>
      </c>
      <c r="G9" s="596" t="s">
        <v>510</v>
      </c>
      <c r="H9" s="596" t="s">
        <v>511</v>
      </c>
      <c r="I9" s="133" t="s">
        <v>2686</v>
      </c>
      <c r="J9" s="135" t="s">
        <v>2685</v>
      </c>
    </row>
    <row r="10" spans="1:10" s="136" customFormat="1" ht="18" customHeight="1">
      <c r="A10" s="791">
        <v>1</v>
      </c>
      <c r="B10" s="550" t="s">
        <v>23</v>
      </c>
      <c r="C10" s="583" t="s">
        <v>2885</v>
      </c>
      <c r="D10" s="595"/>
      <c r="E10" s="548" t="s">
        <v>11</v>
      </c>
      <c r="F10" s="593"/>
      <c r="G10" s="591"/>
      <c r="H10" s="591"/>
      <c r="I10" s="594" t="s">
        <v>2884</v>
      </c>
      <c r="J10" s="578"/>
    </row>
    <row r="11" spans="1:10" s="136" customFormat="1" ht="18" customHeight="1">
      <c r="A11" s="792"/>
      <c r="B11" s="550" t="s">
        <v>23</v>
      </c>
      <c r="C11" s="549" t="s">
        <v>2744</v>
      </c>
      <c r="D11" s="580" t="s">
        <v>2721</v>
      </c>
      <c r="E11" s="548" t="s">
        <v>11</v>
      </c>
      <c r="F11" s="593"/>
      <c r="G11" s="591"/>
      <c r="H11" s="591"/>
      <c r="I11" s="592"/>
      <c r="J11" s="578"/>
    </row>
    <row r="12" spans="1:10" s="136" customFormat="1" ht="18" customHeight="1">
      <c r="A12" s="790">
        <v>2</v>
      </c>
      <c r="B12" s="550" t="s">
        <v>23</v>
      </c>
      <c r="C12" s="583" t="s">
        <v>2883</v>
      </c>
      <c r="D12" s="580"/>
      <c r="E12" s="548" t="s">
        <v>11</v>
      </c>
      <c r="F12" s="593"/>
      <c r="G12" s="591"/>
      <c r="H12" s="591" t="s">
        <v>2880</v>
      </c>
      <c r="I12" s="592"/>
      <c r="J12" s="578"/>
    </row>
    <row r="13" spans="1:10" s="136" customFormat="1" ht="18" customHeight="1">
      <c r="A13" s="790"/>
      <c r="B13" s="550" t="s">
        <v>23</v>
      </c>
      <c r="C13" s="549" t="s">
        <v>2744</v>
      </c>
      <c r="D13" s="580" t="s">
        <v>2882</v>
      </c>
      <c r="E13" s="548" t="s">
        <v>11</v>
      </c>
      <c r="F13" s="593"/>
      <c r="G13" s="594"/>
      <c r="H13" s="591"/>
      <c r="I13" s="592"/>
      <c r="J13" s="578"/>
    </row>
    <row r="14" spans="1:10" s="136" customFormat="1" ht="18" customHeight="1">
      <c r="A14" s="790">
        <v>3</v>
      </c>
      <c r="B14" s="550" t="s">
        <v>23</v>
      </c>
      <c r="C14" s="583" t="s">
        <v>2881</v>
      </c>
      <c r="D14" s="580"/>
      <c r="E14" s="548" t="s">
        <v>11</v>
      </c>
      <c r="F14" s="593"/>
      <c r="G14" s="591" t="s">
        <v>2880</v>
      </c>
      <c r="H14" s="591"/>
      <c r="I14" s="592"/>
      <c r="J14" s="578"/>
    </row>
    <row r="15" spans="1:10" s="136" customFormat="1" ht="18" customHeight="1">
      <c r="A15" s="790"/>
      <c r="B15" s="550" t="s">
        <v>23</v>
      </c>
      <c r="C15" s="549" t="s">
        <v>2744</v>
      </c>
      <c r="D15" s="580" t="s">
        <v>2879</v>
      </c>
      <c r="E15" s="548" t="s">
        <v>11</v>
      </c>
      <c r="F15" s="593"/>
      <c r="G15" s="591"/>
      <c r="H15" s="591"/>
      <c r="I15" s="592"/>
      <c r="J15" s="578"/>
    </row>
    <row r="16" spans="1:10" s="136" customFormat="1" ht="18" customHeight="1">
      <c r="A16" s="790">
        <v>4</v>
      </c>
      <c r="B16" s="550" t="s">
        <v>23</v>
      </c>
      <c r="C16" s="583" t="s">
        <v>2878</v>
      </c>
      <c r="D16" s="580"/>
      <c r="E16" s="548" t="s">
        <v>11</v>
      </c>
      <c r="F16" s="593"/>
      <c r="G16" s="585" t="s">
        <v>2877</v>
      </c>
      <c r="H16" s="591"/>
      <c r="I16" s="577" t="s">
        <v>2876</v>
      </c>
      <c r="J16" s="578"/>
    </row>
    <row r="17" spans="1:10" s="136" customFormat="1" ht="18" customHeight="1">
      <c r="A17" s="790"/>
      <c r="B17" s="550" t="s">
        <v>23</v>
      </c>
      <c r="C17" s="549" t="s">
        <v>2744</v>
      </c>
      <c r="D17" s="580" t="s">
        <v>2721</v>
      </c>
      <c r="E17" s="548" t="s">
        <v>11</v>
      </c>
      <c r="F17" s="593"/>
      <c r="G17" s="591"/>
      <c r="H17" s="591"/>
      <c r="I17" s="592"/>
      <c r="J17" s="578"/>
    </row>
    <row r="18" spans="1:10" s="136" customFormat="1" ht="18" customHeight="1">
      <c r="A18" s="790">
        <v>5</v>
      </c>
      <c r="B18" s="550" t="s">
        <v>23</v>
      </c>
      <c r="C18" s="583" t="s">
        <v>2102</v>
      </c>
      <c r="D18" s="580"/>
      <c r="E18" s="548" t="s">
        <v>11</v>
      </c>
      <c r="F18" s="579"/>
      <c r="G18" s="585" t="s">
        <v>2875</v>
      </c>
      <c r="H18" s="591"/>
      <c r="I18" s="588" t="s">
        <v>2837</v>
      </c>
      <c r="J18" s="578"/>
    </row>
    <row r="19" spans="1:10" s="136" customFormat="1" ht="18" customHeight="1">
      <c r="A19" s="790"/>
      <c r="B19" s="550" t="s">
        <v>23</v>
      </c>
      <c r="C19" s="549" t="s">
        <v>2744</v>
      </c>
      <c r="D19" s="580" t="s">
        <v>2721</v>
      </c>
      <c r="E19" s="548" t="s">
        <v>11</v>
      </c>
      <c r="F19" s="579"/>
      <c r="G19" s="591"/>
      <c r="H19" s="591"/>
      <c r="I19" s="588"/>
      <c r="J19" s="578"/>
    </row>
    <row r="20" spans="1:10" s="136" customFormat="1" ht="18" customHeight="1">
      <c r="A20" s="790">
        <v>6</v>
      </c>
      <c r="B20" s="550" t="s">
        <v>23</v>
      </c>
      <c r="C20" s="583" t="s">
        <v>2874</v>
      </c>
      <c r="D20" s="580"/>
      <c r="E20" s="548" t="s">
        <v>11</v>
      </c>
      <c r="F20" s="579"/>
      <c r="G20" s="591"/>
      <c r="H20" s="591"/>
      <c r="I20" s="588" t="s">
        <v>2868</v>
      </c>
      <c r="J20" s="578"/>
    </row>
    <row r="21" spans="1:10" s="136" customFormat="1" ht="18" customHeight="1">
      <c r="A21" s="790"/>
      <c r="B21" s="550" t="s">
        <v>23</v>
      </c>
      <c r="C21" s="549" t="s">
        <v>2126</v>
      </c>
      <c r="D21" s="580" t="s">
        <v>2721</v>
      </c>
      <c r="E21" s="548" t="s">
        <v>11</v>
      </c>
      <c r="F21" s="579"/>
      <c r="G21" s="591"/>
      <c r="H21" s="591"/>
      <c r="I21" s="588"/>
      <c r="J21" s="578"/>
    </row>
    <row r="22" spans="1:10" s="136" customFormat="1" ht="18" customHeight="1">
      <c r="A22" s="790"/>
      <c r="B22" s="550" t="s">
        <v>23</v>
      </c>
      <c r="C22" s="549" t="s">
        <v>2101</v>
      </c>
      <c r="D22" s="580" t="s">
        <v>2721</v>
      </c>
      <c r="E22" s="548" t="s">
        <v>11</v>
      </c>
      <c r="F22" s="579"/>
      <c r="G22" s="591"/>
      <c r="H22" s="591"/>
      <c r="I22" s="588"/>
      <c r="J22" s="578"/>
    </row>
    <row r="23" spans="1:10" s="136" customFormat="1" ht="18" customHeight="1">
      <c r="A23" s="790">
        <v>7</v>
      </c>
      <c r="B23" s="550" t="s">
        <v>23</v>
      </c>
      <c r="C23" s="583" t="s">
        <v>2873</v>
      </c>
      <c r="D23" s="580"/>
      <c r="E23" s="548" t="s">
        <v>11</v>
      </c>
      <c r="F23" s="579"/>
      <c r="G23" s="591"/>
      <c r="H23" s="591"/>
      <c r="I23" s="588" t="s">
        <v>2872</v>
      </c>
      <c r="J23" s="578"/>
    </row>
    <row r="24" spans="1:10" s="136" customFormat="1" ht="18" customHeight="1">
      <c r="A24" s="790"/>
      <c r="B24" s="550" t="s">
        <v>23</v>
      </c>
      <c r="C24" s="549" t="s">
        <v>2639</v>
      </c>
      <c r="D24" s="580" t="s">
        <v>2871</v>
      </c>
      <c r="E24" s="548"/>
      <c r="F24" s="579"/>
      <c r="G24" s="591"/>
      <c r="H24" s="591"/>
      <c r="I24" s="588"/>
      <c r="J24" s="578"/>
    </row>
    <row r="25" spans="1:10" s="136" customFormat="1" ht="18" customHeight="1">
      <c r="A25" s="790"/>
      <c r="B25" s="550" t="s">
        <v>23</v>
      </c>
      <c r="C25" s="549" t="s">
        <v>2101</v>
      </c>
      <c r="D25" s="580" t="s">
        <v>2721</v>
      </c>
      <c r="E25" s="548" t="s">
        <v>11</v>
      </c>
      <c r="F25" s="579"/>
      <c r="G25" s="591"/>
      <c r="H25" s="591"/>
      <c r="I25" s="588"/>
      <c r="J25" s="578"/>
    </row>
    <row r="26" spans="1:10" s="136" customFormat="1" ht="18" customHeight="1">
      <c r="A26" s="790">
        <v>8</v>
      </c>
      <c r="B26" s="550" t="s">
        <v>23</v>
      </c>
      <c r="C26" s="583" t="s">
        <v>2870</v>
      </c>
      <c r="D26" s="580"/>
      <c r="E26" s="548" t="s">
        <v>11</v>
      </c>
      <c r="F26" s="590"/>
      <c r="G26" s="585" t="s">
        <v>2847</v>
      </c>
      <c r="H26" s="577"/>
      <c r="I26" s="588" t="s">
        <v>2837</v>
      </c>
      <c r="J26" s="578"/>
    </row>
    <row r="27" spans="1:10" s="136" customFormat="1" ht="18" customHeight="1">
      <c r="A27" s="790"/>
      <c r="B27" s="550" t="s">
        <v>23</v>
      </c>
      <c r="C27" s="549" t="s">
        <v>2744</v>
      </c>
      <c r="D27" s="580" t="s">
        <v>2721</v>
      </c>
      <c r="E27" s="548" t="s">
        <v>11</v>
      </c>
      <c r="F27" s="590"/>
      <c r="G27" s="577"/>
      <c r="H27" s="577"/>
      <c r="I27" s="577"/>
      <c r="J27" s="578"/>
    </row>
    <row r="28" spans="1:10" s="136" customFormat="1" ht="18" customHeight="1">
      <c r="A28" s="790">
        <v>9</v>
      </c>
      <c r="B28" s="550" t="s">
        <v>23</v>
      </c>
      <c r="C28" s="583" t="s">
        <v>2869</v>
      </c>
      <c r="D28" s="580"/>
      <c r="E28" s="548" t="s">
        <v>11</v>
      </c>
      <c r="F28" s="590"/>
      <c r="G28" s="577"/>
      <c r="H28" s="577"/>
      <c r="I28" s="588" t="s">
        <v>2868</v>
      </c>
      <c r="J28" s="578"/>
    </row>
    <row r="29" spans="1:10" s="136" customFormat="1" ht="18" customHeight="1">
      <c r="A29" s="790"/>
      <c r="B29" s="550" t="s">
        <v>23</v>
      </c>
      <c r="C29" s="549" t="s">
        <v>2845</v>
      </c>
      <c r="D29" s="580" t="s">
        <v>2721</v>
      </c>
      <c r="E29" s="548" t="s">
        <v>11</v>
      </c>
      <c r="F29" s="590"/>
      <c r="G29" s="577"/>
      <c r="H29" s="577"/>
      <c r="I29" s="577"/>
      <c r="J29" s="578"/>
    </row>
    <row r="30" spans="1:10" s="136" customFormat="1" ht="18" customHeight="1">
      <c r="A30" s="790"/>
      <c r="B30" s="550" t="s">
        <v>23</v>
      </c>
      <c r="C30" s="549" t="s">
        <v>2101</v>
      </c>
      <c r="D30" s="580" t="s">
        <v>2721</v>
      </c>
      <c r="E30" s="548" t="s">
        <v>11</v>
      </c>
      <c r="F30" s="590"/>
      <c r="G30" s="577"/>
      <c r="H30" s="577"/>
      <c r="I30" s="588"/>
      <c r="J30" s="578"/>
    </row>
    <row r="31" spans="1:10" s="136" customFormat="1" ht="18" customHeight="1">
      <c r="A31" s="790">
        <v>10</v>
      </c>
      <c r="B31" s="550" t="s">
        <v>23</v>
      </c>
      <c r="C31" s="583" t="s">
        <v>2867</v>
      </c>
      <c r="D31" s="580"/>
      <c r="E31" s="548" t="s">
        <v>11</v>
      </c>
      <c r="F31" s="579"/>
      <c r="G31" s="577" t="s">
        <v>2866</v>
      </c>
      <c r="H31" s="577"/>
      <c r="I31" s="589" t="s">
        <v>2865</v>
      </c>
      <c r="J31" s="578"/>
    </row>
    <row r="32" spans="1:10" s="136" customFormat="1" ht="18" customHeight="1">
      <c r="A32" s="790"/>
      <c r="B32" s="550" t="s">
        <v>23</v>
      </c>
      <c r="C32" s="549" t="s">
        <v>2840</v>
      </c>
      <c r="D32" s="580" t="s">
        <v>2856</v>
      </c>
      <c r="E32" s="548"/>
      <c r="F32" s="579"/>
      <c r="G32" s="577"/>
      <c r="H32" s="577"/>
      <c r="I32" s="588"/>
      <c r="J32" s="578"/>
    </row>
    <row r="33" spans="1:10" s="136" customFormat="1" ht="18" customHeight="1">
      <c r="A33" s="790"/>
      <c r="B33" s="550" t="s">
        <v>23</v>
      </c>
      <c r="C33" s="549" t="s">
        <v>2744</v>
      </c>
      <c r="D33" s="580" t="s">
        <v>2721</v>
      </c>
      <c r="E33" s="548" t="s">
        <v>11</v>
      </c>
      <c r="F33" s="579"/>
      <c r="G33" s="577"/>
      <c r="H33" s="577"/>
      <c r="I33" s="577"/>
      <c r="J33" s="578"/>
    </row>
    <row r="34" spans="1:10" s="136" customFormat="1" ht="18" customHeight="1">
      <c r="A34" s="790">
        <v>11</v>
      </c>
      <c r="B34" s="550" t="s">
        <v>23</v>
      </c>
      <c r="C34" s="583" t="s">
        <v>2864</v>
      </c>
      <c r="D34" s="580"/>
      <c r="E34" s="548" t="s">
        <v>11</v>
      </c>
      <c r="F34" s="579"/>
      <c r="G34" s="585" t="s">
        <v>2847</v>
      </c>
      <c r="H34" s="577"/>
      <c r="I34" s="588" t="s">
        <v>2837</v>
      </c>
      <c r="J34" s="578"/>
    </row>
    <row r="35" spans="1:10" s="136" customFormat="1" ht="18" customHeight="1">
      <c r="A35" s="790"/>
      <c r="B35" s="550" t="s">
        <v>23</v>
      </c>
      <c r="C35" s="549" t="s">
        <v>2744</v>
      </c>
      <c r="D35" s="580" t="s">
        <v>2721</v>
      </c>
      <c r="E35" s="548" t="s">
        <v>11</v>
      </c>
      <c r="F35" s="579"/>
      <c r="G35" s="577"/>
      <c r="H35" s="577"/>
      <c r="I35" s="577"/>
      <c r="J35" s="578"/>
    </row>
    <row r="36" spans="1:10" s="136" customFormat="1" ht="18" customHeight="1">
      <c r="A36" s="790">
        <v>12</v>
      </c>
      <c r="B36" s="550" t="s">
        <v>23</v>
      </c>
      <c r="C36" s="583" t="s">
        <v>2863</v>
      </c>
      <c r="D36" s="580"/>
      <c r="E36" s="548" t="s">
        <v>11</v>
      </c>
      <c r="F36" s="579"/>
      <c r="G36" s="577"/>
      <c r="H36" s="577"/>
      <c r="I36" s="577" t="s">
        <v>2835</v>
      </c>
      <c r="J36" s="578"/>
    </row>
    <row r="37" spans="1:10" s="136" customFormat="1" ht="18" customHeight="1">
      <c r="A37" s="790"/>
      <c r="B37" s="550" t="s">
        <v>23</v>
      </c>
      <c r="C37" s="549" t="s">
        <v>2845</v>
      </c>
      <c r="D37" s="580" t="s">
        <v>2721</v>
      </c>
      <c r="E37" s="548" t="s">
        <v>11</v>
      </c>
      <c r="F37" s="579"/>
      <c r="G37" s="577"/>
      <c r="H37" s="577"/>
      <c r="I37" s="577"/>
      <c r="J37" s="578"/>
    </row>
    <row r="38" spans="1:10" s="136" customFormat="1" ht="18" customHeight="1">
      <c r="A38" s="790"/>
      <c r="B38" s="550" t="s">
        <v>23</v>
      </c>
      <c r="C38" s="549" t="s">
        <v>2101</v>
      </c>
      <c r="D38" s="580" t="s">
        <v>2721</v>
      </c>
      <c r="E38" s="548" t="s">
        <v>11</v>
      </c>
      <c r="F38" s="579"/>
      <c r="G38" s="577"/>
      <c r="H38" s="577"/>
      <c r="I38" s="577"/>
      <c r="J38" s="578"/>
    </row>
    <row r="39" spans="1:10" s="136" customFormat="1" ht="18" customHeight="1">
      <c r="A39" s="790">
        <v>13</v>
      </c>
      <c r="B39" s="550" t="s">
        <v>23</v>
      </c>
      <c r="C39" s="583" t="s">
        <v>2862</v>
      </c>
      <c r="D39" s="580"/>
      <c r="E39" s="548" t="s">
        <v>11</v>
      </c>
      <c r="F39" s="579"/>
      <c r="G39" s="577" t="s">
        <v>2857</v>
      </c>
      <c r="H39" s="577"/>
      <c r="I39" s="577" t="s">
        <v>2861</v>
      </c>
      <c r="J39" s="578"/>
    </row>
    <row r="40" spans="1:10" s="136" customFormat="1" ht="18" customHeight="1">
      <c r="A40" s="790"/>
      <c r="B40" s="550" t="s">
        <v>23</v>
      </c>
      <c r="C40" s="549" t="s">
        <v>2840</v>
      </c>
      <c r="D40" s="580" t="s">
        <v>2856</v>
      </c>
      <c r="E40" s="548"/>
      <c r="F40" s="579"/>
      <c r="G40" s="577"/>
      <c r="H40" s="577"/>
      <c r="I40" s="577"/>
      <c r="J40" s="578"/>
    </row>
    <row r="41" spans="1:10" s="136" customFormat="1" ht="18" customHeight="1">
      <c r="A41" s="790"/>
      <c r="B41" s="550" t="s">
        <v>23</v>
      </c>
      <c r="C41" s="549" t="s">
        <v>2744</v>
      </c>
      <c r="D41" s="580" t="s">
        <v>2721</v>
      </c>
      <c r="E41" s="548" t="s">
        <v>11</v>
      </c>
      <c r="F41" s="579"/>
      <c r="G41" s="577"/>
      <c r="H41" s="577"/>
      <c r="I41" s="577"/>
      <c r="J41" s="578"/>
    </row>
    <row r="42" spans="1:10" s="136" customFormat="1" ht="18" customHeight="1">
      <c r="A42" s="790">
        <v>14</v>
      </c>
      <c r="B42" s="550" t="s">
        <v>23</v>
      </c>
      <c r="C42" s="583" t="s">
        <v>2860</v>
      </c>
      <c r="D42" s="580"/>
      <c r="E42" s="548" t="s">
        <v>11</v>
      </c>
      <c r="F42" s="579"/>
      <c r="G42" s="585" t="s">
        <v>2847</v>
      </c>
      <c r="H42" s="577"/>
      <c r="I42" s="588" t="s">
        <v>2837</v>
      </c>
      <c r="J42" s="578"/>
    </row>
    <row r="43" spans="1:10" s="136" customFormat="1" ht="18" customHeight="1">
      <c r="A43" s="790"/>
      <c r="B43" s="550" t="s">
        <v>23</v>
      </c>
      <c r="C43" s="549" t="s">
        <v>2744</v>
      </c>
      <c r="D43" s="580" t="s">
        <v>2721</v>
      </c>
      <c r="E43" s="548" t="s">
        <v>11</v>
      </c>
      <c r="F43" s="579"/>
      <c r="G43" s="577"/>
      <c r="H43" s="577"/>
      <c r="I43" s="577"/>
      <c r="J43" s="578"/>
    </row>
    <row r="44" spans="1:10" s="136" customFormat="1" ht="18" customHeight="1">
      <c r="A44" s="790">
        <v>15</v>
      </c>
      <c r="B44" s="550" t="s">
        <v>23</v>
      </c>
      <c r="C44" s="583" t="s">
        <v>2859</v>
      </c>
      <c r="D44" s="580"/>
      <c r="E44" s="548" t="s">
        <v>11</v>
      </c>
      <c r="F44" s="579"/>
      <c r="G44" s="577"/>
      <c r="H44" s="577"/>
      <c r="I44" s="577" t="s">
        <v>2835</v>
      </c>
      <c r="J44" s="578"/>
    </row>
    <row r="45" spans="1:10" s="136" customFormat="1" ht="18" customHeight="1">
      <c r="A45" s="790"/>
      <c r="B45" s="550" t="s">
        <v>23</v>
      </c>
      <c r="C45" s="549" t="s">
        <v>2845</v>
      </c>
      <c r="D45" s="580" t="s">
        <v>2721</v>
      </c>
      <c r="E45" s="548" t="s">
        <v>11</v>
      </c>
      <c r="F45" s="579"/>
      <c r="G45" s="577"/>
      <c r="H45" s="577"/>
      <c r="I45" s="577"/>
      <c r="J45" s="578"/>
    </row>
    <row r="46" spans="1:10" s="136" customFormat="1" ht="18" customHeight="1">
      <c r="A46" s="790"/>
      <c r="B46" s="550" t="s">
        <v>23</v>
      </c>
      <c r="C46" s="549" t="s">
        <v>2101</v>
      </c>
      <c r="D46" s="580" t="s">
        <v>2721</v>
      </c>
      <c r="E46" s="548" t="s">
        <v>11</v>
      </c>
      <c r="F46" s="579"/>
      <c r="G46" s="577"/>
      <c r="H46" s="577"/>
      <c r="I46" s="577"/>
      <c r="J46" s="578"/>
    </row>
    <row r="47" spans="1:10" s="136" customFormat="1" ht="18" customHeight="1">
      <c r="A47" s="790">
        <v>16</v>
      </c>
      <c r="B47" s="550" t="s">
        <v>23</v>
      </c>
      <c r="C47" s="583" t="s">
        <v>2858</v>
      </c>
      <c r="D47" s="580"/>
      <c r="E47" s="548" t="s">
        <v>11</v>
      </c>
      <c r="F47" s="579"/>
      <c r="G47" s="577" t="s">
        <v>2857</v>
      </c>
      <c r="H47" s="577"/>
      <c r="I47" s="577" t="s">
        <v>2850</v>
      </c>
      <c r="J47" s="578"/>
    </row>
    <row r="48" spans="1:10" s="136" customFormat="1" ht="18" customHeight="1">
      <c r="A48" s="790"/>
      <c r="B48" s="550" t="s">
        <v>23</v>
      </c>
      <c r="C48" s="549" t="s">
        <v>2840</v>
      </c>
      <c r="D48" s="580" t="s">
        <v>2856</v>
      </c>
      <c r="E48" s="548"/>
      <c r="F48" s="579"/>
      <c r="G48" s="577"/>
      <c r="H48" s="577"/>
      <c r="I48" s="577"/>
      <c r="J48" s="578"/>
    </row>
    <row r="49" spans="1:10" s="136" customFormat="1" ht="18" customHeight="1">
      <c r="A49" s="790"/>
      <c r="B49" s="550" t="s">
        <v>23</v>
      </c>
      <c r="C49" s="549" t="s">
        <v>2744</v>
      </c>
      <c r="D49" s="580" t="s">
        <v>2721</v>
      </c>
      <c r="E49" s="548" t="s">
        <v>11</v>
      </c>
      <c r="F49" s="579"/>
      <c r="G49" s="577"/>
      <c r="H49" s="577"/>
      <c r="I49" s="577"/>
      <c r="J49" s="578"/>
    </row>
    <row r="50" spans="1:10" s="136" customFormat="1" ht="18" customHeight="1">
      <c r="A50" s="790">
        <v>17</v>
      </c>
      <c r="B50" s="550" t="s">
        <v>23</v>
      </c>
      <c r="C50" s="583" t="s">
        <v>2855</v>
      </c>
      <c r="D50" s="580"/>
      <c r="E50" s="548" t="s">
        <v>11</v>
      </c>
      <c r="F50" s="579"/>
      <c r="G50" s="585" t="s">
        <v>2854</v>
      </c>
      <c r="H50" s="577"/>
      <c r="I50" s="588" t="s">
        <v>2837</v>
      </c>
      <c r="J50" s="578"/>
    </row>
    <row r="51" spans="1:10" s="136" customFormat="1" ht="18" customHeight="1">
      <c r="A51" s="790"/>
      <c r="B51" s="550" t="s">
        <v>23</v>
      </c>
      <c r="C51" s="549" t="s">
        <v>2744</v>
      </c>
      <c r="D51" s="580" t="s">
        <v>2721</v>
      </c>
      <c r="E51" s="548" t="s">
        <v>11</v>
      </c>
      <c r="F51" s="579"/>
      <c r="G51" s="577"/>
      <c r="H51" s="577"/>
      <c r="I51" s="577"/>
      <c r="J51" s="578"/>
    </row>
    <row r="52" spans="1:10" s="136" customFormat="1" ht="18" customHeight="1">
      <c r="A52" s="790">
        <v>18</v>
      </c>
      <c r="B52" s="550" t="s">
        <v>23</v>
      </c>
      <c r="C52" s="583" t="s">
        <v>2853</v>
      </c>
      <c r="D52" s="580"/>
      <c r="E52" s="548" t="s">
        <v>11</v>
      </c>
      <c r="F52" s="579"/>
      <c r="G52" s="577"/>
      <c r="H52" s="577"/>
      <c r="I52" s="577" t="s">
        <v>2835</v>
      </c>
      <c r="J52" s="578"/>
    </row>
    <row r="53" spans="1:10" s="136" customFormat="1" ht="18" customHeight="1">
      <c r="A53" s="790"/>
      <c r="B53" s="550" t="s">
        <v>23</v>
      </c>
      <c r="C53" s="549" t="s">
        <v>2845</v>
      </c>
      <c r="D53" s="580" t="s">
        <v>2721</v>
      </c>
      <c r="E53" s="548" t="s">
        <v>11</v>
      </c>
      <c r="F53" s="579"/>
      <c r="G53" s="577"/>
      <c r="H53" s="577"/>
      <c r="I53" s="577"/>
      <c r="J53" s="578"/>
    </row>
    <row r="54" spans="1:10" s="136" customFormat="1" ht="18" customHeight="1">
      <c r="A54" s="790"/>
      <c r="B54" s="550" t="s">
        <v>23</v>
      </c>
      <c r="C54" s="549" t="s">
        <v>2101</v>
      </c>
      <c r="D54" s="580" t="s">
        <v>2721</v>
      </c>
      <c r="E54" s="548" t="s">
        <v>11</v>
      </c>
      <c r="F54" s="579"/>
      <c r="G54" s="577"/>
      <c r="H54" s="577"/>
      <c r="I54" s="577"/>
      <c r="J54" s="578"/>
    </row>
    <row r="55" spans="1:10" s="136" customFormat="1" ht="18" customHeight="1">
      <c r="A55" s="790">
        <v>19</v>
      </c>
      <c r="B55" s="550" t="s">
        <v>23</v>
      </c>
      <c r="C55" s="583" t="s">
        <v>2852</v>
      </c>
      <c r="D55" s="580"/>
      <c r="E55" s="548" t="s">
        <v>11</v>
      </c>
      <c r="F55" s="579"/>
      <c r="G55" s="577" t="s">
        <v>2851</v>
      </c>
      <c r="H55" s="577"/>
      <c r="I55" s="577" t="s">
        <v>2850</v>
      </c>
      <c r="J55" s="578"/>
    </row>
    <row r="56" spans="1:10" s="136" customFormat="1" ht="18" customHeight="1">
      <c r="A56" s="790"/>
      <c r="B56" s="550" t="s">
        <v>23</v>
      </c>
      <c r="C56" s="549" t="s">
        <v>2840</v>
      </c>
      <c r="D56" s="580" t="s">
        <v>2849</v>
      </c>
      <c r="E56" s="548"/>
      <c r="F56" s="579"/>
      <c r="G56" s="577"/>
      <c r="H56" s="577"/>
      <c r="I56" s="577"/>
      <c r="J56" s="578"/>
    </row>
    <row r="57" spans="1:10" s="136" customFormat="1" ht="18" customHeight="1">
      <c r="A57" s="790"/>
      <c r="B57" s="550" t="s">
        <v>23</v>
      </c>
      <c r="C57" s="549" t="s">
        <v>2744</v>
      </c>
      <c r="D57" s="580" t="s">
        <v>2721</v>
      </c>
      <c r="E57" s="548" t="s">
        <v>11</v>
      </c>
      <c r="F57" s="579"/>
      <c r="G57" s="577"/>
      <c r="H57" s="577"/>
      <c r="I57" s="577"/>
      <c r="J57" s="578"/>
    </row>
    <row r="58" spans="1:10" s="136" customFormat="1" ht="18" customHeight="1">
      <c r="A58" s="790">
        <v>20</v>
      </c>
      <c r="B58" s="550" t="s">
        <v>23</v>
      </c>
      <c r="C58" s="583" t="s">
        <v>2848</v>
      </c>
      <c r="D58" s="580"/>
      <c r="E58" s="548" t="s">
        <v>11</v>
      </c>
      <c r="F58" s="579"/>
      <c r="G58" s="585" t="s">
        <v>2847</v>
      </c>
      <c r="H58" s="577"/>
      <c r="I58" s="588" t="s">
        <v>2837</v>
      </c>
      <c r="J58" s="578"/>
    </row>
    <row r="59" spans="1:10" s="136" customFormat="1" ht="18" customHeight="1">
      <c r="A59" s="790"/>
      <c r="B59" s="550" t="s">
        <v>23</v>
      </c>
      <c r="C59" s="549" t="s">
        <v>2744</v>
      </c>
      <c r="D59" s="580" t="s">
        <v>2721</v>
      </c>
      <c r="E59" s="548" t="s">
        <v>11</v>
      </c>
      <c r="F59" s="579"/>
      <c r="G59" s="577"/>
      <c r="H59" s="577"/>
      <c r="I59" s="577"/>
      <c r="J59" s="578"/>
    </row>
    <row r="60" spans="1:10" s="136" customFormat="1" ht="18" customHeight="1">
      <c r="A60" s="790">
        <v>21</v>
      </c>
      <c r="B60" s="550" t="s">
        <v>23</v>
      </c>
      <c r="C60" s="583" t="s">
        <v>2846</v>
      </c>
      <c r="D60" s="580"/>
      <c r="E60" s="548" t="s">
        <v>11</v>
      </c>
      <c r="F60" s="579"/>
      <c r="G60" s="577"/>
      <c r="H60" s="577"/>
      <c r="I60" s="577" t="s">
        <v>2835</v>
      </c>
      <c r="J60" s="578"/>
    </row>
    <row r="61" spans="1:10" s="136" customFormat="1" ht="18" customHeight="1">
      <c r="A61" s="790"/>
      <c r="B61" s="550" t="s">
        <v>23</v>
      </c>
      <c r="C61" s="549" t="s">
        <v>2845</v>
      </c>
      <c r="D61" s="580" t="s">
        <v>2721</v>
      </c>
      <c r="E61" s="548" t="s">
        <v>11</v>
      </c>
      <c r="F61" s="579"/>
      <c r="G61" s="577"/>
      <c r="H61" s="577"/>
      <c r="I61" s="577"/>
      <c r="J61" s="578"/>
    </row>
    <row r="62" spans="1:10" s="136" customFormat="1" ht="18" customHeight="1">
      <c r="A62" s="790"/>
      <c r="B62" s="550" t="s">
        <v>23</v>
      </c>
      <c r="C62" s="549" t="s">
        <v>2101</v>
      </c>
      <c r="D62" s="580" t="s">
        <v>2721</v>
      </c>
      <c r="E62" s="548" t="s">
        <v>11</v>
      </c>
      <c r="F62" s="579"/>
      <c r="G62" s="577"/>
      <c r="H62" s="577"/>
      <c r="I62" s="577"/>
      <c r="J62" s="578"/>
    </row>
    <row r="63" spans="1:10" s="136" customFormat="1" ht="18" customHeight="1">
      <c r="A63" s="790">
        <v>22</v>
      </c>
      <c r="B63" s="550" t="s">
        <v>23</v>
      </c>
      <c r="C63" s="583" t="s">
        <v>2844</v>
      </c>
      <c r="D63" s="580" t="s">
        <v>2843</v>
      </c>
      <c r="E63" s="548" t="s">
        <v>11</v>
      </c>
      <c r="F63" s="579"/>
      <c r="G63" s="577" t="s">
        <v>2842</v>
      </c>
      <c r="H63" s="577"/>
      <c r="I63" s="577" t="s">
        <v>2841</v>
      </c>
      <c r="J63" s="578"/>
    </row>
    <row r="64" spans="1:10" s="136" customFormat="1" ht="18" customHeight="1">
      <c r="A64" s="790"/>
      <c r="B64" s="550" t="s">
        <v>23</v>
      </c>
      <c r="C64" s="549" t="s">
        <v>2840</v>
      </c>
      <c r="D64" s="580"/>
      <c r="E64" s="548"/>
      <c r="F64" s="579"/>
      <c r="G64" s="577"/>
      <c r="H64" s="577"/>
      <c r="I64" s="577"/>
      <c r="J64" s="578"/>
    </row>
    <row r="65" spans="1:10" s="136" customFormat="1" ht="18" customHeight="1">
      <c r="A65" s="790"/>
      <c r="B65" s="550" t="s">
        <v>23</v>
      </c>
      <c r="C65" s="549" t="s">
        <v>2744</v>
      </c>
      <c r="D65" s="580" t="s">
        <v>2721</v>
      </c>
      <c r="E65" s="548" t="s">
        <v>11</v>
      </c>
      <c r="F65" s="579"/>
      <c r="G65" s="577"/>
      <c r="H65" s="577"/>
      <c r="I65" s="577"/>
      <c r="J65" s="578"/>
    </row>
    <row r="66" spans="1:10" s="136" customFormat="1" ht="18" customHeight="1">
      <c r="A66" s="790">
        <v>23</v>
      </c>
      <c r="B66" s="550" t="s">
        <v>23</v>
      </c>
      <c r="C66" s="583" t="s">
        <v>2839</v>
      </c>
      <c r="D66" s="580"/>
      <c r="E66" s="548" t="s">
        <v>11</v>
      </c>
      <c r="F66" s="579"/>
      <c r="G66" s="585" t="s">
        <v>2838</v>
      </c>
      <c r="H66" s="577"/>
      <c r="I66" s="588" t="s">
        <v>2837</v>
      </c>
      <c r="J66" s="578"/>
    </row>
    <row r="67" spans="1:10" s="136" customFormat="1" ht="18" customHeight="1">
      <c r="A67" s="790"/>
      <c r="B67" s="550" t="s">
        <v>23</v>
      </c>
      <c r="C67" s="549" t="s">
        <v>2744</v>
      </c>
      <c r="D67" s="580" t="s">
        <v>2721</v>
      </c>
      <c r="E67" s="548" t="s">
        <v>11</v>
      </c>
      <c r="F67" s="579"/>
      <c r="G67" s="577"/>
      <c r="H67" s="577"/>
      <c r="I67" s="577"/>
      <c r="J67" s="578"/>
    </row>
    <row r="68" spans="1:10" s="136" customFormat="1" ht="18" customHeight="1">
      <c r="A68" s="791">
        <v>24</v>
      </c>
      <c r="B68" s="550" t="s">
        <v>23</v>
      </c>
      <c r="C68" s="583" t="s">
        <v>2836</v>
      </c>
      <c r="D68" s="580"/>
      <c r="E68" s="548" t="s">
        <v>11</v>
      </c>
      <c r="F68" s="579"/>
      <c r="G68" s="577"/>
      <c r="H68" s="577"/>
      <c r="I68" s="577" t="s">
        <v>2835</v>
      </c>
      <c r="J68" s="578"/>
    </row>
    <row r="69" spans="1:10" s="136" customFormat="1" ht="18" customHeight="1">
      <c r="A69" s="792"/>
      <c r="B69" s="550" t="s">
        <v>23</v>
      </c>
      <c r="C69" s="549" t="s">
        <v>2126</v>
      </c>
      <c r="D69" s="580" t="s">
        <v>2721</v>
      </c>
      <c r="E69" s="548" t="s">
        <v>11</v>
      </c>
      <c r="F69" s="579"/>
      <c r="G69" s="577"/>
      <c r="H69" s="577"/>
      <c r="I69" s="577"/>
      <c r="J69" s="578"/>
    </row>
    <row r="70" spans="1:10" s="136" customFormat="1" ht="18" customHeight="1">
      <c r="A70" s="792"/>
      <c r="B70" s="550" t="s">
        <v>23</v>
      </c>
      <c r="C70" s="549" t="s">
        <v>2101</v>
      </c>
      <c r="D70" s="580" t="s">
        <v>2721</v>
      </c>
      <c r="E70" s="548" t="s">
        <v>11</v>
      </c>
      <c r="F70" s="579"/>
      <c r="G70" s="577"/>
      <c r="H70" s="577"/>
      <c r="I70" s="577"/>
      <c r="J70" s="578"/>
    </row>
    <row r="71" spans="1:10" s="136" customFormat="1" ht="18" customHeight="1">
      <c r="A71" s="790">
        <v>25</v>
      </c>
      <c r="B71" s="550" t="s">
        <v>23</v>
      </c>
      <c r="C71" s="583" t="s">
        <v>2834</v>
      </c>
      <c r="D71" s="580"/>
      <c r="E71" s="548" t="s">
        <v>11</v>
      </c>
      <c r="F71" s="579"/>
      <c r="G71" s="577"/>
      <c r="H71" s="577"/>
      <c r="I71" s="577" t="s">
        <v>2833</v>
      </c>
      <c r="J71" s="578"/>
    </row>
    <row r="72" spans="1:10" s="136" customFormat="1" ht="18" customHeight="1">
      <c r="A72" s="790"/>
      <c r="B72" s="550" t="s">
        <v>23</v>
      </c>
      <c r="C72" s="549" t="s">
        <v>2639</v>
      </c>
      <c r="D72" s="580" t="s">
        <v>2832</v>
      </c>
      <c r="E72" s="548"/>
      <c r="F72" s="579"/>
      <c r="G72" s="577"/>
      <c r="H72" s="577"/>
      <c r="I72" s="577"/>
      <c r="J72" s="578"/>
    </row>
    <row r="73" spans="1:10" s="136" customFormat="1" ht="18" customHeight="1">
      <c r="A73" s="790"/>
      <c r="B73" s="550" t="s">
        <v>23</v>
      </c>
      <c r="C73" s="549" t="s">
        <v>2744</v>
      </c>
      <c r="D73" s="580" t="s">
        <v>2721</v>
      </c>
      <c r="E73" s="548" t="s">
        <v>11</v>
      </c>
      <c r="F73" s="579"/>
      <c r="G73" s="577"/>
      <c r="H73" s="577"/>
      <c r="I73" s="577"/>
      <c r="J73" s="578"/>
    </row>
    <row r="74" spans="1:10" s="136" customFormat="1" ht="18" customHeight="1">
      <c r="A74" s="790">
        <v>26</v>
      </c>
      <c r="B74" s="550" t="s">
        <v>23</v>
      </c>
      <c r="C74" s="583" t="s">
        <v>2831</v>
      </c>
      <c r="D74" s="580"/>
      <c r="E74" s="548" t="s">
        <v>11</v>
      </c>
      <c r="F74" s="579"/>
      <c r="G74" s="577"/>
      <c r="H74" s="577"/>
      <c r="I74" s="577"/>
      <c r="J74" s="578"/>
    </row>
    <row r="75" spans="1:10" s="136" customFormat="1" ht="18" customHeight="1">
      <c r="A75" s="790"/>
      <c r="B75" s="550" t="s">
        <v>23</v>
      </c>
      <c r="C75" s="549" t="s">
        <v>2803</v>
      </c>
      <c r="D75" s="580" t="s">
        <v>2830</v>
      </c>
      <c r="E75" s="548"/>
      <c r="F75" s="579"/>
      <c r="G75" s="577"/>
      <c r="H75" s="577"/>
      <c r="I75" s="577"/>
      <c r="J75" s="578"/>
    </row>
    <row r="76" spans="1:10" s="136" customFormat="1" ht="18" customHeight="1">
      <c r="A76" s="790"/>
      <c r="B76" s="550" t="s">
        <v>23</v>
      </c>
      <c r="C76" s="549" t="s">
        <v>2801</v>
      </c>
      <c r="D76" s="580" t="s">
        <v>2722</v>
      </c>
      <c r="E76" s="548"/>
      <c r="F76" s="579"/>
      <c r="G76" s="577"/>
      <c r="H76" s="577"/>
      <c r="I76" s="577"/>
      <c r="J76" s="578"/>
    </row>
    <row r="77" spans="1:10" s="136" customFormat="1" ht="18" customHeight="1">
      <c r="A77" s="790"/>
      <c r="B77" s="550" t="s">
        <v>23</v>
      </c>
      <c r="C77" s="549" t="s">
        <v>2101</v>
      </c>
      <c r="D77" s="580" t="s">
        <v>2721</v>
      </c>
      <c r="E77" s="548" t="s">
        <v>11</v>
      </c>
      <c r="F77" s="579"/>
      <c r="G77" s="577"/>
      <c r="H77" s="577"/>
      <c r="I77" s="577"/>
      <c r="J77" s="578"/>
    </row>
    <row r="78" spans="1:10" s="136" customFormat="1" ht="18" customHeight="1">
      <c r="A78" s="790">
        <v>27</v>
      </c>
      <c r="B78" s="550" t="s">
        <v>23</v>
      </c>
      <c r="C78" s="583" t="s">
        <v>2829</v>
      </c>
      <c r="D78" s="580"/>
      <c r="E78" s="548" t="s">
        <v>11</v>
      </c>
      <c r="F78" s="579"/>
      <c r="G78" s="577"/>
      <c r="H78" s="577"/>
      <c r="I78" s="577" t="s">
        <v>2828</v>
      </c>
      <c r="J78" s="578"/>
    </row>
    <row r="79" spans="1:10" s="136" customFormat="1" ht="18" customHeight="1">
      <c r="A79" s="790"/>
      <c r="B79" s="550" t="s">
        <v>23</v>
      </c>
      <c r="C79" s="549" t="s">
        <v>2597</v>
      </c>
      <c r="D79" s="580"/>
      <c r="E79" s="548"/>
      <c r="F79" s="579"/>
      <c r="G79" s="577"/>
      <c r="H79" s="577"/>
      <c r="I79" s="577"/>
      <c r="J79" s="578"/>
    </row>
    <row r="80" spans="1:10" s="136" customFormat="1" ht="18" customHeight="1">
      <c r="A80" s="790"/>
      <c r="B80" s="550" t="s">
        <v>23</v>
      </c>
      <c r="C80" s="549" t="s">
        <v>2596</v>
      </c>
      <c r="D80" s="580"/>
      <c r="E80" s="548"/>
      <c r="F80" s="579"/>
      <c r="G80" s="577"/>
      <c r="H80" s="577"/>
      <c r="I80" s="577"/>
      <c r="J80" s="578"/>
    </row>
    <row r="81" spans="1:10" s="136" customFormat="1" ht="18" customHeight="1">
      <c r="A81" s="790"/>
      <c r="B81" s="550" t="s">
        <v>23</v>
      </c>
      <c r="C81" s="549" t="s">
        <v>2595</v>
      </c>
      <c r="D81" s="580"/>
      <c r="E81" s="548"/>
      <c r="F81" s="579"/>
      <c r="G81" s="577"/>
      <c r="H81" s="577"/>
      <c r="I81" s="577"/>
      <c r="J81" s="578"/>
    </row>
    <row r="82" spans="1:10" s="136" customFormat="1" ht="18" customHeight="1">
      <c r="A82" s="790"/>
      <c r="B82" s="550" t="s">
        <v>23</v>
      </c>
      <c r="C82" s="549" t="s">
        <v>2594</v>
      </c>
      <c r="D82" s="580"/>
      <c r="E82" s="548"/>
      <c r="F82" s="579"/>
      <c r="G82" s="577"/>
      <c r="H82" s="577"/>
      <c r="I82" s="577"/>
      <c r="J82" s="578"/>
    </row>
    <row r="83" spans="1:10" s="136" customFormat="1" ht="18" customHeight="1">
      <c r="A83" s="790"/>
      <c r="B83" s="550" t="s">
        <v>23</v>
      </c>
      <c r="C83" s="549" t="s">
        <v>2593</v>
      </c>
      <c r="D83" s="580"/>
      <c r="E83" s="548"/>
      <c r="F83" s="579"/>
      <c r="G83" s="577"/>
      <c r="H83" s="577"/>
      <c r="I83" s="577"/>
      <c r="J83" s="578"/>
    </row>
    <row r="84" spans="1:10" s="136" customFormat="1" ht="18" customHeight="1">
      <c r="A84" s="790"/>
      <c r="B84" s="550" t="s">
        <v>23</v>
      </c>
      <c r="C84" s="549" t="s">
        <v>2592</v>
      </c>
      <c r="D84" s="580"/>
      <c r="E84" s="548"/>
      <c r="F84" s="579"/>
      <c r="G84" s="577"/>
      <c r="H84" s="577"/>
      <c r="I84" s="577"/>
      <c r="J84" s="578"/>
    </row>
    <row r="85" spans="1:10" s="136" customFormat="1" ht="18" customHeight="1">
      <c r="A85" s="790"/>
      <c r="B85" s="550" t="s">
        <v>23</v>
      </c>
      <c r="C85" s="549" t="s">
        <v>2591</v>
      </c>
      <c r="D85" s="580"/>
      <c r="E85" s="548"/>
      <c r="F85" s="579"/>
      <c r="G85" s="577"/>
      <c r="H85" s="577"/>
      <c r="I85" s="577"/>
      <c r="J85" s="578"/>
    </row>
    <row r="86" spans="1:10" s="136" customFormat="1" ht="18" customHeight="1">
      <c r="A86" s="790"/>
      <c r="B86" s="550" t="s">
        <v>23</v>
      </c>
      <c r="C86" s="549" t="s">
        <v>2590</v>
      </c>
      <c r="D86" s="580"/>
      <c r="E86" s="548"/>
      <c r="F86" s="579"/>
      <c r="G86" s="577"/>
      <c r="H86" s="577"/>
      <c r="I86" s="577"/>
      <c r="J86" s="578"/>
    </row>
    <row r="87" spans="1:10" s="136" customFormat="1" ht="18" customHeight="1">
      <c r="A87" s="790"/>
      <c r="B87" s="550" t="s">
        <v>23</v>
      </c>
      <c r="C87" s="549" t="s">
        <v>2589</v>
      </c>
      <c r="D87" s="580"/>
      <c r="E87" s="548"/>
      <c r="F87" s="579"/>
      <c r="G87" s="577"/>
      <c r="H87" s="577"/>
      <c r="I87" s="577"/>
      <c r="J87" s="578"/>
    </row>
    <row r="88" spans="1:10" s="136" customFormat="1" ht="18" customHeight="1">
      <c r="A88" s="790"/>
      <c r="B88" s="550" t="s">
        <v>23</v>
      </c>
      <c r="C88" s="549" t="s">
        <v>2588</v>
      </c>
      <c r="D88" s="580"/>
      <c r="E88" s="548"/>
      <c r="F88" s="579"/>
      <c r="G88" s="577"/>
      <c r="H88" s="577"/>
      <c r="I88" s="577"/>
      <c r="J88" s="578"/>
    </row>
    <row r="89" spans="1:10" s="136" customFormat="1" ht="18" customHeight="1">
      <c r="A89" s="790"/>
      <c r="B89" s="550" t="s">
        <v>23</v>
      </c>
      <c r="C89" s="549" t="s">
        <v>2587</v>
      </c>
      <c r="D89" s="580"/>
      <c r="E89" s="548"/>
      <c r="F89" s="579"/>
      <c r="G89" s="577"/>
      <c r="H89" s="577"/>
      <c r="I89" s="577"/>
      <c r="J89" s="578"/>
    </row>
    <row r="90" spans="1:10" s="136" customFormat="1" ht="18" customHeight="1">
      <c r="A90" s="790"/>
      <c r="B90" s="550" t="s">
        <v>23</v>
      </c>
      <c r="C90" s="549" t="s">
        <v>2586</v>
      </c>
      <c r="D90" s="580"/>
      <c r="E90" s="548"/>
      <c r="F90" s="579"/>
      <c r="G90" s="577"/>
      <c r="H90" s="577"/>
      <c r="I90" s="577"/>
      <c r="J90" s="578"/>
    </row>
    <row r="91" spans="1:10" s="136" customFormat="1" ht="18" customHeight="1">
      <c r="A91" s="790"/>
      <c r="B91" s="550" t="s">
        <v>23</v>
      </c>
      <c r="C91" s="549" t="s">
        <v>2585</v>
      </c>
      <c r="D91" s="580"/>
      <c r="E91" s="548"/>
      <c r="F91" s="579"/>
      <c r="G91" s="577"/>
      <c r="H91" s="577"/>
      <c r="I91" s="577"/>
      <c r="J91" s="578"/>
    </row>
    <row r="92" spans="1:10" s="136" customFormat="1" ht="18" customHeight="1">
      <c r="A92" s="790"/>
      <c r="B92" s="550" t="s">
        <v>23</v>
      </c>
      <c r="C92" s="549" t="s">
        <v>2584</v>
      </c>
      <c r="D92" s="580"/>
      <c r="E92" s="548"/>
      <c r="F92" s="579"/>
      <c r="G92" s="577"/>
      <c r="H92" s="577"/>
      <c r="I92" s="577"/>
      <c r="J92" s="578"/>
    </row>
    <row r="93" spans="1:10" s="136" customFormat="1" ht="18" customHeight="1">
      <c r="A93" s="790"/>
      <c r="B93" s="550" t="s">
        <v>23</v>
      </c>
      <c r="C93" s="549" t="s">
        <v>2583</v>
      </c>
      <c r="D93" s="580"/>
      <c r="E93" s="548"/>
      <c r="F93" s="579"/>
      <c r="G93" s="577"/>
      <c r="H93" s="577"/>
      <c r="I93" s="577"/>
      <c r="J93" s="578"/>
    </row>
    <row r="94" spans="1:10" s="136" customFormat="1" ht="18" customHeight="1">
      <c r="A94" s="790"/>
      <c r="B94" s="550" t="s">
        <v>23</v>
      </c>
      <c r="C94" s="549" t="s">
        <v>2795</v>
      </c>
      <c r="D94" s="580" t="s">
        <v>2794</v>
      </c>
      <c r="E94" s="548" t="s">
        <v>11</v>
      </c>
      <c r="F94" s="579"/>
      <c r="G94" s="577"/>
      <c r="H94" s="577"/>
      <c r="I94" s="577"/>
      <c r="J94" s="578"/>
    </row>
    <row r="95" spans="1:10" s="136" customFormat="1" ht="18" customHeight="1">
      <c r="A95" s="790">
        <v>28</v>
      </c>
      <c r="B95" s="550" t="s">
        <v>23</v>
      </c>
      <c r="C95" s="583" t="s">
        <v>2827</v>
      </c>
      <c r="D95" s="580"/>
      <c r="E95" s="548" t="s">
        <v>11</v>
      </c>
      <c r="F95" s="579"/>
      <c r="G95" s="577"/>
      <c r="H95" s="577"/>
      <c r="I95" s="577" t="s">
        <v>2826</v>
      </c>
      <c r="J95" s="578"/>
    </row>
    <row r="96" spans="1:10" s="136" customFormat="1" ht="18" customHeight="1">
      <c r="A96" s="790"/>
      <c r="B96" s="550" t="s">
        <v>23</v>
      </c>
      <c r="C96" s="549" t="s">
        <v>2597</v>
      </c>
      <c r="D96" s="580"/>
      <c r="E96" s="548"/>
      <c r="F96" s="579"/>
      <c r="G96" s="577"/>
      <c r="H96" s="577"/>
      <c r="I96" s="577"/>
      <c r="J96" s="578"/>
    </row>
    <row r="97" spans="1:10" s="136" customFormat="1" ht="18" customHeight="1">
      <c r="A97" s="790"/>
      <c r="B97" s="550" t="s">
        <v>23</v>
      </c>
      <c r="C97" s="549" t="s">
        <v>2596</v>
      </c>
      <c r="D97" s="580"/>
      <c r="E97" s="548"/>
      <c r="F97" s="579"/>
      <c r="G97" s="577"/>
      <c r="H97" s="577"/>
      <c r="I97" s="577"/>
      <c r="J97" s="578"/>
    </row>
    <row r="98" spans="1:10" s="136" customFormat="1" ht="18" customHeight="1">
      <c r="A98" s="790"/>
      <c r="B98" s="550" t="s">
        <v>23</v>
      </c>
      <c r="C98" s="549" t="s">
        <v>2595</v>
      </c>
      <c r="D98" s="580"/>
      <c r="E98" s="548"/>
      <c r="F98" s="579"/>
      <c r="G98" s="577"/>
      <c r="H98" s="577"/>
      <c r="I98" s="577"/>
      <c r="J98" s="578"/>
    </row>
    <row r="99" spans="1:10" s="136" customFormat="1" ht="18" customHeight="1">
      <c r="A99" s="790"/>
      <c r="B99" s="550" t="s">
        <v>23</v>
      </c>
      <c r="C99" s="549" t="s">
        <v>2594</v>
      </c>
      <c r="D99" s="580"/>
      <c r="E99" s="548"/>
      <c r="F99" s="579"/>
      <c r="G99" s="577"/>
      <c r="H99" s="577"/>
      <c r="I99" s="577"/>
      <c r="J99" s="578"/>
    </row>
    <row r="100" spans="1:10" s="136" customFormat="1" ht="18" customHeight="1">
      <c r="A100" s="790"/>
      <c r="B100" s="550" t="s">
        <v>23</v>
      </c>
      <c r="C100" s="549" t="s">
        <v>2593</v>
      </c>
      <c r="D100" s="580"/>
      <c r="E100" s="548"/>
      <c r="F100" s="579"/>
      <c r="G100" s="577"/>
      <c r="H100" s="577"/>
      <c r="I100" s="577"/>
      <c r="J100" s="578"/>
    </row>
    <row r="101" spans="1:10" s="136" customFormat="1" ht="18" customHeight="1">
      <c r="A101" s="790"/>
      <c r="B101" s="550" t="s">
        <v>23</v>
      </c>
      <c r="C101" s="549" t="s">
        <v>2592</v>
      </c>
      <c r="D101" s="580"/>
      <c r="E101" s="548"/>
      <c r="F101" s="579"/>
      <c r="G101" s="577"/>
      <c r="H101" s="577"/>
      <c r="I101" s="577"/>
      <c r="J101" s="578"/>
    </row>
    <row r="102" spans="1:10" s="136" customFormat="1" ht="18" customHeight="1">
      <c r="A102" s="790"/>
      <c r="B102" s="550" t="s">
        <v>23</v>
      </c>
      <c r="C102" s="549" t="s">
        <v>2591</v>
      </c>
      <c r="D102" s="580"/>
      <c r="E102" s="548"/>
      <c r="F102" s="579"/>
      <c r="G102" s="577"/>
      <c r="H102" s="577"/>
      <c r="I102" s="577"/>
      <c r="J102" s="578"/>
    </row>
    <row r="103" spans="1:10" s="136" customFormat="1" ht="18" customHeight="1">
      <c r="A103" s="790"/>
      <c r="B103" s="550" t="s">
        <v>23</v>
      </c>
      <c r="C103" s="549" t="s">
        <v>2590</v>
      </c>
      <c r="D103" s="580"/>
      <c r="E103" s="548"/>
      <c r="F103" s="579"/>
      <c r="G103" s="577"/>
      <c r="H103" s="577"/>
      <c r="I103" s="577"/>
      <c r="J103" s="578"/>
    </row>
    <row r="104" spans="1:10" s="136" customFormat="1" ht="18" customHeight="1">
      <c r="A104" s="790"/>
      <c r="B104" s="550" t="s">
        <v>23</v>
      </c>
      <c r="C104" s="549" t="s">
        <v>2589</v>
      </c>
      <c r="D104" s="580"/>
      <c r="E104" s="548"/>
      <c r="F104" s="579"/>
      <c r="G104" s="577"/>
      <c r="H104" s="577"/>
      <c r="I104" s="577"/>
      <c r="J104" s="578"/>
    </row>
    <row r="105" spans="1:10" s="136" customFormat="1" ht="18" customHeight="1">
      <c r="A105" s="790"/>
      <c r="B105" s="550" t="s">
        <v>23</v>
      </c>
      <c r="C105" s="549" t="s">
        <v>2588</v>
      </c>
      <c r="D105" s="580"/>
      <c r="E105" s="548"/>
      <c r="F105" s="579"/>
      <c r="G105" s="577"/>
      <c r="H105" s="577"/>
      <c r="I105" s="577"/>
      <c r="J105" s="578"/>
    </row>
    <row r="106" spans="1:10" s="136" customFormat="1" ht="18" customHeight="1">
      <c r="A106" s="790"/>
      <c r="B106" s="550" t="s">
        <v>23</v>
      </c>
      <c r="C106" s="549" t="s">
        <v>2587</v>
      </c>
      <c r="D106" s="580"/>
      <c r="E106" s="548"/>
      <c r="F106" s="579"/>
      <c r="G106" s="577"/>
      <c r="H106" s="577"/>
      <c r="I106" s="577"/>
      <c r="J106" s="578"/>
    </row>
    <row r="107" spans="1:10" s="136" customFormat="1" ht="18" customHeight="1">
      <c r="A107" s="790"/>
      <c r="B107" s="550" t="s">
        <v>23</v>
      </c>
      <c r="C107" s="549" t="s">
        <v>2586</v>
      </c>
      <c r="D107" s="580"/>
      <c r="E107" s="548"/>
      <c r="F107" s="579"/>
      <c r="G107" s="577"/>
      <c r="H107" s="577"/>
      <c r="I107" s="577"/>
      <c r="J107" s="578"/>
    </row>
    <row r="108" spans="1:10" s="136" customFormat="1" ht="18" customHeight="1">
      <c r="A108" s="790"/>
      <c r="B108" s="550" t="s">
        <v>23</v>
      </c>
      <c r="C108" s="549" t="s">
        <v>2585</v>
      </c>
      <c r="D108" s="580"/>
      <c r="E108" s="548"/>
      <c r="F108" s="579"/>
      <c r="G108" s="577"/>
      <c r="H108" s="577"/>
      <c r="I108" s="577"/>
      <c r="J108" s="578"/>
    </row>
    <row r="109" spans="1:10" s="136" customFormat="1" ht="18" customHeight="1">
      <c r="A109" s="790"/>
      <c r="B109" s="550" t="s">
        <v>23</v>
      </c>
      <c r="C109" s="549" t="s">
        <v>2584</v>
      </c>
      <c r="D109" s="580"/>
      <c r="E109" s="548"/>
      <c r="F109" s="579"/>
      <c r="G109" s="577"/>
      <c r="H109" s="577"/>
      <c r="I109" s="577"/>
      <c r="J109" s="578"/>
    </row>
    <row r="110" spans="1:10" s="136" customFormat="1" ht="18" customHeight="1">
      <c r="A110" s="790"/>
      <c r="B110" s="550" t="s">
        <v>23</v>
      </c>
      <c r="C110" s="549" t="s">
        <v>2583</v>
      </c>
      <c r="D110" s="580"/>
      <c r="E110" s="548"/>
      <c r="F110" s="579"/>
      <c r="G110" s="577"/>
      <c r="H110" s="577"/>
      <c r="I110" s="577"/>
      <c r="J110" s="578"/>
    </row>
    <row r="111" spans="1:10" s="136" customFormat="1" ht="18" customHeight="1">
      <c r="A111" s="790"/>
      <c r="B111" s="550" t="s">
        <v>23</v>
      </c>
      <c r="C111" s="549" t="s">
        <v>2795</v>
      </c>
      <c r="D111" s="580" t="s">
        <v>2794</v>
      </c>
      <c r="E111" s="548" t="s">
        <v>11</v>
      </c>
      <c r="F111" s="579"/>
      <c r="G111" s="577"/>
      <c r="H111" s="577"/>
      <c r="I111" s="577"/>
      <c r="J111" s="578"/>
    </row>
    <row r="112" spans="1:10" s="136" customFormat="1" ht="18" customHeight="1">
      <c r="A112" s="803">
        <v>29</v>
      </c>
      <c r="B112" s="550" t="s">
        <v>23</v>
      </c>
      <c r="C112" s="583" t="s">
        <v>2825</v>
      </c>
      <c r="D112" s="582"/>
      <c r="E112" s="548" t="s">
        <v>11</v>
      </c>
      <c r="F112" s="579"/>
      <c r="G112" s="577"/>
      <c r="H112" s="577"/>
      <c r="I112" s="577" t="s">
        <v>2824</v>
      </c>
      <c r="J112" s="587"/>
    </row>
    <row r="113" spans="1:10" s="136" customFormat="1" ht="18" customHeight="1">
      <c r="A113" s="804"/>
      <c r="B113" s="550" t="s">
        <v>23</v>
      </c>
      <c r="C113" s="549" t="s">
        <v>2580</v>
      </c>
      <c r="D113" s="580"/>
      <c r="E113" s="548"/>
      <c r="F113" s="579"/>
      <c r="G113" s="577"/>
      <c r="H113" s="577"/>
      <c r="I113" s="577"/>
      <c r="J113" s="587"/>
    </row>
    <row r="114" spans="1:10" s="136" customFormat="1" ht="18" customHeight="1">
      <c r="A114" s="804"/>
      <c r="B114" s="550" t="s">
        <v>23</v>
      </c>
      <c r="C114" s="549" t="s">
        <v>2579</v>
      </c>
      <c r="D114" s="580"/>
      <c r="E114" s="548"/>
      <c r="F114" s="579"/>
      <c r="G114" s="577"/>
      <c r="H114" s="577"/>
      <c r="I114" s="577"/>
      <c r="J114" s="587"/>
    </row>
    <row r="115" spans="1:10" s="136" customFormat="1" ht="18" customHeight="1">
      <c r="A115" s="804"/>
      <c r="B115" s="550" t="s">
        <v>23</v>
      </c>
      <c r="C115" s="549" t="s">
        <v>2578</v>
      </c>
      <c r="D115" s="580"/>
      <c r="E115" s="548"/>
      <c r="F115" s="579"/>
      <c r="G115" s="577"/>
      <c r="H115" s="577"/>
      <c r="I115" s="577"/>
      <c r="J115" s="587"/>
    </row>
    <row r="116" spans="1:10" s="136" customFormat="1" ht="18" customHeight="1">
      <c r="A116" s="804"/>
      <c r="B116" s="550" t="s">
        <v>23</v>
      </c>
      <c r="C116" s="549" t="s">
        <v>2577</v>
      </c>
      <c r="D116" s="580"/>
      <c r="E116" s="548"/>
      <c r="F116" s="579"/>
      <c r="G116" s="577"/>
      <c r="H116" s="577"/>
      <c r="I116" s="577"/>
      <c r="J116" s="587"/>
    </row>
    <row r="117" spans="1:10" s="136" customFormat="1" ht="18" customHeight="1">
      <c r="A117" s="804"/>
      <c r="B117" s="550" t="s">
        <v>23</v>
      </c>
      <c r="C117" s="549" t="s">
        <v>2791</v>
      </c>
      <c r="D117" s="580"/>
      <c r="E117" s="548"/>
      <c r="F117" s="579"/>
      <c r="G117" s="577"/>
      <c r="H117" s="577"/>
      <c r="I117" s="577"/>
      <c r="J117" s="587"/>
    </row>
    <row r="118" spans="1:10" s="136" customFormat="1" ht="18" customHeight="1">
      <c r="A118" s="804"/>
      <c r="B118" s="550" t="s">
        <v>23</v>
      </c>
      <c r="C118" s="549" t="s">
        <v>2790</v>
      </c>
      <c r="D118" s="580"/>
      <c r="E118" s="548"/>
      <c r="F118" s="579"/>
      <c r="G118" s="577"/>
      <c r="H118" s="577"/>
      <c r="I118" s="577"/>
      <c r="J118" s="587"/>
    </row>
    <row r="119" spans="1:10" s="136" customFormat="1" ht="18" customHeight="1">
      <c r="A119" s="804"/>
      <c r="B119" s="550" t="s">
        <v>23</v>
      </c>
      <c r="C119" s="549" t="s">
        <v>2789</v>
      </c>
      <c r="D119" s="580"/>
      <c r="E119" s="548"/>
      <c r="F119" s="579"/>
      <c r="G119" s="577"/>
      <c r="H119" s="577"/>
      <c r="I119" s="577"/>
      <c r="J119" s="587"/>
    </row>
    <row r="120" spans="1:10" s="136" customFormat="1" ht="18" customHeight="1">
      <c r="A120" s="804"/>
      <c r="B120" s="550" t="s">
        <v>23</v>
      </c>
      <c r="C120" s="549" t="s">
        <v>2788</v>
      </c>
      <c r="D120" s="580"/>
      <c r="E120" s="548"/>
      <c r="F120" s="579"/>
      <c r="G120" s="577"/>
      <c r="H120" s="577"/>
      <c r="I120" s="577"/>
      <c r="J120" s="587"/>
    </row>
    <row r="121" spans="1:10" s="136" customFormat="1" ht="18" customHeight="1">
      <c r="A121" s="804"/>
      <c r="B121" s="550" t="s">
        <v>23</v>
      </c>
      <c r="C121" s="549" t="s">
        <v>2787</v>
      </c>
      <c r="D121" s="580"/>
      <c r="E121" s="548"/>
      <c r="F121" s="579"/>
      <c r="G121" s="577"/>
      <c r="H121" s="577"/>
      <c r="I121" s="577"/>
      <c r="J121" s="587"/>
    </row>
    <row r="122" spans="1:10" s="136" customFormat="1" ht="18" customHeight="1">
      <c r="A122" s="804"/>
      <c r="B122" s="550" t="s">
        <v>23</v>
      </c>
      <c r="C122" s="549" t="s">
        <v>2786</v>
      </c>
      <c r="D122" s="580"/>
      <c r="E122" s="548"/>
      <c r="F122" s="579"/>
      <c r="G122" s="577"/>
      <c r="H122" s="577"/>
      <c r="I122" s="577"/>
      <c r="J122" s="587"/>
    </row>
    <row r="123" spans="1:10" s="136" customFormat="1" ht="18" customHeight="1">
      <c r="A123" s="804"/>
      <c r="B123" s="550" t="s">
        <v>23</v>
      </c>
      <c r="C123" s="549" t="s">
        <v>2785</v>
      </c>
      <c r="D123" s="580"/>
      <c r="E123" s="548"/>
      <c r="F123" s="579"/>
      <c r="G123" s="577"/>
      <c r="H123" s="577"/>
      <c r="I123" s="577"/>
      <c r="J123" s="587"/>
    </row>
    <row r="124" spans="1:10" s="136" customFormat="1" ht="18" customHeight="1">
      <c r="A124" s="804"/>
      <c r="B124" s="550" t="s">
        <v>23</v>
      </c>
      <c r="C124" s="549" t="s">
        <v>2784</v>
      </c>
      <c r="D124" s="580"/>
      <c r="E124" s="548"/>
      <c r="F124" s="579"/>
      <c r="G124" s="577"/>
      <c r="H124" s="577"/>
      <c r="I124" s="577"/>
      <c r="J124" s="587"/>
    </row>
    <row r="125" spans="1:10" s="136" customFormat="1" ht="18" customHeight="1">
      <c r="A125" s="804"/>
      <c r="B125" s="550" t="s">
        <v>23</v>
      </c>
      <c r="C125" s="549" t="s">
        <v>2783</v>
      </c>
      <c r="D125" s="580"/>
      <c r="E125" s="548"/>
      <c r="F125" s="579"/>
      <c r="G125" s="577"/>
      <c r="H125" s="577"/>
      <c r="I125" s="577"/>
      <c r="J125" s="587"/>
    </row>
    <row r="126" spans="1:10" s="136" customFormat="1" ht="18" customHeight="1">
      <c r="A126" s="804"/>
      <c r="B126" s="550" t="s">
        <v>23</v>
      </c>
      <c r="C126" s="549" t="s">
        <v>2782</v>
      </c>
      <c r="D126" s="580"/>
      <c r="E126" s="548"/>
      <c r="F126" s="579"/>
      <c r="G126" s="577"/>
      <c r="H126" s="577"/>
      <c r="I126" s="577"/>
      <c r="J126" s="587"/>
    </row>
    <row r="127" spans="1:10" s="136" customFormat="1" ht="18" customHeight="1">
      <c r="A127" s="804"/>
      <c r="B127" s="550" t="s">
        <v>23</v>
      </c>
      <c r="C127" s="549" t="s">
        <v>2781</v>
      </c>
      <c r="D127" s="580"/>
      <c r="E127" s="548"/>
      <c r="F127" s="579"/>
      <c r="G127" s="577"/>
      <c r="H127" s="577"/>
      <c r="I127" s="577"/>
      <c r="J127" s="587"/>
    </row>
    <row r="128" spans="1:10" s="136" customFormat="1" ht="18" customHeight="1">
      <c r="A128" s="804"/>
      <c r="B128" s="550" t="s">
        <v>23</v>
      </c>
      <c r="C128" s="549" t="s">
        <v>2780</v>
      </c>
      <c r="D128" s="580"/>
      <c r="E128" s="548"/>
      <c r="F128" s="579"/>
      <c r="G128" s="577"/>
      <c r="H128" s="577"/>
      <c r="I128" s="577"/>
      <c r="J128" s="587"/>
    </row>
    <row r="129" spans="1:10" s="136" customFormat="1" ht="18" customHeight="1">
      <c r="A129" s="804"/>
      <c r="B129" s="550" t="s">
        <v>23</v>
      </c>
      <c r="C129" s="549" t="s">
        <v>2779</v>
      </c>
      <c r="D129" s="580"/>
      <c r="E129" s="548"/>
      <c r="F129" s="579"/>
      <c r="G129" s="577"/>
      <c r="H129" s="577"/>
      <c r="I129" s="577"/>
      <c r="J129" s="587"/>
    </row>
    <row r="130" spans="1:10" s="136" customFormat="1" ht="18" customHeight="1">
      <c r="A130" s="804"/>
      <c r="B130" s="550" t="s">
        <v>23</v>
      </c>
      <c r="C130" s="549" t="s">
        <v>2778</v>
      </c>
      <c r="D130" s="580"/>
      <c r="E130" s="548"/>
      <c r="F130" s="579"/>
      <c r="G130" s="577"/>
      <c r="H130" s="577"/>
      <c r="I130" s="577"/>
      <c r="J130" s="587"/>
    </row>
    <row r="131" spans="1:10" s="136" customFormat="1" ht="18" customHeight="1">
      <c r="A131" s="804"/>
      <c r="B131" s="550" t="s">
        <v>23</v>
      </c>
      <c r="C131" s="549" t="s">
        <v>2777</v>
      </c>
      <c r="D131" s="580"/>
      <c r="E131" s="548"/>
      <c r="F131" s="579"/>
      <c r="G131" s="577"/>
      <c r="H131" s="577"/>
      <c r="I131" s="577"/>
      <c r="J131" s="587"/>
    </row>
    <row r="132" spans="1:10" s="136" customFormat="1" ht="18" customHeight="1">
      <c r="A132" s="804"/>
      <c r="B132" s="550" t="s">
        <v>23</v>
      </c>
      <c r="C132" s="549" t="s">
        <v>2776</v>
      </c>
      <c r="D132" s="580"/>
      <c r="E132" s="548"/>
      <c r="F132" s="579"/>
      <c r="G132" s="577"/>
      <c r="H132" s="577"/>
      <c r="I132" s="577"/>
      <c r="J132" s="587"/>
    </row>
    <row r="133" spans="1:10" s="136" customFormat="1" ht="18" customHeight="1">
      <c r="A133" s="804"/>
      <c r="B133" s="550" t="s">
        <v>23</v>
      </c>
      <c r="C133" s="549" t="s">
        <v>2775</v>
      </c>
      <c r="D133" s="580"/>
      <c r="E133" s="548"/>
      <c r="F133" s="579"/>
      <c r="G133" s="577"/>
      <c r="H133" s="577"/>
      <c r="I133" s="577"/>
      <c r="J133" s="587"/>
    </row>
    <row r="134" spans="1:10" s="136" customFormat="1" ht="18" customHeight="1">
      <c r="A134" s="804"/>
      <c r="B134" s="550" t="s">
        <v>23</v>
      </c>
      <c r="C134" s="549" t="s">
        <v>2774</v>
      </c>
      <c r="D134" s="580"/>
      <c r="E134" s="548"/>
      <c r="F134" s="579"/>
      <c r="G134" s="577"/>
      <c r="H134" s="577"/>
      <c r="I134" s="577"/>
      <c r="J134" s="587"/>
    </row>
    <row r="135" spans="1:10" s="136" customFormat="1" ht="18" customHeight="1">
      <c r="A135" s="804"/>
      <c r="B135" s="550" t="s">
        <v>23</v>
      </c>
      <c r="C135" s="549" t="s">
        <v>2773</v>
      </c>
      <c r="D135" s="580"/>
      <c r="E135" s="548"/>
      <c r="F135" s="579"/>
      <c r="G135" s="577"/>
      <c r="H135" s="577"/>
      <c r="I135" s="577"/>
      <c r="J135" s="587"/>
    </row>
    <row r="136" spans="1:10" s="136" customFormat="1" ht="18" customHeight="1">
      <c r="A136" s="804"/>
      <c r="B136" s="550" t="s">
        <v>23</v>
      </c>
      <c r="C136" s="549" t="s">
        <v>2772</v>
      </c>
      <c r="D136" s="580"/>
      <c r="E136" s="548"/>
      <c r="F136" s="579"/>
      <c r="G136" s="577"/>
      <c r="H136" s="577"/>
      <c r="I136" s="577"/>
      <c r="J136" s="587"/>
    </row>
    <row r="137" spans="1:10" s="136" customFormat="1" ht="18" customHeight="1">
      <c r="A137" s="804"/>
      <c r="B137" s="550" t="s">
        <v>23</v>
      </c>
      <c r="C137" s="549" t="s">
        <v>2771</v>
      </c>
      <c r="D137" s="580"/>
      <c r="E137" s="548"/>
      <c r="F137" s="579"/>
      <c r="G137" s="577"/>
      <c r="H137" s="577"/>
      <c r="I137" s="577"/>
      <c r="J137" s="587"/>
    </row>
    <row r="138" spans="1:10" s="136" customFormat="1" ht="18" customHeight="1">
      <c r="A138" s="804"/>
      <c r="B138" s="550" t="s">
        <v>23</v>
      </c>
      <c r="C138" s="549" t="s">
        <v>2770</v>
      </c>
      <c r="D138" s="580"/>
      <c r="E138" s="548"/>
      <c r="F138" s="579"/>
      <c r="G138" s="577"/>
      <c r="H138" s="577"/>
      <c r="I138" s="577"/>
      <c r="J138" s="587"/>
    </row>
    <row r="139" spans="1:10" s="136" customFormat="1" ht="18" customHeight="1">
      <c r="A139" s="804"/>
      <c r="B139" s="550" t="s">
        <v>23</v>
      </c>
      <c r="C139" s="549" t="s">
        <v>2769</v>
      </c>
      <c r="D139" s="580"/>
      <c r="E139" s="548"/>
      <c r="F139" s="579"/>
      <c r="G139" s="577"/>
      <c r="H139" s="577"/>
      <c r="I139" s="577"/>
      <c r="J139" s="587"/>
    </row>
    <row r="140" spans="1:10" s="136" customFormat="1" ht="18" customHeight="1">
      <c r="A140" s="804"/>
      <c r="B140" s="550" t="s">
        <v>23</v>
      </c>
      <c r="C140" s="549" t="s">
        <v>2768</v>
      </c>
      <c r="D140" s="580"/>
      <c r="E140" s="548"/>
      <c r="F140" s="579"/>
      <c r="G140" s="577"/>
      <c r="H140" s="577"/>
      <c r="I140" s="577"/>
      <c r="J140" s="587"/>
    </row>
    <row r="141" spans="1:10" s="136" customFormat="1" ht="18" customHeight="1">
      <c r="A141" s="804"/>
      <c r="B141" s="550" t="s">
        <v>23</v>
      </c>
      <c r="C141" s="549" t="s">
        <v>2767</v>
      </c>
      <c r="D141" s="580"/>
      <c r="E141" s="548"/>
      <c r="F141" s="579"/>
      <c r="G141" s="577"/>
      <c r="H141" s="577"/>
      <c r="I141" s="577"/>
      <c r="J141" s="587"/>
    </row>
    <row r="142" spans="1:10" s="136" customFormat="1" ht="18" customHeight="1">
      <c r="A142" s="804"/>
      <c r="B142" s="550" t="s">
        <v>23</v>
      </c>
      <c r="C142" s="549" t="s">
        <v>2766</v>
      </c>
      <c r="D142" s="580"/>
      <c r="E142" s="548"/>
      <c r="F142" s="579"/>
      <c r="G142" s="577"/>
      <c r="H142" s="577"/>
      <c r="I142" s="577"/>
      <c r="J142" s="587"/>
    </row>
    <row r="143" spans="1:10" s="136" customFormat="1" ht="18" customHeight="1">
      <c r="A143" s="804"/>
      <c r="B143" s="550" t="s">
        <v>23</v>
      </c>
      <c r="C143" s="549" t="s">
        <v>2765</v>
      </c>
      <c r="D143" s="580"/>
      <c r="E143" s="548"/>
      <c r="F143" s="579"/>
      <c r="G143" s="577"/>
      <c r="H143" s="577"/>
      <c r="I143" s="577"/>
      <c r="J143" s="587"/>
    </row>
    <row r="144" spans="1:10" s="136" customFormat="1" ht="18" customHeight="1">
      <c r="A144" s="804"/>
      <c r="B144" s="550" t="s">
        <v>23</v>
      </c>
      <c r="C144" s="549" t="s">
        <v>2764</v>
      </c>
      <c r="D144" s="580"/>
      <c r="E144" s="548"/>
      <c r="F144" s="579"/>
      <c r="G144" s="577"/>
      <c r="H144" s="577"/>
      <c r="I144" s="577"/>
      <c r="J144" s="587"/>
    </row>
    <row r="145" spans="1:10" s="136" customFormat="1" ht="18" customHeight="1">
      <c r="A145" s="804"/>
      <c r="B145" s="550" t="s">
        <v>23</v>
      </c>
      <c r="C145" s="549" t="s">
        <v>2763</v>
      </c>
      <c r="D145" s="580"/>
      <c r="E145" s="548"/>
      <c r="F145" s="579"/>
      <c r="G145" s="577"/>
      <c r="H145" s="577"/>
      <c r="I145" s="577"/>
      <c r="J145" s="587"/>
    </row>
    <row r="146" spans="1:10" s="136" customFormat="1" ht="18" customHeight="1">
      <c r="A146" s="804"/>
      <c r="B146" s="550" t="s">
        <v>23</v>
      </c>
      <c r="C146" s="549" t="s">
        <v>2762</v>
      </c>
      <c r="D146" s="580"/>
      <c r="E146" s="548"/>
      <c r="F146" s="579"/>
      <c r="G146" s="577"/>
      <c r="H146" s="577"/>
      <c r="I146" s="577"/>
      <c r="J146" s="587"/>
    </row>
    <row r="147" spans="1:10" s="136" customFormat="1" ht="18" customHeight="1">
      <c r="A147" s="804"/>
      <c r="B147" s="550" t="s">
        <v>23</v>
      </c>
      <c r="C147" s="549" t="s">
        <v>2761</v>
      </c>
      <c r="D147" s="580"/>
      <c r="E147" s="548"/>
      <c r="F147" s="579"/>
      <c r="G147" s="577"/>
      <c r="H147" s="577"/>
      <c r="I147" s="577"/>
      <c r="J147" s="587"/>
    </row>
    <row r="148" spans="1:10" s="136" customFormat="1" ht="18" customHeight="1">
      <c r="A148" s="804"/>
      <c r="B148" s="550" t="s">
        <v>23</v>
      </c>
      <c r="C148" s="549" t="s">
        <v>2760</v>
      </c>
      <c r="D148" s="580"/>
      <c r="E148" s="548"/>
      <c r="F148" s="579"/>
      <c r="G148" s="577"/>
      <c r="H148" s="577"/>
      <c r="I148" s="577"/>
      <c r="J148" s="587"/>
    </row>
    <row r="149" spans="1:10" s="136" customFormat="1" ht="18" customHeight="1">
      <c r="A149" s="804"/>
      <c r="B149" s="550" t="s">
        <v>23</v>
      </c>
      <c r="C149" s="549" t="s">
        <v>2759</v>
      </c>
      <c r="D149" s="580"/>
      <c r="E149" s="548"/>
      <c r="F149" s="579"/>
      <c r="G149" s="577"/>
      <c r="H149" s="577"/>
      <c r="I149" s="577"/>
      <c r="J149" s="587"/>
    </row>
    <row r="150" spans="1:10" s="136" customFormat="1" ht="18" customHeight="1">
      <c r="A150" s="804"/>
      <c r="B150" s="550" t="s">
        <v>23</v>
      </c>
      <c r="C150" s="549" t="s">
        <v>2758</v>
      </c>
      <c r="D150" s="580"/>
      <c r="E150" s="548"/>
      <c r="F150" s="579"/>
      <c r="G150" s="577"/>
      <c r="H150" s="577"/>
      <c r="I150" s="577"/>
      <c r="J150" s="587"/>
    </row>
    <row r="151" spans="1:10" s="136" customFormat="1" ht="18" customHeight="1">
      <c r="A151" s="804"/>
      <c r="B151" s="550" t="s">
        <v>23</v>
      </c>
      <c r="C151" s="549" t="s">
        <v>2757</v>
      </c>
      <c r="D151" s="580"/>
      <c r="E151" s="548"/>
      <c r="F151" s="579"/>
      <c r="G151" s="577"/>
      <c r="H151" s="577"/>
      <c r="I151" s="577"/>
      <c r="J151" s="587"/>
    </row>
    <row r="152" spans="1:10" s="136" customFormat="1" ht="18" customHeight="1">
      <c r="A152" s="804"/>
      <c r="B152" s="550" t="s">
        <v>23</v>
      </c>
      <c r="C152" s="549" t="s">
        <v>2756</v>
      </c>
      <c r="D152" s="580"/>
      <c r="E152" s="548"/>
      <c r="F152" s="579"/>
      <c r="G152" s="577"/>
      <c r="H152" s="577"/>
      <c r="I152" s="577"/>
      <c r="J152" s="587"/>
    </row>
    <row r="153" spans="1:10" s="136" customFormat="1" ht="18" customHeight="1">
      <c r="A153" s="804"/>
      <c r="B153" s="550" t="s">
        <v>23</v>
      </c>
      <c r="C153" s="549" t="s">
        <v>2755</v>
      </c>
      <c r="D153" s="580"/>
      <c r="E153" s="548"/>
      <c r="F153" s="579"/>
      <c r="G153" s="577"/>
      <c r="H153" s="577"/>
      <c r="I153" s="577"/>
      <c r="J153" s="587"/>
    </row>
    <row r="154" spans="1:10" s="136" customFormat="1" ht="18" customHeight="1">
      <c r="A154" s="804"/>
      <c r="B154" s="550" t="s">
        <v>23</v>
      </c>
      <c r="C154" s="549" t="s">
        <v>2754</v>
      </c>
      <c r="D154" s="580"/>
      <c r="E154" s="548"/>
      <c r="F154" s="579"/>
      <c r="G154" s="577"/>
      <c r="H154" s="577"/>
      <c r="I154" s="577"/>
      <c r="J154" s="587"/>
    </row>
    <row r="155" spans="1:10" s="136" customFormat="1" ht="18" customHeight="1">
      <c r="A155" s="804"/>
      <c r="B155" s="550" t="s">
        <v>23</v>
      </c>
      <c r="C155" s="549" t="s">
        <v>2753</v>
      </c>
      <c r="D155" s="580"/>
      <c r="E155" s="548"/>
      <c r="F155" s="579"/>
      <c r="G155" s="577"/>
      <c r="H155" s="577"/>
      <c r="I155" s="577"/>
      <c r="J155" s="587"/>
    </row>
    <row r="156" spans="1:10" s="136" customFormat="1" ht="18" customHeight="1">
      <c r="A156" s="804"/>
      <c r="B156" s="550" t="s">
        <v>23</v>
      </c>
      <c r="C156" s="549" t="s">
        <v>2752</v>
      </c>
      <c r="D156" s="580"/>
      <c r="E156" s="548"/>
      <c r="F156" s="579"/>
      <c r="G156" s="577"/>
      <c r="H156" s="577"/>
      <c r="I156" s="577"/>
      <c r="J156" s="587"/>
    </row>
    <row r="157" spans="1:10" s="136" customFormat="1" ht="18" customHeight="1">
      <c r="A157" s="804"/>
      <c r="B157" s="550" t="s">
        <v>23</v>
      </c>
      <c r="C157" s="549" t="s">
        <v>2751</v>
      </c>
      <c r="D157" s="580"/>
      <c r="E157" s="548"/>
      <c r="F157" s="579"/>
      <c r="G157" s="577"/>
      <c r="H157" s="577"/>
      <c r="I157" s="577"/>
      <c r="J157" s="587"/>
    </row>
    <row r="158" spans="1:10" s="136" customFormat="1" ht="18" customHeight="1">
      <c r="A158" s="804"/>
      <c r="B158" s="550" t="s">
        <v>23</v>
      </c>
      <c r="C158" s="549" t="s">
        <v>2750</v>
      </c>
      <c r="D158" s="580"/>
      <c r="E158" s="548"/>
      <c r="F158" s="579"/>
      <c r="G158" s="577"/>
      <c r="H158" s="577"/>
      <c r="I158" s="577"/>
      <c r="J158" s="587"/>
    </row>
    <row r="159" spans="1:10" s="136" customFormat="1" ht="18" customHeight="1">
      <c r="A159" s="804"/>
      <c r="B159" s="550" t="s">
        <v>23</v>
      </c>
      <c r="C159" s="549" t="s">
        <v>2749</v>
      </c>
      <c r="D159" s="580"/>
      <c r="E159" s="548"/>
      <c r="F159" s="579"/>
      <c r="G159" s="577"/>
      <c r="H159" s="577"/>
      <c r="I159" s="577"/>
      <c r="J159" s="587"/>
    </row>
    <row r="160" spans="1:10" s="136" customFormat="1" ht="18" customHeight="1">
      <c r="A160" s="805"/>
      <c r="B160" s="550" t="s">
        <v>23</v>
      </c>
      <c r="C160" s="549" t="s">
        <v>2795</v>
      </c>
      <c r="D160" s="580" t="s">
        <v>2794</v>
      </c>
      <c r="E160" s="548" t="s">
        <v>11</v>
      </c>
      <c r="F160" s="579"/>
      <c r="G160" s="577"/>
      <c r="H160" s="577"/>
      <c r="I160" s="577"/>
      <c r="J160" s="586"/>
    </row>
    <row r="161" spans="1:10" s="136" customFormat="1" ht="18" customHeight="1">
      <c r="A161" s="790">
        <v>30</v>
      </c>
      <c r="B161" s="550" t="s">
        <v>23</v>
      </c>
      <c r="C161" s="583" t="s">
        <v>2823</v>
      </c>
      <c r="D161" s="582"/>
      <c r="E161" s="548" t="s">
        <v>11</v>
      </c>
      <c r="F161" s="579"/>
      <c r="G161" s="577"/>
      <c r="H161" s="577"/>
      <c r="I161" s="577" t="s">
        <v>2822</v>
      </c>
      <c r="J161" s="578"/>
    </row>
    <row r="162" spans="1:10" s="136" customFormat="1">
      <c r="A162" s="790"/>
      <c r="B162" s="550" t="s">
        <v>23</v>
      </c>
      <c r="C162" s="549" t="s">
        <v>2795</v>
      </c>
      <c r="D162" s="580" t="s">
        <v>2794</v>
      </c>
      <c r="E162" s="548" t="s">
        <v>11</v>
      </c>
      <c r="F162" s="579"/>
      <c r="G162" s="577"/>
      <c r="H162" s="577"/>
      <c r="I162" s="577"/>
      <c r="J162" s="578"/>
    </row>
    <row r="163" spans="1:10" s="136" customFormat="1" ht="17.25" customHeight="1">
      <c r="A163" s="790">
        <v>31</v>
      </c>
      <c r="B163" s="550" t="s">
        <v>23</v>
      </c>
      <c r="C163" s="583" t="s">
        <v>2821</v>
      </c>
      <c r="D163" s="582"/>
      <c r="E163" s="548" t="s">
        <v>11</v>
      </c>
      <c r="F163" s="579"/>
      <c r="G163" s="577" t="s">
        <v>2820</v>
      </c>
      <c r="H163" s="577"/>
      <c r="I163" s="577" t="s">
        <v>2819</v>
      </c>
      <c r="J163" s="578"/>
    </row>
    <row r="164" spans="1:10" s="136" customFormat="1">
      <c r="A164" s="790"/>
      <c r="B164" s="550" t="s">
        <v>23</v>
      </c>
      <c r="C164" s="549" t="s">
        <v>2795</v>
      </c>
      <c r="D164" s="580" t="s">
        <v>2794</v>
      </c>
      <c r="E164" s="548" t="s">
        <v>11</v>
      </c>
      <c r="F164" s="579"/>
      <c r="G164" s="577"/>
      <c r="H164" s="577"/>
      <c r="I164" s="577"/>
      <c r="J164" s="578"/>
    </row>
    <row r="165" spans="1:10" s="136" customFormat="1" ht="15.75" customHeight="1">
      <c r="A165" s="790">
        <v>32</v>
      </c>
      <c r="B165" s="550" t="s">
        <v>23</v>
      </c>
      <c r="C165" s="583" t="s">
        <v>2818</v>
      </c>
      <c r="D165" s="582"/>
      <c r="E165" s="548" t="s">
        <v>11</v>
      </c>
      <c r="F165" s="579"/>
      <c r="G165" s="585" t="s">
        <v>2817</v>
      </c>
      <c r="H165" s="577"/>
      <c r="I165" s="577" t="s">
        <v>2810</v>
      </c>
      <c r="J165" s="578"/>
    </row>
    <row r="166" spans="1:10" s="136" customFormat="1">
      <c r="A166" s="790"/>
      <c r="B166" s="550" t="s">
        <v>23</v>
      </c>
      <c r="C166" s="549" t="s">
        <v>2795</v>
      </c>
      <c r="D166" s="580" t="s">
        <v>2794</v>
      </c>
      <c r="E166" s="548" t="s">
        <v>11</v>
      </c>
      <c r="F166" s="579"/>
      <c r="G166" s="577"/>
      <c r="H166" s="577"/>
      <c r="I166" s="577"/>
      <c r="J166" s="578"/>
    </row>
    <row r="167" spans="1:10" s="136" customFormat="1">
      <c r="A167" s="791">
        <v>33</v>
      </c>
      <c r="B167" s="550" t="s">
        <v>23</v>
      </c>
      <c r="C167" s="583" t="s">
        <v>2816</v>
      </c>
      <c r="D167" s="582"/>
      <c r="E167" s="548" t="s">
        <v>11</v>
      </c>
      <c r="F167" s="579"/>
      <c r="G167" s="577"/>
      <c r="H167" s="577"/>
      <c r="I167" s="577" t="s">
        <v>2808</v>
      </c>
      <c r="J167" s="578"/>
    </row>
    <row r="168" spans="1:10" s="136" customFormat="1" ht="15" customHeight="1">
      <c r="A168" s="792"/>
      <c r="B168" s="550" t="s">
        <v>23</v>
      </c>
      <c r="C168" s="549" t="s">
        <v>2126</v>
      </c>
      <c r="D168" s="580" t="s">
        <v>2794</v>
      </c>
      <c r="E168" s="548" t="s">
        <v>11</v>
      </c>
      <c r="F168" s="579"/>
      <c r="G168" s="577"/>
      <c r="H168" s="577"/>
      <c r="I168" s="577"/>
      <c r="J168" s="577"/>
    </row>
    <row r="169" spans="1:10" s="136" customFormat="1">
      <c r="A169" s="793"/>
      <c r="B169" s="550" t="s">
        <v>23</v>
      </c>
      <c r="C169" s="549" t="s">
        <v>2101</v>
      </c>
      <c r="D169" s="580" t="s">
        <v>2794</v>
      </c>
      <c r="E169" s="548" t="s">
        <v>11</v>
      </c>
      <c r="F169" s="579"/>
      <c r="G169" s="577"/>
      <c r="H169" s="577"/>
      <c r="I169" s="577"/>
      <c r="J169" s="578"/>
    </row>
    <row r="170" spans="1:10" s="136" customFormat="1">
      <c r="A170" s="790">
        <v>34</v>
      </c>
      <c r="B170" s="550" t="s">
        <v>23</v>
      </c>
      <c r="C170" s="583" t="s">
        <v>2815</v>
      </c>
      <c r="D170" s="582"/>
      <c r="E170" s="548" t="s">
        <v>11</v>
      </c>
      <c r="F170" s="579"/>
      <c r="G170" s="577"/>
      <c r="H170" s="577"/>
      <c r="I170" s="577" t="s">
        <v>2814</v>
      </c>
      <c r="J170" s="578"/>
    </row>
    <row r="171" spans="1:10" s="136" customFormat="1">
      <c r="A171" s="790"/>
      <c r="B171" s="550" t="s">
        <v>23</v>
      </c>
      <c r="C171" s="549" t="s">
        <v>2639</v>
      </c>
      <c r="D171" s="580" t="s">
        <v>2813</v>
      </c>
      <c r="E171" s="548"/>
      <c r="F171" s="579"/>
      <c r="G171" s="577"/>
      <c r="H171" s="577"/>
      <c r="I171" s="577"/>
      <c r="J171" s="578"/>
    </row>
    <row r="172" spans="1:10" s="136" customFormat="1">
      <c r="A172" s="790"/>
      <c r="B172" s="550" t="s">
        <v>23</v>
      </c>
      <c r="C172" s="549" t="s">
        <v>2795</v>
      </c>
      <c r="D172" s="580" t="s">
        <v>2794</v>
      </c>
      <c r="E172" s="548" t="s">
        <v>11</v>
      </c>
      <c r="F172" s="579"/>
      <c r="G172" s="577"/>
      <c r="H172" s="577"/>
      <c r="I172" s="577"/>
      <c r="J172" s="578"/>
    </row>
    <row r="173" spans="1:10" s="136" customFormat="1" ht="15.75" customHeight="1">
      <c r="A173" s="790">
        <v>35</v>
      </c>
      <c r="B173" s="550" t="s">
        <v>23</v>
      </c>
      <c r="C173" s="583" t="s">
        <v>2812</v>
      </c>
      <c r="D173" s="582"/>
      <c r="E173" s="548" t="s">
        <v>11</v>
      </c>
      <c r="F173" s="579"/>
      <c r="G173" s="585" t="s">
        <v>2811</v>
      </c>
      <c r="H173" s="577"/>
      <c r="I173" s="577" t="s">
        <v>2810</v>
      </c>
      <c r="J173" s="578"/>
    </row>
    <row r="174" spans="1:10" s="136" customFormat="1">
      <c r="A174" s="790"/>
      <c r="B174" s="550" t="s">
        <v>23</v>
      </c>
      <c r="C174" s="549" t="s">
        <v>2795</v>
      </c>
      <c r="D174" s="580" t="s">
        <v>2794</v>
      </c>
      <c r="E174" s="548" t="s">
        <v>11</v>
      </c>
      <c r="F174" s="579"/>
      <c r="G174" s="577"/>
      <c r="H174" s="577"/>
      <c r="I174" s="577"/>
      <c r="J174" s="578"/>
    </row>
    <row r="175" spans="1:10" s="136" customFormat="1">
      <c r="A175" s="791">
        <v>36</v>
      </c>
      <c r="B175" s="550" t="s">
        <v>23</v>
      </c>
      <c r="C175" s="583" t="s">
        <v>2809</v>
      </c>
      <c r="D175" s="580"/>
      <c r="E175" s="548" t="s">
        <v>11</v>
      </c>
      <c r="F175" s="579"/>
      <c r="G175" s="577"/>
      <c r="H175" s="577"/>
      <c r="I175" s="577" t="s">
        <v>2808</v>
      </c>
      <c r="J175" s="578"/>
    </row>
    <row r="176" spans="1:10" s="136" customFormat="1">
      <c r="A176" s="792"/>
      <c r="B176" s="550" t="s">
        <v>23</v>
      </c>
      <c r="C176" s="549" t="s">
        <v>2126</v>
      </c>
      <c r="D176" s="580" t="s">
        <v>2794</v>
      </c>
      <c r="E176" s="548" t="s">
        <v>11</v>
      </c>
      <c r="F176" s="579"/>
      <c r="G176" s="577"/>
      <c r="H176" s="577"/>
      <c r="I176" s="577"/>
      <c r="J176" s="578"/>
    </row>
    <row r="177" spans="1:10" s="136" customFormat="1">
      <c r="A177" s="793"/>
      <c r="B177" s="550" t="s">
        <v>23</v>
      </c>
      <c r="C177" s="549" t="s">
        <v>2101</v>
      </c>
      <c r="D177" s="580" t="s">
        <v>2794</v>
      </c>
      <c r="E177" s="548" t="s">
        <v>11</v>
      </c>
      <c r="F177" s="579"/>
      <c r="G177" s="577"/>
      <c r="H177" s="577"/>
      <c r="I177" s="577"/>
      <c r="J177" s="578"/>
    </row>
    <row r="178" spans="1:10" s="136" customFormat="1">
      <c r="A178" s="790">
        <v>37</v>
      </c>
      <c r="B178" s="550" t="s">
        <v>23</v>
      </c>
      <c r="C178" s="583" t="s">
        <v>2807</v>
      </c>
      <c r="D178" s="580"/>
      <c r="E178" s="548" t="s">
        <v>11</v>
      </c>
      <c r="F178" s="579"/>
      <c r="G178" s="577"/>
      <c r="H178" s="577"/>
      <c r="I178" s="577" t="s">
        <v>2806</v>
      </c>
      <c r="J178" s="578"/>
    </row>
    <row r="179" spans="1:10" s="136" customFormat="1">
      <c r="A179" s="790"/>
      <c r="B179" s="550" t="s">
        <v>23</v>
      </c>
      <c r="C179" s="549" t="s">
        <v>2639</v>
      </c>
      <c r="D179" s="580" t="s">
        <v>2805</v>
      </c>
      <c r="E179" s="548"/>
      <c r="F179" s="579"/>
      <c r="G179" s="577"/>
      <c r="H179" s="577"/>
      <c r="I179" s="577"/>
      <c r="J179" s="578"/>
    </row>
    <row r="180" spans="1:10" s="136" customFormat="1">
      <c r="A180" s="790"/>
      <c r="B180" s="550" t="s">
        <v>23</v>
      </c>
      <c r="C180" s="549" t="s">
        <v>2795</v>
      </c>
      <c r="D180" s="580" t="s">
        <v>2794</v>
      </c>
      <c r="E180" s="548" t="s">
        <v>11</v>
      </c>
      <c r="F180" s="579"/>
      <c r="G180" s="577"/>
      <c r="H180" s="577"/>
      <c r="I180" s="577"/>
      <c r="J180" s="578"/>
    </row>
    <row r="181" spans="1:10" s="136" customFormat="1">
      <c r="A181" s="790">
        <v>38</v>
      </c>
      <c r="B181" s="550" t="s">
        <v>23</v>
      </c>
      <c r="C181" s="583" t="s">
        <v>2804</v>
      </c>
      <c r="D181" s="580"/>
      <c r="E181" s="548" t="s">
        <v>11</v>
      </c>
      <c r="F181" s="579"/>
      <c r="G181" s="577"/>
      <c r="H181" s="577"/>
      <c r="I181" s="577"/>
      <c r="J181" s="578"/>
    </row>
    <row r="182" spans="1:10" s="136" customFormat="1">
      <c r="A182" s="790"/>
      <c r="B182" s="550" t="s">
        <v>23</v>
      </c>
      <c r="C182" s="549" t="s">
        <v>2803</v>
      </c>
      <c r="D182" s="580" t="s">
        <v>2802</v>
      </c>
      <c r="E182" s="548"/>
      <c r="F182" s="579"/>
      <c r="G182" s="577"/>
      <c r="H182" s="577"/>
      <c r="I182" s="577"/>
      <c r="J182" s="578"/>
    </row>
    <row r="183" spans="1:10" s="136" customFormat="1">
      <c r="A183" s="790"/>
      <c r="B183" s="550" t="s">
        <v>23</v>
      </c>
      <c r="C183" s="549" t="s">
        <v>2801</v>
      </c>
      <c r="D183" s="580" t="s">
        <v>2800</v>
      </c>
      <c r="E183" s="548"/>
      <c r="F183" s="579"/>
      <c r="G183" s="577"/>
      <c r="H183" s="577"/>
      <c r="I183" s="577"/>
      <c r="J183" s="578"/>
    </row>
    <row r="184" spans="1:10" s="136" customFormat="1">
      <c r="A184" s="790"/>
      <c r="B184" s="550" t="s">
        <v>23</v>
      </c>
      <c r="C184" s="549" t="s">
        <v>2795</v>
      </c>
      <c r="D184" s="580" t="s">
        <v>2794</v>
      </c>
      <c r="E184" s="548" t="s">
        <v>11</v>
      </c>
      <c r="F184" s="579"/>
      <c r="G184" s="577"/>
      <c r="H184" s="577"/>
      <c r="I184" s="577"/>
      <c r="J184" s="578"/>
    </row>
    <row r="185" spans="1:10" s="136" customFormat="1" ht="16.5" customHeight="1">
      <c r="A185" s="790">
        <v>39</v>
      </c>
      <c r="B185" s="550" t="s">
        <v>23</v>
      </c>
      <c r="C185" s="583" t="s">
        <v>2799</v>
      </c>
      <c r="D185" s="580"/>
      <c r="E185" s="548" t="s">
        <v>11</v>
      </c>
      <c r="F185" s="579"/>
      <c r="G185" s="577"/>
      <c r="H185" s="577"/>
      <c r="I185" s="577" t="s">
        <v>2798</v>
      </c>
      <c r="J185" s="578"/>
    </row>
    <row r="186" spans="1:10" s="136" customFormat="1" ht="16.5" customHeight="1">
      <c r="A186" s="790"/>
      <c r="B186" s="550" t="s">
        <v>23</v>
      </c>
      <c r="C186" s="549" t="s">
        <v>1632</v>
      </c>
      <c r="D186" s="580"/>
      <c r="E186" s="548"/>
      <c r="F186" s="579"/>
      <c r="G186" s="577"/>
      <c r="H186" s="577"/>
      <c r="I186" s="577"/>
      <c r="J186" s="578"/>
    </row>
    <row r="187" spans="1:10" s="136" customFormat="1" ht="16.5" customHeight="1">
      <c r="A187" s="790"/>
      <c r="B187" s="550" t="s">
        <v>23</v>
      </c>
      <c r="C187" s="549" t="s">
        <v>1633</v>
      </c>
      <c r="D187" s="580"/>
      <c r="E187" s="548"/>
      <c r="F187" s="579"/>
      <c r="G187" s="577"/>
      <c r="H187" s="577"/>
      <c r="I187" s="577"/>
      <c r="J187" s="578"/>
    </row>
    <row r="188" spans="1:10" s="136" customFormat="1" ht="16.5" customHeight="1">
      <c r="A188" s="790"/>
      <c r="B188" s="550" t="s">
        <v>23</v>
      </c>
      <c r="C188" s="549" t="s">
        <v>2610</v>
      </c>
      <c r="D188" s="580"/>
      <c r="E188" s="548"/>
      <c r="F188" s="579"/>
      <c r="G188" s="577"/>
      <c r="H188" s="577"/>
      <c r="I188" s="577"/>
      <c r="J188" s="578"/>
    </row>
    <row r="189" spans="1:10" s="136" customFormat="1" ht="16.5" customHeight="1">
      <c r="A189" s="790"/>
      <c r="B189" s="550" t="s">
        <v>23</v>
      </c>
      <c r="C189" s="549" t="s">
        <v>2609</v>
      </c>
      <c r="D189" s="580"/>
      <c r="E189" s="548"/>
      <c r="F189" s="579"/>
      <c r="G189" s="577"/>
      <c r="H189" s="577"/>
      <c r="I189" s="577"/>
      <c r="J189" s="578"/>
    </row>
    <row r="190" spans="1:10" s="136" customFormat="1" ht="16.5" customHeight="1">
      <c r="A190" s="790"/>
      <c r="B190" s="550" t="s">
        <v>23</v>
      </c>
      <c r="C190" s="549" t="s">
        <v>2608</v>
      </c>
      <c r="D190" s="580"/>
      <c r="E190" s="548"/>
      <c r="F190" s="579"/>
      <c r="G190" s="577"/>
      <c r="H190" s="577"/>
      <c r="I190" s="577"/>
      <c r="J190" s="578"/>
    </row>
    <row r="191" spans="1:10" s="136" customFormat="1" ht="16.5" customHeight="1">
      <c r="A191" s="790"/>
      <c r="B191" s="550" t="s">
        <v>23</v>
      </c>
      <c r="C191" s="549" t="s">
        <v>2607</v>
      </c>
      <c r="D191" s="580"/>
      <c r="E191" s="548"/>
      <c r="F191" s="579"/>
      <c r="G191" s="577"/>
      <c r="H191" s="577"/>
      <c r="I191" s="577"/>
      <c r="J191" s="578"/>
    </row>
    <row r="192" spans="1:10" s="136" customFormat="1" ht="16.5" customHeight="1">
      <c r="A192" s="790"/>
      <c r="B192" s="550" t="s">
        <v>23</v>
      </c>
      <c r="C192" s="549" t="s">
        <v>2606</v>
      </c>
      <c r="D192" s="580"/>
      <c r="E192" s="548"/>
      <c r="F192" s="579"/>
      <c r="G192" s="577"/>
      <c r="H192" s="577"/>
      <c r="I192" s="577"/>
      <c r="J192" s="578"/>
    </row>
    <row r="193" spans="1:10" s="136" customFormat="1" ht="16.5" customHeight="1">
      <c r="A193" s="790"/>
      <c r="B193" s="550" t="s">
        <v>23</v>
      </c>
      <c r="C193" s="549" t="s">
        <v>2605</v>
      </c>
      <c r="D193" s="580"/>
      <c r="E193" s="548"/>
      <c r="F193" s="579"/>
      <c r="G193" s="577"/>
      <c r="H193" s="577"/>
      <c r="I193" s="577"/>
      <c r="J193" s="578"/>
    </row>
    <row r="194" spans="1:10" s="136" customFormat="1" ht="16.5" customHeight="1">
      <c r="A194" s="790"/>
      <c r="B194" s="550" t="s">
        <v>23</v>
      </c>
      <c r="C194" s="549" t="s">
        <v>2604</v>
      </c>
      <c r="D194" s="580"/>
      <c r="E194" s="548"/>
      <c r="F194" s="579"/>
      <c r="G194" s="577"/>
      <c r="H194" s="577"/>
      <c r="I194" s="577"/>
      <c r="J194" s="578"/>
    </row>
    <row r="195" spans="1:10" s="136" customFormat="1" ht="16.5" customHeight="1">
      <c r="A195" s="790"/>
      <c r="B195" s="550" t="s">
        <v>23</v>
      </c>
      <c r="C195" s="549" t="s">
        <v>2603</v>
      </c>
      <c r="D195" s="580"/>
      <c r="E195" s="548"/>
      <c r="F195" s="579"/>
      <c r="G195" s="577"/>
      <c r="H195" s="577"/>
      <c r="I195" s="577"/>
      <c r="J195" s="578"/>
    </row>
    <row r="196" spans="1:10" s="136" customFormat="1" ht="16.5" customHeight="1">
      <c r="A196" s="790"/>
      <c r="B196" s="550" t="s">
        <v>23</v>
      </c>
      <c r="C196" s="549" t="s">
        <v>2602</v>
      </c>
      <c r="D196" s="580"/>
      <c r="E196" s="548"/>
      <c r="F196" s="579"/>
      <c r="G196" s="577"/>
      <c r="H196" s="577"/>
      <c r="I196" s="577"/>
      <c r="J196" s="578"/>
    </row>
    <row r="197" spans="1:10" s="136" customFormat="1" ht="16.5" customHeight="1">
      <c r="A197" s="790"/>
      <c r="B197" s="550" t="s">
        <v>23</v>
      </c>
      <c r="C197" s="549" t="s">
        <v>2601</v>
      </c>
      <c r="D197" s="580"/>
      <c r="E197" s="548"/>
      <c r="F197" s="579"/>
      <c r="G197" s="577"/>
      <c r="H197" s="577"/>
      <c r="I197" s="577"/>
      <c r="J197" s="578"/>
    </row>
    <row r="198" spans="1:10" s="136" customFormat="1" ht="16.5" customHeight="1">
      <c r="A198" s="790"/>
      <c r="B198" s="550" t="s">
        <v>23</v>
      </c>
      <c r="C198" s="549" t="s">
        <v>2600</v>
      </c>
      <c r="D198" s="580"/>
      <c r="E198" s="548"/>
      <c r="F198" s="579"/>
      <c r="G198" s="577"/>
      <c r="H198" s="577"/>
      <c r="I198" s="577"/>
      <c r="J198" s="578"/>
    </row>
    <row r="199" spans="1:10" s="136" customFormat="1" ht="16.5" customHeight="1">
      <c r="A199" s="790"/>
      <c r="B199" s="550" t="s">
        <v>23</v>
      </c>
      <c r="C199" s="549" t="s">
        <v>2599</v>
      </c>
      <c r="D199" s="580"/>
      <c r="E199" s="548"/>
      <c r="F199" s="579"/>
      <c r="G199" s="577"/>
      <c r="H199" s="577"/>
      <c r="I199" s="577"/>
      <c r="J199" s="578"/>
    </row>
    <row r="200" spans="1:10" s="136" customFormat="1" ht="16.5" customHeight="1">
      <c r="A200" s="790"/>
      <c r="B200" s="550" t="s">
        <v>23</v>
      </c>
      <c r="C200" s="549" t="s">
        <v>2598</v>
      </c>
      <c r="D200" s="580"/>
      <c r="E200" s="548"/>
      <c r="F200" s="579"/>
      <c r="G200" s="577"/>
      <c r="H200" s="577"/>
      <c r="I200" s="577"/>
      <c r="J200" s="578"/>
    </row>
    <row r="201" spans="1:10" s="136" customFormat="1">
      <c r="A201" s="790"/>
      <c r="B201" s="550" t="s">
        <v>23</v>
      </c>
      <c r="C201" s="549" t="s">
        <v>2795</v>
      </c>
      <c r="D201" s="580" t="s">
        <v>2794</v>
      </c>
      <c r="E201" s="548" t="s">
        <v>11</v>
      </c>
      <c r="F201" s="579"/>
      <c r="G201" s="577"/>
      <c r="H201" s="577"/>
      <c r="I201" s="577"/>
      <c r="J201" s="578"/>
    </row>
    <row r="202" spans="1:10" s="136" customFormat="1" ht="19.5" customHeight="1">
      <c r="A202" s="790">
        <v>40</v>
      </c>
      <c r="B202" s="550" t="s">
        <v>23</v>
      </c>
      <c r="C202" s="583" t="s">
        <v>2797</v>
      </c>
      <c r="D202" s="582"/>
      <c r="E202" s="548" t="s">
        <v>11</v>
      </c>
      <c r="F202" s="579"/>
      <c r="G202" s="577"/>
      <c r="H202" s="577"/>
      <c r="I202" s="577" t="s">
        <v>2796</v>
      </c>
      <c r="J202" s="578"/>
    </row>
    <row r="203" spans="1:10" s="136" customFormat="1" ht="19.5" customHeight="1">
      <c r="A203" s="790"/>
      <c r="B203" s="550" t="s">
        <v>23</v>
      </c>
      <c r="C203" s="549" t="s">
        <v>1632</v>
      </c>
      <c r="D203" s="582"/>
      <c r="E203" s="548"/>
      <c r="F203" s="579"/>
      <c r="G203" s="577"/>
      <c r="H203" s="577"/>
      <c r="I203" s="577"/>
      <c r="J203" s="578"/>
    </row>
    <row r="204" spans="1:10" s="136" customFormat="1" ht="19.5" customHeight="1">
      <c r="A204" s="790"/>
      <c r="B204" s="550" t="s">
        <v>23</v>
      </c>
      <c r="C204" s="549" t="s">
        <v>1633</v>
      </c>
      <c r="D204" s="582"/>
      <c r="E204" s="548"/>
      <c r="F204" s="579"/>
      <c r="G204" s="577"/>
      <c r="H204" s="577"/>
      <c r="I204" s="577"/>
      <c r="J204" s="578"/>
    </row>
    <row r="205" spans="1:10" s="136" customFormat="1" ht="19.5" customHeight="1">
      <c r="A205" s="790"/>
      <c r="B205" s="550" t="s">
        <v>23</v>
      </c>
      <c r="C205" s="549" t="s">
        <v>2610</v>
      </c>
      <c r="D205" s="582"/>
      <c r="E205" s="548"/>
      <c r="F205" s="579"/>
      <c r="G205" s="577"/>
      <c r="H205" s="577"/>
      <c r="I205" s="577"/>
      <c r="J205" s="578"/>
    </row>
    <row r="206" spans="1:10" s="136" customFormat="1" ht="19.5" customHeight="1">
      <c r="A206" s="790"/>
      <c r="B206" s="550" t="s">
        <v>23</v>
      </c>
      <c r="C206" s="549" t="s">
        <v>2609</v>
      </c>
      <c r="D206" s="582"/>
      <c r="E206" s="548"/>
      <c r="F206" s="579"/>
      <c r="G206" s="577"/>
      <c r="H206" s="577"/>
      <c r="I206" s="577"/>
      <c r="J206" s="578"/>
    </row>
    <row r="207" spans="1:10" s="136" customFormat="1" ht="19.5" customHeight="1">
      <c r="A207" s="790"/>
      <c r="B207" s="550" t="s">
        <v>23</v>
      </c>
      <c r="C207" s="549" t="s">
        <v>2608</v>
      </c>
      <c r="D207" s="582"/>
      <c r="E207" s="548"/>
      <c r="F207" s="579"/>
      <c r="G207" s="577"/>
      <c r="H207" s="577"/>
      <c r="I207" s="577"/>
      <c r="J207" s="578"/>
    </row>
    <row r="208" spans="1:10" s="136" customFormat="1" ht="19.5" customHeight="1">
      <c r="A208" s="790"/>
      <c r="B208" s="550" t="s">
        <v>23</v>
      </c>
      <c r="C208" s="549" t="s">
        <v>2607</v>
      </c>
      <c r="D208" s="582"/>
      <c r="E208" s="548"/>
      <c r="F208" s="579"/>
      <c r="G208" s="577"/>
      <c r="H208" s="577"/>
      <c r="I208" s="577"/>
      <c r="J208" s="578"/>
    </row>
    <row r="209" spans="1:10" s="136" customFormat="1" ht="19.5" customHeight="1">
      <c r="A209" s="790"/>
      <c r="B209" s="550" t="s">
        <v>23</v>
      </c>
      <c r="C209" s="549" t="s">
        <v>2606</v>
      </c>
      <c r="D209" s="582"/>
      <c r="E209" s="548"/>
      <c r="F209" s="579"/>
      <c r="G209" s="577"/>
      <c r="H209" s="577"/>
      <c r="I209" s="577"/>
      <c r="J209" s="578"/>
    </row>
    <row r="210" spans="1:10" s="136" customFormat="1" ht="19.5" customHeight="1">
      <c r="A210" s="790"/>
      <c r="B210" s="550" t="s">
        <v>23</v>
      </c>
      <c r="C210" s="549" t="s">
        <v>2605</v>
      </c>
      <c r="D210" s="582"/>
      <c r="E210" s="548"/>
      <c r="F210" s="579"/>
      <c r="G210" s="577"/>
      <c r="H210" s="577"/>
      <c r="I210" s="577"/>
      <c r="J210" s="578"/>
    </row>
    <row r="211" spans="1:10" s="136" customFormat="1" ht="19.5" customHeight="1">
      <c r="A211" s="790"/>
      <c r="B211" s="550" t="s">
        <v>23</v>
      </c>
      <c r="C211" s="549" t="s">
        <v>2604</v>
      </c>
      <c r="D211" s="582"/>
      <c r="E211" s="548"/>
      <c r="F211" s="579"/>
      <c r="G211" s="577"/>
      <c r="H211" s="577"/>
      <c r="I211" s="577"/>
      <c r="J211" s="578"/>
    </row>
    <row r="212" spans="1:10" s="136" customFormat="1" ht="19.5" customHeight="1">
      <c r="A212" s="790"/>
      <c r="B212" s="550" t="s">
        <v>23</v>
      </c>
      <c r="C212" s="549" t="s">
        <v>2603</v>
      </c>
      <c r="D212" s="582"/>
      <c r="E212" s="548"/>
      <c r="F212" s="579"/>
      <c r="G212" s="577"/>
      <c r="H212" s="577"/>
      <c r="I212" s="577"/>
      <c r="J212" s="578"/>
    </row>
    <row r="213" spans="1:10" s="136" customFormat="1" ht="19.5" customHeight="1">
      <c r="A213" s="790"/>
      <c r="B213" s="550" t="s">
        <v>23</v>
      </c>
      <c r="C213" s="549" t="s">
        <v>2602</v>
      </c>
      <c r="D213" s="582"/>
      <c r="E213" s="548"/>
      <c r="F213" s="579"/>
      <c r="G213" s="577"/>
      <c r="H213" s="577"/>
      <c r="I213" s="577"/>
      <c r="J213" s="578"/>
    </row>
    <row r="214" spans="1:10" s="136" customFormat="1" ht="19.5" customHeight="1">
      <c r="A214" s="790"/>
      <c r="B214" s="550" t="s">
        <v>23</v>
      </c>
      <c r="C214" s="549" t="s">
        <v>2601</v>
      </c>
      <c r="D214" s="582"/>
      <c r="E214" s="548"/>
      <c r="F214" s="579"/>
      <c r="G214" s="577"/>
      <c r="H214" s="577"/>
      <c r="I214" s="577"/>
      <c r="J214" s="578"/>
    </row>
    <row r="215" spans="1:10" s="136" customFormat="1" ht="19.5" customHeight="1">
      <c r="A215" s="790"/>
      <c r="B215" s="550" t="s">
        <v>23</v>
      </c>
      <c r="C215" s="549" t="s">
        <v>2600</v>
      </c>
      <c r="D215" s="582"/>
      <c r="E215" s="548"/>
      <c r="F215" s="579"/>
      <c r="G215" s="577"/>
      <c r="H215" s="577"/>
      <c r="I215" s="577"/>
      <c r="J215" s="578"/>
    </row>
    <row r="216" spans="1:10" s="136" customFormat="1" ht="19.5" customHeight="1">
      <c r="A216" s="790"/>
      <c r="B216" s="550" t="s">
        <v>23</v>
      </c>
      <c r="C216" s="549" t="s">
        <v>2599</v>
      </c>
      <c r="D216" s="582"/>
      <c r="E216" s="548"/>
      <c r="F216" s="579"/>
      <c r="G216" s="577"/>
      <c r="H216" s="577"/>
      <c r="I216" s="577"/>
      <c r="J216" s="578"/>
    </row>
    <row r="217" spans="1:10" s="136" customFormat="1" ht="19.5" customHeight="1">
      <c r="A217" s="790"/>
      <c r="B217" s="550" t="s">
        <v>23</v>
      </c>
      <c r="C217" s="549" t="s">
        <v>2598</v>
      </c>
      <c r="D217" s="582"/>
      <c r="E217" s="548"/>
      <c r="F217" s="579"/>
      <c r="G217" s="577"/>
      <c r="H217" s="577"/>
      <c r="I217" s="577"/>
      <c r="J217" s="578"/>
    </row>
    <row r="218" spans="1:10" s="136" customFormat="1">
      <c r="A218" s="790"/>
      <c r="B218" s="550" t="s">
        <v>23</v>
      </c>
      <c r="C218" s="549" t="s">
        <v>2795</v>
      </c>
      <c r="D218" s="580" t="s">
        <v>2794</v>
      </c>
      <c r="E218" s="548" t="s">
        <v>11</v>
      </c>
      <c r="F218" s="579"/>
      <c r="G218" s="577"/>
      <c r="H218" s="577"/>
      <c r="I218" s="577"/>
      <c r="J218" s="578"/>
    </row>
    <row r="219" spans="1:10" s="136" customFormat="1" ht="15.75" customHeight="1">
      <c r="A219" s="790">
        <v>41</v>
      </c>
      <c r="B219" s="550" t="s">
        <v>23</v>
      </c>
      <c r="C219" s="583" t="s">
        <v>2793</v>
      </c>
      <c r="D219" s="582"/>
      <c r="E219" s="548" t="s">
        <v>11</v>
      </c>
      <c r="F219" s="579"/>
      <c r="G219" s="577"/>
      <c r="H219" s="577"/>
      <c r="I219" s="577" t="s">
        <v>2792</v>
      </c>
      <c r="J219" s="800"/>
    </row>
    <row r="220" spans="1:10" s="136" customFormat="1" ht="15.75" customHeight="1">
      <c r="A220" s="790"/>
      <c r="B220" s="550" t="s">
        <v>23</v>
      </c>
      <c r="C220" s="549" t="s">
        <v>2576</v>
      </c>
      <c r="D220" s="582"/>
      <c r="E220" s="548"/>
      <c r="F220" s="579"/>
      <c r="G220" s="577"/>
      <c r="H220" s="577"/>
      <c r="I220" s="577"/>
      <c r="J220" s="801"/>
    </row>
    <row r="221" spans="1:10" s="136" customFormat="1" ht="15.75" customHeight="1">
      <c r="A221" s="790"/>
      <c r="B221" s="550" t="s">
        <v>23</v>
      </c>
      <c r="C221" s="549" t="s">
        <v>2575</v>
      </c>
      <c r="D221" s="582"/>
      <c r="E221" s="548"/>
      <c r="F221" s="579"/>
      <c r="G221" s="577"/>
      <c r="H221" s="577"/>
      <c r="I221" s="577"/>
      <c r="J221" s="801"/>
    </row>
    <row r="222" spans="1:10" s="136" customFormat="1" ht="15.75" customHeight="1">
      <c r="A222" s="790"/>
      <c r="B222" s="550" t="s">
        <v>23</v>
      </c>
      <c r="C222" s="549" t="s">
        <v>2574</v>
      </c>
      <c r="D222" s="582"/>
      <c r="E222" s="548"/>
      <c r="F222" s="579"/>
      <c r="G222" s="577"/>
      <c r="H222" s="577"/>
      <c r="I222" s="577"/>
      <c r="J222" s="801"/>
    </row>
    <row r="223" spans="1:10" s="136" customFormat="1" ht="15.75" customHeight="1">
      <c r="A223" s="790"/>
      <c r="B223" s="550" t="s">
        <v>23</v>
      </c>
      <c r="C223" s="549" t="s">
        <v>2573</v>
      </c>
      <c r="D223" s="582"/>
      <c r="E223" s="548"/>
      <c r="F223" s="579"/>
      <c r="G223" s="577"/>
      <c r="H223" s="577"/>
      <c r="I223" s="577"/>
      <c r="J223" s="801"/>
    </row>
    <row r="224" spans="1:10" s="136" customFormat="1" ht="15.75" customHeight="1">
      <c r="A224" s="790"/>
      <c r="B224" s="550" t="s">
        <v>23</v>
      </c>
      <c r="C224" s="549" t="s">
        <v>2791</v>
      </c>
      <c r="D224" s="582"/>
      <c r="E224" s="548"/>
      <c r="F224" s="579"/>
      <c r="G224" s="577"/>
      <c r="H224" s="577"/>
      <c r="I224" s="577"/>
      <c r="J224" s="801"/>
    </row>
    <row r="225" spans="1:10" s="136" customFormat="1" ht="15.75" customHeight="1">
      <c r="A225" s="790"/>
      <c r="B225" s="550" t="s">
        <v>23</v>
      </c>
      <c r="C225" s="549" t="s">
        <v>2790</v>
      </c>
      <c r="D225" s="582"/>
      <c r="E225" s="548"/>
      <c r="F225" s="579"/>
      <c r="G225" s="577"/>
      <c r="H225" s="577"/>
      <c r="I225" s="577"/>
      <c r="J225" s="801"/>
    </row>
    <row r="226" spans="1:10" s="136" customFormat="1" ht="15.75" customHeight="1">
      <c r="A226" s="790"/>
      <c r="B226" s="550" t="s">
        <v>23</v>
      </c>
      <c r="C226" s="549" t="s">
        <v>2789</v>
      </c>
      <c r="D226" s="582"/>
      <c r="E226" s="548"/>
      <c r="F226" s="579"/>
      <c r="G226" s="577"/>
      <c r="H226" s="577"/>
      <c r="I226" s="577"/>
      <c r="J226" s="801"/>
    </row>
    <row r="227" spans="1:10" s="136" customFormat="1" ht="15.75" customHeight="1">
      <c r="A227" s="790"/>
      <c r="B227" s="550" t="s">
        <v>23</v>
      </c>
      <c r="C227" s="549" t="s">
        <v>2788</v>
      </c>
      <c r="D227" s="582"/>
      <c r="E227" s="548"/>
      <c r="F227" s="579"/>
      <c r="G227" s="577"/>
      <c r="H227" s="577"/>
      <c r="I227" s="577"/>
      <c r="J227" s="801"/>
    </row>
    <row r="228" spans="1:10" s="136" customFormat="1" ht="15.75" customHeight="1">
      <c r="A228" s="790"/>
      <c r="B228" s="550" t="s">
        <v>23</v>
      </c>
      <c r="C228" s="549" t="s">
        <v>2787</v>
      </c>
      <c r="D228" s="582"/>
      <c r="E228" s="548"/>
      <c r="F228" s="579"/>
      <c r="G228" s="577"/>
      <c r="H228" s="577"/>
      <c r="I228" s="577"/>
      <c r="J228" s="801"/>
    </row>
    <row r="229" spans="1:10" s="136" customFormat="1" ht="15.75" customHeight="1">
      <c r="A229" s="790"/>
      <c r="B229" s="550" t="s">
        <v>23</v>
      </c>
      <c r="C229" s="549" t="s">
        <v>2786</v>
      </c>
      <c r="D229" s="582"/>
      <c r="E229" s="548"/>
      <c r="F229" s="579"/>
      <c r="G229" s="577"/>
      <c r="H229" s="577"/>
      <c r="I229" s="577"/>
      <c r="J229" s="801"/>
    </row>
    <row r="230" spans="1:10" s="136" customFormat="1" ht="15.75" customHeight="1">
      <c r="A230" s="790"/>
      <c r="B230" s="550" t="s">
        <v>23</v>
      </c>
      <c r="C230" s="549" t="s">
        <v>2785</v>
      </c>
      <c r="D230" s="582"/>
      <c r="E230" s="548"/>
      <c r="F230" s="579"/>
      <c r="G230" s="577"/>
      <c r="H230" s="577"/>
      <c r="I230" s="577"/>
      <c r="J230" s="801"/>
    </row>
    <row r="231" spans="1:10" s="136" customFormat="1" ht="15.75" customHeight="1">
      <c r="A231" s="790"/>
      <c r="B231" s="550" t="s">
        <v>23</v>
      </c>
      <c r="C231" s="549" t="s">
        <v>2784</v>
      </c>
      <c r="D231" s="582"/>
      <c r="E231" s="548"/>
      <c r="F231" s="579"/>
      <c r="G231" s="577"/>
      <c r="H231" s="577"/>
      <c r="I231" s="577"/>
      <c r="J231" s="801"/>
    </row>
    <row r="232" spans="1:10" s="136" customFormat="1" ht="15.75" customHeight="1">
      <c r="A232" s="790"/>
      <c r="B232" s="550" t="s">
        <v>23</v>
      </c>
      <c r="C232" s="549" t="s">
        <v>2783</v>
      </c>
      <c r="D232" s="582"/>
      <c r="E232" s="548"/>
      <c r="F232" s="579"/>
      <c r="G232" s="577"/>
      <c r="H232" s="577"/>
      <c r="I232" s="577"/>
      <c r="J232" s="801"/>
    </row>
    <row r="233" spans="1:10" s="136" customFormat="1" ht="15.75" customHeight="1">
      <c r="A233" s="790"/>
      <c r="B233" s="550" t="s">
        <v>23</v>
      </c>
      <c r="C233" s="549" t="s">
        <v>2782</v>
      </c>
      <c r="D233" s="582"/>
      <c r="E233" s="548"/>
      <c r="F233" s="579"/>
      <c r="G233" s="577"/>
      <c r="H233" s="577"/>
      <c r="I233" s="577"/>
      <c r="J233" s="801"/>
    </row>
    <row r="234" spans="1:10" s="136" customFormat="1" ht="15.75" customHeight="1">
      <c r="A234" s="790"/>
      <c r="B234" s="550" t="s">
        <v>23</v>
      </c>
      <c r="C234" s="549" t="s">
        <v>2781</v>
      </c>
      <c r="D234" s="582"/>
      <c r="E234" s="548"/>
      <c r="F234" s="579"/>
      <c r="G234" s="577"/>
      <c r="H234" s="577"/>
      <c r="I234" s="577"/>
      <c r="J234" s="801"/>
    </row>
    <row r="235" spans="1:10" s="136" customFormat="1" ht="15.75" customHeight="1">
      <c r="A235" s="790"/>
      <c r="B235" s="550" t="s">
        <v>23</v>
      </c>
      <c r="C235" s="549" t="s">
        <v>2780</v>
      </c>
      <c r="D235" s="582"/>
      <c r="E235" s="548"/>
      <c r="F235" s="579"/>
      <c r="G235" s="577"/>
      <c r="H235" s="577"/>
      <c r="I235" s="577"/>
      <c r="J235" s="801"/>
    </row>
    <row r="236" spans="1:10" s="136" customFormat="1" ht="15.75" customHeight="1">
      <c r="A236" s="790"/>
      <c r="B236" s="550" t="s">
        <v>23</v>
      </c>
      <c r="C236" s="549" t="s">
        <v>2779</v>
      </c>
      <c r="D236" s="582"/>
      <c r="E236" s="548"/>
      <c r="F236" s="579"/>
      <c r="G236" s="577"/>
      <c r="H236" s="577"/>
      <c r="I236" s="577"/>
      <c r="J236" s="801"/>
    </row>
    <row r="237" spans="1:10" s="136" customFormat="1" ht="15.75" customHeight="1">
      <c r="A237" s="790"/>
      <c r="B237" s="550" t="s">
        <v>23</v>
      </c>
      <c r="C237" s="549" t="s">
        <v>2778</v>
      </c>
      <c r="D237" s="582"/>
      <c r="E237" s="548"/>
      <c r="F237" s="579"/>
      <c r="G237" s="577"/>
      <c r="H237" s="577"/>
      <c r="I237" s="577"/>
      <c r="J237" s="801"/>
    </row>
    <row r="238" spans="1:10" s="136" customFormat="1" ht="15.75" customHeight="1">
      <c r="A238" s="790"/>
      <c r="B238" s="550" t="s">
        <v>23</v>
      </c>
      <c r="C238" s="549" t="s">
        <v>2777</v>
      </c>
      <c r="D238" s="582"/>
      <c r="E238" s="548"/>
      <c r="F238" s="579"/>
      <c r="G238" s="577"/>
      <c r="H238" s="577"/>
      <c r="I238" s="577"/>
      <c r="J238" s="801"/>
    </row>
    <row r="239" spans="1:10" s="136" customFormat="1" ht="15.75" customHeight="1">
      <c r="A239" s="790"/>
      <c r="B239" s="550" t="s">
        <v>23</v>
      </c>
      <c r="C239" s="549" t="s">
        <v>2776</v>
      </c>
      <c r="D239" s="582"/>
      <c r="E239" s="548"/>
      <c r="F239" s="579"/>
      <c r="G239" s="577"/>
      <c r="H239" s="577"/>
      <c r="I239" s="577"/>
      <c r="J239" s="801"/>
    </row>
    <row r="240" spans="1:10" s="136" customFormat="1" ht="15.75" customHeight="1">
      <c r="A240" s="790"/>
      <c r="B240" s="550" t="s">
        <v>23</v>
      </c>
      <c r="C240" s="549" t="s">
        <v>2775</v>
      </c>
      <c r="D240" s="582"/>
      <c r="E240" s="548"/>
      <c r="F240" s="579"/>
      <c r="G240" s="577"/>
      <c r="H240" s="577"/>
      <c r="I240" s="577"/>
      <c r="J240" s="801"/>
    </row>
    <row r="241" spans="1:10" s="136" customFormat="1" ht="15.75" customHeight="1">
      <c r="A241" s="790"/>
      <c r="B241" s="550" t="s">
        <v>23</v>
      </c>
      <c r="C241" s="549" t="s">
        <v>2774</v>
      </c>
      <c r="D241" s="582"/>
      <c r="E241" s="548"/>
      <c r="F241" s="579"/>
      <c r="G241" s="577"/>
      <c r="H241" s="577"/>
      <c r="I241" s="577"/>
      <c r="J241" s="801"/>
    </row>
    <row r="242" spans="1:10" s="136" customFormat="1" ht="15.75" customHeight="1">
      <c r="A242" s="790"/>
      <c r="B242" s="550" t="s">
        <v>23</v>
      </c>
      <c r="C242" s="549" t="s">
        <v>2773</v>
      </c>
      <c r="D242" s="582"/>
      <c r="E242" s="548"/>
      <c r="F242" s="579"/>
      <c r="G242" s="577"/>
      <c r="H242" s="577"/>
      <c r="I242" s="577"/>
      <c r="J242" s="801"/>
    </row>
    <row r="243" spans="1:10" s="136" customFormat="1" ht="15.75" customHeight="1">
      <c r="A243" s="790"/>
      <c r="B243" s="550" t="s">
        <v>23</v>
      </c>
      <c r="C243" s="549" t="s">
        <v>2772</v>
      </c>
      <c r="D243" s="582"/>
      <c r="E243" s="548"/>
      <c r="F243" s="579"/>
      <c r="G243" s="577"/>
      <c r="H243" s="577"/>
      <c r="I243" s="577"/>
      <c r="J243" s="801"/>
    </row>
    <row r="244" spans="1:10" s="136" customFormat="1" ht="15.75" customHeight="1">
      <c r="A244" s="790"/>
      <c r="B244" s="550" t="s">
        <v>23</v>
      </c>
      <c r="C244" s="549" t="s">
        <v>2771</v>
      </c>
      <c r="D244" s="582"/>
      <c r="E244" s="548"/>
      <c r="F244" s="579"/>
      <c r="G244" s="577"/>
      <c r="H244" s="577"/>
      <c r="I244" s="577"/>
      <c r="J244" s="801"/>
    </row>
    <row r="245" spans="1:10" s="136" customFormat="1" ht="15.75" customHeight="1">
      <c r="A245" s="790"/>
      <c r="B245" s="550" t="s">
        <v>23</v>
      </c>
      <c r="C245" s="549" t="s">
        <v>2770</v>
      </c>
      <c r="D245" s="582"/>
      <c r="E245" s="548"/>
      <c r="F245" s="579"/>
      <c r="G245" s="577"/>
      <c r="H245" s="577"/>
      <c r="I245" s="577"/>
      <c r="J245" s="801"/>
    </row>
    <row r="246" spans="1:10" s="136" customFormat="1" ht="15.75" customHeight="1">
      <c r="A246" s="790"/>
      <c r="B246" s="550" t="s">
        <v>23</v>
      </c>
      <c r="C246" s="549" t="s">
        <v>2769</v>
      </c>
      <c r="D246" s="582"/>
      <c r="E246" s="548"/>
      <c r="F246" s="579"/>
      <c r="G246" s="577"/>
      <c r="H246" s="577"/>
      <c r="I246" s="577"/>
      <c r="J246" s="801"/>
    </row>
    <row r="247" spans="1:10" s="136" customFormat="1" ht="15.75" customHeight="1">
      <c r="A247" s="790"/>
      <c r="B247" s="550" t="s">
        <v>23</v>
      </c>
      <c r="C247" s="549" t="s">
        <v>2768</v>
      </c>
      <c r="D247" s="582"/>
      <c r="E247" s="548"/>
      <c r="F247" s="579"/>
      <c r="G247" s="577"/>
      <c r="H247" s="577"/>
      <c r="I247" s="577"/>
      <c r="J247" s="801"/>
    </row>
    <row r="248" spans="1:10" s="136" customFormat="1" ht="15.75" customHeight="1">
      <c r="A248" s="790"/>
      <c r="B248" s="550" t="s">
        <v>23</v>
      </c>
      <c r="C248" s="549" t="s">
        <v>2767</v>
      </c>
      <c r="D248" s="582"/>
      <c r="E248" s="548"/>
      <c r="F248" s="579"/>
      <c r="G248" s="577"/>
      <c r="H248" s="577"/>
      <c r="I248" s="577"/>
      <c r="J248" s="801"/>
    </row>
    <row r="249" spans="1:10" s="136" customFormat="1" ht="15.75" customHeight="1">
      <c r="A249" s="790"/>
      <c r="B249" s="550" t="s">
        <v>23</v>
      </c>
      <c r="C249" s="549" t="s">
        <v>2766</v>
      </c>
      <c r="D249" s="582"/>
      <c r="E249" s="548"/>
      <c r="F249" s="579"/>
      <c r="G249" s="577"/>
      <c r="H249" s="577"/>
      <c r="I249" s="577"/>
      <c r="J249" s="801"/>
    </row>
    <row r="250" spans="1:10" s="136" customFormat="1" ht="15.75" customHeight="1">
      <c r="A250" s="790"/>
      <c r="B250" s="550" t="s">
        <v>23</v>
      </c>
      <c r="C250" s="549" t="s">
        <v>2765</v>
      </c>
      <c r="D250" s="582"/>
      <c r="E250" s="548"/>
      <c r="F250" s="579"/>
      <c r="G250" s="577"/>
      <c r="H250" s="577"/>
      <c r="I250" s="577"/>
      <c r="J250" s="801"/>
    </row>
    <row r="251" spans="1:10" s="136" customFormat="1" ht="15.75" customHeight="1">
      <c r="A251" s="790"/>
      <c r="B251" s="550" t="s">
        <v>23</v>
      </c>
      <c r="C251" s="549" t="s">
        <v>2764</v>
      </c>
      <c r="D251" s="582"/>
      <c r="E251" s="548"/>
      <c r="F251" s="579"/>
      <c r="G251" s="577"/>
      <c r="H251" s="577"/>
      <c r="I251" s="577"/>
      <c r="J251" s="801"/>
    </row>
    <row r="252" spans="1:10" s="136" customFormat="1" ht="15.75" customHeight="1">
      <c r="A252" s="790"/>
      <c r="B252" s="550" t="s">
        <v>23</v>
      </c>
      <c r="C252" s="549" t="s">
        <v>2763</v>
      </c>
      <c r="D252" s="582"/>
      <c r="E252" s="548"/>
      <c r="F252" s="579"/>
      <c r="G252" s="577"/>
      <c r="H252" s="577"/>
      <c r="I252" s="577"/>
      <c r="J252" s="801"/>
    </row>
    <row r="253" spans="1:10" s="136" customFormat="1" ht="15.75" customHeight="1">
      <c r="A253" s="790"/>
      <c r="B253" s="550" t="s">
        <v>23</v>
      </c>
      <c r="C253" s="549" t="s">
        <v>2762</v>
      </c>
      <c r="D253" s="582"/>
      <c r="E253" s="548"/>
      <c r="F253" s="579"/>
      <c r="G253" s="577"/>
      <c r="H253" s="577"/>
      <c r="I253" s="577"/>
      <c r="J253" s="801"/>
    </row>
    <row r="254" spans="1:10" s="136" customFormat="1" ht="15.75" customHeight="1">
      <c r="A254" s="790"/>
      <c r="B254" s="550" t="s">
        <v>23</v>
      </c>
      <c r="C254" s="549" t="s">
        <v>2761</v>
      </c>
      <c r="D254" s="582"/>
      <c r="E254" s="548"/>
      <c r="F254" s="579"/>
      <c r="G254" s="577"/>
      <c r="H254" s="577"/>
      <c r="I254" s="577"/>
      <c r="J254" s="801"/>
    </row>
    <row r="255" spans="1:10" s="136" customFormat="1" ht="15.75" customHeight="1">
      <c r="A255" s="790"/>
      <c r="B255" s="550" t="s">
        <v>23</v>
      </c>
      <c r="C255" s="549" t="s">
        <v>2760</v>
      </c>
      <c r="D255" s="582"/>
      <c r="E255" s="548"/>
      <c r="F255" s="579"/>
      <c r="G255" s="577"/>
      <c r="H255" s="577"/>
      <c r="I255" s="577"/>
      <c r="J255" s="801"/>
    </row>
    <row r="256" spans="1:10" s="136" customFormat="1" ht="15.75" customHeight="1">
      <c r="A256" s="790"/>
      <c r="B256" s="550" t="s">
        <v>23</v>
      </c>
      <c r="C256" s="549" t="s">
        <v>2759</v>
      </c>
      <c r="D256" s="582"/>
      <c r="E256" s="548"/>
      <c r="F256" s="579"/>
      <c r="G256" s="577"/>
      <c r="H256" s="577"/>
      <c r="I256" s="577"/>
      <c r="J256" s="801"/>
    </row>
    <row r="257" spans="1:10" s="136" customFormat="1" ht="15.75" customHeight="1">
      <c r="A257" s="790"/>
      <c r="B257" s="550" t="s">
        <v>23</v>
      </c>
      <c r="C257" s="549" t="s">
        <v>2758</v>
      </c>
      <c r="D257" s="582"/>
      <c r="E257" s="548"/>
      <c r="F257" s="579"/>
      <c r="G257" s="577"/>
      <c r="H257" s="577"/>
      <c r="I257" s="577"/>
      <c r="J257" s="801"/>
    </row>
    <row r="258" spans="1:10" s="136" customFormat="1" ht="15.75" customHeight="1">
      <c r="A258" s="790"/>
      <c r="B258" s="550" t="s">
        <v>23</v>
      </c>
      <c r="C258" s="549" t="s">
        <v>2757</v>
      </c>
      <c r="D258" s="582"/>
      <c r="E258" s="548"/>
      <c r="F258" s="579"/>
      <c r="G258" s="577"/>
      <c r="H258" s="577"/>
      <c r="I258" s="577"/>
      <c r="J258" s="801"/>
    </row>
    <row r="259" spans="1:10" s="136" customFormat="1" ht="15.75" customHeight="1">
      <c r="A259" s="790"/>
      <c r="B259" s="550" t="s">
        <v>23</v>
      </c>
      <c r="C259" s="549" t="s">
        <v>2756</v>
      </c>
      <c r="D259" s="582"/>
      <c r="E259" s="548"/>
      <c r="F259" s="579"/>
      <c r="G259" s="577"/>
      <c r="H259" s="577"/>
      <c r="I259" s="577"/>
      <c r="J259" s="801"/>
    </row>
    <row r="260" spans="1:10" s="136" customFormat="1" ht="15.75" customHeight="1">
      <c r="A260" s="790"/>
      <c r="B260" s="550" t="s">
        <v>23</v>
      </c>
      <c r="C260" s="549" t="s">
        <v>2755</v>
      </c>
      <c r="D260" s="582"/>
      <c r="E260" s="548"/>
      <c r="F260" s="579"/>
      <c r="G260" s="577"/>
      <c r="H260" s="577"/>
      <c r="I260" s="577"/>
      <c r="J260" s="801"/>
    </row>
    <row r="261" spans="1:10" s="136" customFormat="1" ht="15.75" customHeight="1">
      <c r="A261" s="790"/>
      <c r="B261" s="550" t="s">
        <v>23</v>
      </c>
      <c r="C261" s="549" t="s">
        <v>2754</v>
      </c>
      <c r="D261" s="582"/>
      <c r="E261" s="548"/>
      <c r="F261" s="579"/>
      <c r="G261" s="577"/>
      <c r="H261" s="577"/>
      <c r="I261" s="577"/>
      <c r="J261" s="801"/>
    </row>
    <row r="262" spans="1:10" s="136" customFormat="1" ht="15.75" customHeight="1">
      <c r="A262" s="790"/>
      <c r="B262" s="550" t="s">
        <v>23</v>
      </c>
      <c r="C262" s="549" t="s">
        <v>2753</v>
      </c>
      <c r="D262" s="582"/>
      <c r="E262" s="548"/>
      <c r="F262" s="579"/>
      <c r="G262" s="577"/>
      <c r="H262" s="577"/>
      <c r="I262" s="577"/>
      <c r="J262" s="801"/>
    </row>
    <row r="263" spans="1:10" s="136" customFormat="1" ht="15.75" customHeight="1">
      <c r="A263" s="790"/>
      <c r="B263" s="550" t="s">
        <v>23</v>
      </c>
      <c r="C263" s="549" t="s">
        <v>2752</v>
      </c>
      <c r="D263" s="582"/>
      <c r="E263" s="548"/>
      <c r="F263" s="579"/>
      <c r="G263" s="577"/>
      <c r="H263" s="577"/>
      <c r="I263" s="577"/>
      <c r="J263" s="801"/>
    </row>
    <row r="264" spans="1:10" s="136" customFormat="1" ht="15.75" customHeight="1">
      <c r="A264" s="790"/>
      <c r="B264" s="550" t="s">
        <v>23</v>
      </c>
      <c r="C264" s="549" t="s">
        <v>2751</v>
      </c>
      <c r="D264" s="582"/>
      <c r="E264" s="548"/>
      <c r="F264" s="579"/>
      <c r="G264" s="577"/>
      <c r="H264" s="577"/>
      <c r="I264" s="577"/>
      <c r="J264" s="801"/>
    </row>
    <row r="265" spans="1:10" s="136" customFormat="1" ht="15.75" customHeight="1">
      <c r="A265" s="790"/>
      <c r="B265" s="550" t="s">
        <v>23</v>
      </c>
      <c r="C265" s="549" t="s">
        <v>2750</v>
      </c>
      <c r="D265" s="582"/>
      <c r="E265" s="548"/>
      <c r="F265" s="579"/>
      <c r="G265" s="577"/>
      <c r="H265" s="577"/>
      <c r="I265" s="577"/>
      <c r="J265" s="801"/>
    </row>
    <row r="266" spans="1:10" s="136" customFormat="1" ht="15.75" customHeight="1">
      <c r="A266" s="790"/>
      <c r="B266" s="550" t="s">
        <v>23</v>
      </c>
      <c r="C266" s="549" t="s">
        <v>2749</v>
      </c>
      <c r="D266" s="582"/>
      <c r="E266" s="548"/>
      <c r="F266" s="579"/>
      <c r="G266" s="577"/>
      <c r="H266" s="577"/>
      <c r="I266" s="577"/>
      <c r="J266" s="801"/>
    </row>
    <row r="267" spans="1:10" s="136" customFormat="1">
      <c r="A267" s="790"/>
      <c r="B267" s="550" t="s">
        <v>23</v>
      </c>
      <c r="C267" s="549" t="s">
        <v>2748</v>
      </c>
      <c r="D267" s="580" t="s">
        <v>2747</v>
      </c>
      <c r="E267" s="548" t="s">
        <v>11</v>
      </c>
      <c r="F267" s="579"/>
      <c r="G267" s="577"/>
      <c r="H267" s="577"/>
      <c r="I267" s="577"/>
      <c r="J267" s="802"/>
    </row>
    <row r="268" spans="1:10" s="136" customFormat="1">
      <c r="A268" s="790">
        <v>42</v>
      </c>
      <c r="B268" s="550" t="s">
        <v>23</v>
      </c>
      <c r="C268" s="583" t="s">
        <v>2746</v>
      </c>
      <c r="D268" s="582"/>
      <c r="E268" s="548" t="s">
        <v>11</v>
      </c>
      <c r="F268" s="579"/>
      <c r="G268" s="577"/>
      <c r="H268" s="577"/>
      <c r="I268" s="577" t="s">
        <v>2745</v>
      </c>
      <c r="J268" s="578"/>
    </row>
    <row r="269" spans="1:10" s="136" customFormat="1">
      <c r="A269" s="790"/>
      <c r="B269" s="550" t="s">
        <v>23</v>
      </c>
      <c r="C269" s="549" t="s">
        <v>2744</v>
      </c>
      <c r="D269" s="580" t="s">
        <v>2721</v>
      </c>
      <c r="E269" s="548" t="s">
        <v>11</v>
      </c>
      <c r="F269" s="579"/>
      <c r="G269" s="577"/>
      <c r="H269" s="577"/>
      <c r="I269" s="577"/>
      <c r="J269" s="578"/>
    </row>
    <row r="270" spans="1:10" s="136" customFormat="1" ht="15.75" customHeight="1">
      <c r="A270" s="790">
        <v>43</v>
      </c>
      <c r="B270" s="550" t="s">
        <v>23</v>
      </c>
      <c r="C270" s="583" t="s">
        <v>2743</v>
      </c>
      <c r="D270" s="582"/>
      <c r="E270" s="548" t="s">
        <v>11</v>
      </c>
      <c r="F270" s="579"/>
      <c r="G270" s="577" t="s">
        <v>2742</v>
      </c>
      <c r="H270" s="577"/>
      <c r="I270" s="577"/>
      <c r="J270" s="797" t="s">
        <v>2741</v>
      </c>
    </row>
    <row r="271" spans="1:10" s="136" customFormat="1">
      <c r="A271" s="790"/>
      <c r="B271" s="550" t="s">
        <v>23</v>
      </c>
      <c r="C271" s="549" t="s">
        <v>2740</v>
      </c>
      <c r="D271" s="580" t="s">
        <v>2721</v>
      </c>
      <c r="E271" s="548" t="s">
        <v>11</v>
      </c>
      <c r="F271" s="579"/>
      <c r="G271" s="577"/>
      <c r="H271" s="577"/>
      <c r="I271" s="577"/>
      <c r="J271" s="798"/>
    </row>
    <row r="272" spans="1:10" s="136" customFormat="1" ht="18" customHeight="1">
      <c r="A272" s="791">
        <v>44</v>
      </c>
      <c r="B272" s="550" t="s">
        <v>23</v>
      </c>
      <c r="C272" s="583" t="s">
        <v>2739</v>
      </c>
      <c r="D272" s="582"/>
      <c r="E272" s="548" t="s">
        <v>11</v>
      </c>
      <c r="F272" s="579"/>
      <c r="G272" s="577" t="s">
        <v>2738</v>
      </c>
      <c r="H272" s="577"/>
      <c r="I272" s="577" t="s">
        <v>2737</v>
      </c>
      <c r="J272" s="798"/>
    </row>
    <row r="273" spans="1:10" s="136" customFormat="1">
      <c r="A273" s="792"/>
      <c r="B273" s="550" t="s">
        <v>23</v>
      </c>
      <c r="C273" s="549" t="s">
        <v>2127</v>
      </c>
      <c r="D273" s="580" t="s">
        <v>2736</v>
      </c>
      <c r="E273" s="548" t="s">
        <v>11</v>
      </c>
      <c r="F273" s="579"/>
      <c r="G273" s="577"/>
      <c r="H273" s="577"/>
      <c r="I273" s="577"/>
      <c r="J273" s="798"/>
    </row>
    <row r="274" spans="1:10" s="136" customFormat="1">
      <c r="A274" s="792"/>
      <c r="B274" s="550" t="s">
        <v>23</v>
      </c>
      <c r="C274" s="549" t="s">
        <v>2128</v>
      </c>
      <c r="D274" s="580" t="s">
        <v>2735</v>
      </c>
      <c r="E274" s="548" t="s">
        <v>11</v>
      </c>
      <c r="F274" s="579"/>
      <c r="G274" s="577"/>
      <c r="H274" s="577"/>
      <c r="I274" s="577"/>
      <c r="J274" s="798"/>
    </row>
    <row r="275" spans="1:10" s="136" customFormat="1">
      <c r="A275" s="792"/>
      <c r="B275" s="550" t="s">
        <v>23</v>
      </c>
      <c r="C275" s="549" t="s">
        <v>2129</v>
      </c>
      <c r="D275" s="580" t="s">
        <v>2734</v>
      </c>
      <c r="E275" s="548" t="s">
        <v>11</v>
      </c>
      <c r="F275" s="579"/>
      <c r="G275" s="577"/>
      <c r="H275" s="577"/>
      <c r="I275" s="577"/>
      <c r="J275" s="798"/>
    </row>
    <row r="276" spans="1:10" s="136" customFormat="1">
      <c r="A276" s="792"/>
      <c r="B276" s="550" t="s">
        <v>23</v>
      </c>
      <c r="C276" s="549" t="s">
        <v>2130</v>
      </c>
      <c r="D276" s="580" t="s">
        <v>2733</v>
      </c>
      <c r="E276" s="548" t="s">
        <v>11</v>
      </c>
      <c r="F276" s="579"/>
      <c r="G276" s="577"/>
      <c r="H276" s="577"/>
      <c r="I276" s="577"/>
      <c r="J276" s="798"/>
    </row>
    <row r="277" spans="1:10" s="136" customFormat="1">
      <c r="A277" s="792"/>
      <c r="B277" s="550" t="s">
        <v>23</v>
      </c>
      <c r="C277" s="549" t="s">
        <v>2131</v>
      </c>
      <c r="D277" s="580" t="s">
        <v>2733</v>
      </c>
      <c r="E277" s="548" t="s">
        <v>11</v>
      </c>
      <c r="F277" s="579"/>
      <c r="G277" s="577"/>
      <c r="H277" s="577"/>
      <c r="I277" s="577"/>
      <c r="J277" s="798"/>
    </row>
    <row r="278" spans="1:10" s="136" customFormat="1">
      <c r="A278" s="792"/>
      <c r="B278" s="550" t="s">
        <v>23</v>
      </c>
      <c r="C278" s="549" t="s">
        <v>2132</v>
      </c>
      <c r="D278" s="580" t="s">
        <v>2733</v>
      </c>
      <c r="E278" s="548" t="s">
        <v>11</v>
      </c>
      <c r="F278" s="579"/>
      <c r="G278" s="577"/>
      <c r="H278" s="577"/>
      <c r="I278" s="577"/>
      <c r="J278" s="798"/>
    </row>
    <row r="279" spans="1:10" s="136" customFormat="1">
      <c r="A279" s="792"/>
      <c r="B279" s="550" t="s">
        <v>23</v>
      </c>
      <c r="C279" s="549" t="s">
        <v>2133</v>
      </c>
      <c r="D279" s="580" t="s">
        <v>2733</v>
      </c>
      <c r="E279" s="548" t="s">
        <v>11</v>
      </c>
      <c r="F279" s="579"/>
      <c r="G279" s="577"/>
      <c r="H279" s="577"/>
      <c r="I279" s="577"/>
      <c r="J279" s="798"/>
    </row>
    <row r="280" spans="1:10" s="136" customFormat="1">
      <c r="A280" s="792"/>
      <c r="B280" s="550" t="s">
        <v>23</v>
      </c>
      <c r="C280" s="549" t="s">
        <v>2101</v>
      </c>
      <c r="D280" s="584"/>
      <c r="E280" s="548" t="s">
        <v>11</v>
      </c>
      <c r="F280" s="579"/>
      <c r="G280" s="577"/>
      <c r="H280" s="577"/>
      <c r="I280" s="577"/>
      <c r="J280" s="798"/>
    </row>
    <row r="281" spans="1:10" s="136" customFormat="1">
      <c r="A281" s="790">
        <v>45</v>
      </c>
      <c r="B281" s="550" t="s">
        <v>23</v>
      </c>
      <c r="C281" s="583" t="s">
        <v>2732</v>
      </c>
      <c r="D281" s="580"/>
      <c r="E281" s="548" t="s">
        <v>11</v>
      </c>
      <c r="F281" s="579"/>
      <c r="G281" s="577"/>
      <c r="H281" s="577"/>
      <c r="I281" s="577"/>
      <c r="J281" s="798"/>
    </row>
    <row r="282" spans="1:10" s="136" customFormat="1">
      <c r="A282" s="790"/>
      <c r="B282" s="550" t="s">
        <v>23</v>
      </c>
      <c r="C282" s="549" t="s">
        <v>2731</v>
      </c>
      <c r="D282" s="580" t="s">
        <v>2724</v>
      </c>
      <c r="E282" s="548"/>
      <c r="F282" s="579"/>
      <c r="G282" s="577"/>
      <c r="H282" s="577"/>
      <c r="I282" s="577"/>
      <c r="J282" s="798"/>
    </row>
    <row r="283" spans="1:10" s="136" customFormat="1">
      <c r="A283" s="790"/>
      <c r="B283" s="550" t="s">
        <v>23</v>
      </c>
      <c r="C283" s="549" t="s">
        <v>2730</v>
      </c>
      <c r="D283" s="580" t="s">
        <v>2722</v>
      </c>
      <c r="E283" s="548"/>
      <c r="F283" s="579"/>
      <c r="G283" s="577"/>
      <c r="H283" s="577"/>
      <c r="I283" s="577"/>
      <c r="J283" s="798"/>
    </row>
    <row r="284" spans="1:10" s="136" customFormat="1">
      <c r="A284" s="790"/>
      <c r="B284" s="550" t="s">
        <v>23</v>
      </c>
      <c r="C284" s="549" t="s">
        <v>2729</v>
      </c>
      <c r="D284" s="580" t="s">
        <v>2724</v>
      </c>
      <c r="E284" s="548"/>
      <c r="F284" s="579"/>
      <c r="G284" s="577"/>
      <c r="H284" s="577"/>
      <c r="I284" s="577"/>
      <c r="J284" s="798"/>
    </row>
    <row r="285" spans="1:10" s="136" customFormat="1">
      <c r="A285" s="790"/>
      <c r="B285" s="550" t="s">
        <v>23</v>
      </c>
      <c r="C285" s="549" t="s">
        <v>2728</v>
      </c>
      <c r="D285" s="580" t="s">
        <v>2722</v>
      </c>
      <c r="E285" s="548"/>
      <c r="F285" s="579"/>
      <c r="G285" s="577"/>
      <c r="H285" s="577"/>
      <c r="I285" s="577"/>
      <c r="J285" s="798"/>
    </row>
    <row r="286" spans="1:10" s="136" customFormat="1">
      <c r="A286" s="790"/>
      <c r="B286" s="550" t="s">
        <v>23</v>
      </c>
      <c r="C286" s="549" t="s">
        <v>2727</v>
      </c>
      <c r="D286" s="580" t="s">
        <v>2724</v>
      </c>
      <c r="E286" s="548"/>
      <c r="F286" s="579"/>
      <c r="G286" s="577"/>
      <c r="H286" s="577"/>
      <c r="I286" s="577"/>
      <c r="J286" s="798"/>
    </row>
    <row r="287" spans="1:10" s="136" customFormat="1">
      <c r="A287" s="790"/>
      <c r="B287" s="550" t="s">
        <v>23</v>
      </c>
      <c r="C287" s="549" t="s">
        <v>2726</v>
      </c>
      <c r="D287" s="580" t="s">
        <v>2722</v>
      </c>
      <c r="E287" s="548"/>
      <c r="F287" s="579"/>
      <c r="G287" s="577"/>
      <c r="H287" s="577"/>
      <c r="I287" s="577"/>
      <c r="J287" s="798"/>
    </row>
    <row r="288" spans="1:10" s="136" customFormat="1">
      <c r="A288" s="790"/>
      <c r="B288" s="550" t="s">
        <v>23</v>
      </c>
      <c r="C288" s="549" t="s">
        <v>2725</v>
      </c>
      <c r="D288" s="580" t="s">
        <v>2724</v>
      </c>
      <c r="E288" s="548"/>
      <c r="F288" s="579"/>
      <c r="G288" s="577"/>
      <c r="H288" s="577"/>
      <c r="I288" s="577"/>
      <c r="J288" s="798"/>
    </row>
    <row r="289" spans="1:10" s="136" customFormat="1">
      <c r="A289" s="790"/>
      <c r="B289" s="550" t="s">
        <v>23</v>
      </c>
      <c r="C289" s="549" t="s">
        <v>2723</v>
      </c>
      <c r="D289" s="580" t="s">
        <v>2722</v>
      </c>
      <c r="E289" s="548"/>
      <c r="F289" s="579"/>
      <c r="G289" s="577"/>
      <c r="H289" s="577"/>
      <c r="I289" s="577"/>
      <c r="J289" s="798"/>
    </row>
    <row r="290" spans="1:10" s="136" customFormat="1">
      <c r="A290" s="790"/>
      <c r="B290" s="550" t="s">
        <v>23</v>
      </c>
      <c r="C290" s="549" t="s">
        <v>2101</v>
      </c>
      <c r="D290" s="580" t="s">
        <v>2721</v>
      </c>
      <c r="E290" s="548" t="s">
        <v>11</v>
      </c>
      <c r="F290" s="579"/>
      <c r="G290" s="577"/>
      <c r="H290" s="577"/>
      <c r="I290" s="577"/>
      <c r="J290" s="798"/>
    </row>
    <row r="291" spans="1:10" s="136" customFormat="1" ht="17.25" customHeight="1">
      <c r="A291" s="790">
        <v>46</v>
      </c>
      <c r="B291" s="550" t="s">
        <v>23</v>
      </c>
      <c r="C291" s="583" t="s">
        <v>2720</v>
      </c>
      <c r="D291" s="582"/>
      <c r="E291" s="548" t="s">
        <v>11</v>
      </c>
      <c r="F291" s="579"/>
      <c r="G291" s="577"/>
      <c r="H291" s="577"/>
      <c r="I291" s="577" t="s">
        <v>2719</v>
      </c>
      <c r="J291" s="798"/>
    </row>
    <row r="292" spans="1:10" s="136" customFormat="1" ht="17.25" customHeight="1">
      <c r="A292" s="790"/>
      <c r="B292" s="550" t="s">
        <v>23</v>
      </c>
      <c r="C292" s="549" t="s">
        <v>1632</v>
      </c>
      <c r="D292" s="582"/>
      <c r="E292" s="548"/>
      <c r="F292" s="579"/>
      <c r="G292" s="577"/>
      <c r="H292" s="577"/>
      <c r="I292" s="577"/>
      <c r="J292" s="798"/>
    </row>
    <row r="293" spans="1:10" s="136" customFormat="1" ht="17.25" customHeight="1">
      <c r="A293" s="790"/>
      <c r="B293" s="550" t="s">
        <v>23</v>
      </c>
      <c r="C293" s="549" t="s">
        <v>1633</v>
      </c>
      <c r="D293" s="582"/>
      <c r="E293" s="548"/>
      <c r="F293" s="579"/>
      <c r="G293" s="577"/>
      <c r="H293" s="577"/>
      <c r="I293" s="577"/>
      <c r="J293" s="798"/>
    </row>
    <row r="294" spans="1:10" s="136" customFormat="1" ht="17.25" customHeight="1">
      <c r="A294" s="790"/>
      <c r="B294" s="550" t="s">
        <v>23</v>
      </c>
      <c r="C294" s="549" t="s">
        <v>2610</v>
      </c>
      <c r="D294" s="582"/>
      <c r="E294" s="548"/>
      <c r="F294" s="579"/>
      <c r="G294" s="577"/>
      <c r="H294" s="577"/>
      <c r="I294" s="577"/>
      <c r="J294" s="798"/>
    </row>
    <row r="295" spans="1:10" s="136" customFormat="1" ht="17.25" customHeight="1">
      <c r="A295" s="790"/>
      <c r="B295" s="550" t="s">
        <v>23</v>
      </c>
      <c r="C295" s="549" t="s">
        <v>2609</v>
      </c>
      <c r="D295" s="582"/>
      <c r="E295" s="548"/>
      <c r="F295" s="579"/>
      <c r="G295" s="577"/>
      <c r="H295" s="577"/>
      <c r="I295" s="577"/>
      <c r="J295" s="798"/>
    </row>
    <row r="296" spans="1:10" s="136" customFormat="1" ht="17.25" customHeight="1">
      <c r="A296" s="790"/>
      <c r="B296" s="550" t="s">
        <v>23</v>
      </c>
      <c r="C296" s="549" t="s">
        <v>2608</v>
      </c>
      <c r="D296" s="582"/>
      <c r="E296" s="548"/>
      <c r="F296" s="579"/>
      <c r="G296" s="577"/>
      <c r="H296" s="577"/>
      <c r="I296" s="577"/>
      <c r="J296" s="798"/>
    </row>
    <row r="297" spans="1:10" s="136" customFormat="1" ht="17.25" customHeight="1">
      <c r="A297" s="790"/>
      <c r="B297" s="550" t="s">
        <v>23</v>
      </c>
      <c r="C297" s="549" t="s">
        <v>2607</v>
      </c>
      <c r="D297" s="582"/>
      <c r="E297" s="548"/>
      <c r="F297" s="579"/>
      <c r="G297" s="577"/>
      <c r="H297" s="577"/>
      <c r="I297" s="577"/>
      <c r="J297" s="798"/>
    </row>
    <row r="298" spans="1:10" s="136" customFormat="1" ht="17.25" customHeight="1">
      <c r="A298" s="790"/>
      <c r="B298" s="550" t="s">
        <v>23</v>
      </c>
      <c r="C298" s="549" t="s">
        <v>2606</v>
      </c>
      <c r="D298" s="582"/>
      <c r="E298" s="548"/>
      <c r="F298" s="579"/>
      <c r="G298" s="577"/>
      <c r="H298" s="577"/>
      <c r="I298" s="577"/>
      <c r="J298" s="798"/>
    </row>
    <row r="299" spans="1:10" s="136" customFormat="1" ht="17.25" customHeight="1">
      <c r="A299" s="790"/>
      <c r="B299" s="550" t="s">
        <v>23</v>
      </c>
      <c r="C299" s="549" t="s">
        <v>2605</v>
      </c>
      <c r="D299" s="582"/>
      <c r="E299" s="548"/>
      <c r="F299" s="579"/>
      <c r="G299" s="577"/>
      <c r="H299" s="577"/>
      <c r="I299" s="577"/>
      <c r="J299" s="798"/>
    </row>
    <row r="300" spans="1:10" s="136" customFormat="1" ht="17.25" customHeight="1">
      <c r="A300" s="790"/>
      <c r="B300" s="550" t="s">
        <v>23</v>
      </c>
      <c r="C300" s="549" t="s">
        <v>2604</v>
      </c>
      <c r="D300" s="582"/>
      <c r="E300" s="548"/>
      <c r="F300" s="579"/>
      <c r="G300" s="577"/>
      <c r="H300" s="577"/>
      <c r="I300" s="577"/>
      <c r="J300" s="798"/>
    </row>
    <row r="301" spans="1:10" s="136" customFormat="1" ht="17.25" customHeight="1">
      <c r="A301" s="790"/>
      <c r="B301" s="550" t="s">
        <v>23</v>
      </c>
      <c r="C301" s="549" t="s">
        <v>2603</v>
      </c>
      <c r="D301" s="582"/>
      <c r="E301" s="548"/>
      <c r="F301" s="579"/>
      <c r="G301" s="577"/>
      <c r="H301" s="577"/>
      <c r="I301" s="577"/>
      <c r="J301" s="798"/>
    </row>
    <row r="302" spans="1:10" s="136" customFormat="1" ht="17.25" customHeight="1">
      <c r="A302" s="790"/>
      <c r="B302" s="550" t="s">
        <v>23</v>
      </c>
      <c r="C302" s="549" t="s">
        <v>2602</v>
      </c>
      <c r="D302" s="582"/>
      <c r="E302" s="548"/>
      <c r="F302" s="579"/>
      <c r="G302" s="577"/>
      <c r="H302" s="577"/>
      <c r="I302" s="577"/>
      <c r="J302" s="798"/>
    </row>
    <row r="303" spans="1:10" s="136" customFormat="1" ht="17.25" customHeight="1">
      <c r="A303" s="790"/>
      <c r="B303" s="550" t="s">
        <v>23</v>
      </c>
      <c r="C303" s="549" t="s">
        <v>2601</v>
      </c>
      <c r="D303" s="582"/>
      <c r="E303" s="548"/>
      <c r="F303" s="579"/>
      <c r="G303" s="577"/>
      <c r="H303" s="577"/>
      <c r="I303" s="577"/>
      <c r="J303" s="798"/>
    </row>
    <row r="304" spans="1:10" s="136" customFormat="1" ht="17.25" customHeight="1">
      <c r="A304" s="790"/>
      <c r="B304" s="550" t="s">
        <v>23</v>
      </c>
      <c r="C304" s="549" t="s">
        <v>2600</v>
      </c>
      <c r="D304" s="582"/>
      <c r="E304" s="548"/>
      <c r="F304" s="579"/>
      <c r="G304" s="577"/>
      <c r="H304" s="577"/>
      <c r="I304" s="577"/>
      <c r="J304" s="798"/>
    </row>
    <row r="305" spans="1:10" s="136" customFormat="1" ht="17.25" customHeight="1">
      <c r="A305" s="790"/>
      <c r="B305" s="550" t="s">
        <v>23</v>
      </c>
      <c r="C305" s="549" t="s">
        <v>2599</v>
      </c>
      <c r="D305" s="582"/>
      <c r="E305" s="548"/>
      <c r="F305" s="579"/>
      <c r="G305" s="577"/>
      <c r="H305" s="577"/>
      <c r="I305" s="577"/>
      <c r="J305" s="798"/>
    </row>
    <row r="306" spans="1:10" s="136" customFormat="1" ht="17.25" customHeight="1">
      <c r="A306" s="790"/>
      <c r="B306" s="550" t="s">
        <v>23</v>
      </c>
      <c r="C306" s="549" t="s">
        <v>2598</v>
      </c>
      <c r="D306" s="582"/>
      <c r="E306" s="548"/>
      <c r="F306" s="579"/>
      <c r="G306" s="577"/>
      <c r="H306" s="577"/>
      <c r="I306" s="577"/>
      <c r="J306" s="798"/>
    </row>
    <row r="307" spans="1:10" s="136" customFormat="1" ht="17.25" customHeight="1">
      <c r="A307" s="790"/>
      <c r="B307" s="550" t="s">
        <v>23</v>
      </c>
      <c r="C307" s="549" t="s">
        <v>2597</v>
      </c>
      <c r="D307" s="582"/>
      <c r="E307" s="548"/>
      <c r="F307" s="579"/>
      <c r="G307" s="577"/>
      <c r="H307" s="577"/>
      <c r="I307" s="577"/>
      <c r="J307" s="798"/>
    </row>
    <row r="308" spans="1:10" s="136" customFormat="1" ht="17.25" customHeight="1">
      <c r="A308" s="790"/>
      <c r="B308" s="550" t="s">
        <v>23</v>
      </c>
      <c r="C308" s="549" t="s">
        <v>2596</v>
      </c>
      <c r="D308" s="582"/>
      <c r="E308" s="548"/>
      <c r="F308" s="579"/>
      <c r="G308" s="577"/>
      <c r="H308" s="577"/>
      <c r="I308" s="577"/>
      <c r="J308" s="798"/>
    </row>
    <row r="309" spans="1:10" s="136" customFormat="1" ht="17.25" customHeight="1">
      <c r="A309" s="790"/>
      <c r="B309" s="550" t="s">
        <v>23</v>
      </c>
      <c r="C309" s="549" t="s">
        <v>2595</v>
      </c>
      <c r="D309" s="582"/>
      <c r="E309" s="548"/>
      <c r="F309" s="579"/>
      <c r="G309" s="577"/>
      <c r="H309" s="577"/>
      <c r="I309" s="577"/>
      <c r="J309" s="798"/>
    </row>
    <row r="310" spans="1:10" s="136" customFormat="1" ht="17.25" customHeight="1">
      <c r="A310" s="790"/>
      <c r="B310" s="550" t="s">
        <v>23</v>
      </c>
      <c r="C310" s="549" t="s">
        <v>2594</v>
      </c>
      <c r="D310" s="582"/>
      <c r="E310" s="548"/>
      <c r="F310" s="579"/>
      <c r="G310" s="577"/>
      <c r="H310" s="577"/>
      <c r="I310" s="577"/>
      <c r="J310" s="798"/>
    </row>
    <row r="311" spans="1:10" s="136" customFormat="1" ht="17.25" customHeight="1">
      <c r="A311" s="790"/>
      <c r="B311" s="550" t="s">
        <v>23</v>
      </c>
      <c r="C311" s="549" t="s">
        <v>2593</v>
      </c>
      <c r="D311" s="582"/>
      <c r="E311" s="548"/>
      <c r="F311" s="579"/>
      <c r="G311" s="577"/>
      <c r="H311" s="577"/>
      <c r="I311" s="577"/>
      <c r="J311" s="798"/>
    </row>
    <row r="312" spans="1:10" s="136" customFormat="1" ht="17.25" customHeight="1">
      <c r="A312" s="790"/>
      <c r="B312" s="550" t="s">
        <v>23</v>
      </c>
      <c r="C312" s="549" t="s">
        <v>2592</v>
      </c>
      <c r="D312" s="582"/>
      <c r="E312" s="548"/>
      <c r="F312" s="579"/>
      <c r="G312" s="577"/>
      <c r="H312" s="577"/>
      <c r="I312" s="577"/>
      <c r="J312" s="798"/>
    </row>
    <row r="313" spans="1:10" s="136" customFormat="1" ht="17.25" customHeight="1">
      <c r="A313" s="790"/>
      <c r="B313" s="550" t="s">
        <v>23</v>
      </c>
      <c r="C313" s="549" t="s">
        <v>2591</v>
      </c>
      <c r="D313" s="582"/>
      <c r="E313" s="548"/>
      <c r="F313" s="579"/>
      <c r="G313" s="577"/>
      <c r="H313" s="577"/>
      <c r="I313" s="577"/>
      <c r="J313" s="798"/>
    </row>
    <row r="314" spans="1:10" s="136" customFormat="1" ht="17.25" customHeight="1">
      <c r="A314" s="790"/>
      <c r="B314" s="550" t="s">
        <v>23</v>
      </c>
      <c r="C314" s="549" t="s">
        <v>2590</v>
      </c>
      <c r="D314" s="582"/>
      <c r="E314" s="548"/>
      <c r="F314" s="579"/>
      <c r="G314" s="577"/>
      <c r="H314" s="577"/>
      <c r="I314" s="577"/>
      <c r="J314" s="798"/>
    </row>
    <row r="315" spans="1:10" s="136" customFormat="1" ht="17.25" customHeight="1">
      <c r="A315" s="790"/>
      <c r="B315" s="550" t="s">
        <v>23</v>
      </c>
      <c r="C315" s="549" t="s">
        <v>2589</v>
      </c>
      <c r="D315" s="582"/>
      <c r="E315" s="548"/>
      <c r="F315" s="579"/>
      <c r="G315" s="577"/>
      <c r="H315" s="577"/>
      <c r="I315" s="577"/>
      <c r="J315" s="798"/>
    </row>
    <row r="316" spans="1:10" s="136" customFormat="1" ht="17.25" customHeight="1">
      <c r="A316" s="790"/>
      <c r="B316" s="550" t="s">
        <v>23</v>
      </c>
      <c r="C316" s="549" t="s">
        <v>2588</v>
      </c>
      <c r="D316" s="582"/>
      <c r="E316" s="548"/>
      <c r="F316" s="579"/>
      <c r="G316" s="577"/>
      <c r="H316" s="577"/>
      <c r="I316" s="577"/>
      <c r="J316" s="798"/>
    </row>
    <row r="317" spans="1:10" s="136" customFormat="1" ht="17.25" customHeight="1">
      <c r="A317" s="790"/>
      <c r="B317" s="550" t="s">
        <v>23</v>
      </c>
      <c r="C317" s="549" t="s">
        <v>2587</v>
      </c>
      <c r="D317" s="582"/>
      <c r="E317" s="548"/>
      <c r="F317" s="579"/>
      <c r="G317" s="577"/>
      <c r="H317" s="577"/>
      <c r="I317" s="577"/>
      <c r="J317" s="798"/>
    </row>
    <row r="318" spans="1:10" s="136" customFormat="1" ht="17.25" customHeight="1">
      <c r="A318" s="790"/>
      <c r="B318" s="550" t="s">
        <v>23</v>
      </c>
      <c r="C318" s="549" t="s">
        <v>2586</v>
      </c>
      <c r="D318" s="582"/>
      <c r="E318" s="548"/>
      <c r="F318" s="579"/>
      <c r="G318" s="577"/>
      <c r="H318" s="577"/>
      <c r="I318" s="577"/>
      <c r="J318" s="798"/>
    </row>
    <row r="319" spans="1:10" s="136" customFormat="1" ht="17.25" customHeight="1">
      <c r="A319" s="790"/>
      <c r="B319" s="550" t="s">
        <v>23</v>
      </c>
      <c r="C319" s="549" t="s">
        <v>2585</v>
      </c>
      <c r="D319" s="582"/>
      <c r="E319" s="548"/>
      <c r="F319" s="579"/>
      <c r="G319" s="577"/>
      <c r="H319" s="577"/>
      <c r="I319" s="577"/>
      <c r="J319" s="798"/>
    </row>
    <row r="320" spans="1:10" s="136" customFormat="1" ht="17.25" customHeight="1">
      <c r="A320" s="790"/>
      <c r="B320" s="550" t="s">
        <v>23</v>
      </c>
      <c r="C320" s="549" t="s">
        <v>2584</v>
      </c>
      <c r="D320" s="582"/>
      <c r="E320" s="548"/>
      <c r="F320" s="579"/>
      <c r="G320" s="577"/>
      <c r="H320" s="577"/>
      <c r="I320" s="577"/>
      <c r="J320" s="798"/>
    </row>
    <row r="321" spans="1:10" s="136" customFormat="1" ht="17.25" customHeight="1">
      <c r="A321" s="790"/>
      <c r="B321" s="550" t="s">
        <v>23</v>
      </c>
      <c r="C321" s="549" t="s">
        <v>2583</v>
      </c>
      <c r="D321" s="582"/>
      <c r="E321" s="548"/>
      <c r="F321" s="579"/>
      <c r="G321" s="577"/>
      <c r="H321" s="577"/>
      <c r="I321" s="577"/>
      <c r="J321" s="798"/>
    </row>
    <row r="322" spans="1:10" s="136" customFormat="1" ht="17.25" customHeight="1">
      <c r="A322" s="790"/>
      <c r="B322" s="550" t="s">
        <v>23</v>
      </c>
      <c r="C322" s="549" t="s">
        <v>2718</v>
      </c>
      <c r="D322" s="582"/>
      <c r="E322" s="548"/>
      <c r="F322" s="579"/>
      <c r="G322" s="577"/>
      <c r="H322" s="577"/>
      <c r="I322" s="577"/>
      <c r="J322" s="798"/>
    </row>
    <row r="323" spans="1:10" s="136" customFormat="1" ht="17.25" customHeight="1">
      <c r="A323" s="790"/>
      <c r="B323" s="550" t="s">
        <v>23</v>
      </c>
      <c r="C323" s="549" t="s">
        <v>2717</v>
      </c>
      <c r="D323" s="582"/>
      <c r="E323" s="548"/>
      <c r="F323" s="579"/>
      <c r="G323" s="577"/>
      <c r="H323" s="577"/>
      <c r="I323" s="577"/>
      <c r="J323" s="798"/>
    </row>
    <row r="324" spans="1:10" s="136" customFormat="1" ht="17.25" customHeight="1">
      <c r="A324" s="790"/>
      <c r="B324" s="550" t="s">
        <v>23</v>
      </c>
      <c r="C324" s="549" t="s">
        <v>2716</v>
      </c>
      <c r="D324" s="582"/>
      <c r="E324" s="548"/>
      <c r="F324" s="579"/>
      <c r="G324" s="577"/>
      <c r="H324" s="577"/>
      <c r="I324" s="577"/>
      <c r="J324" s="798"/>
    </row>
    <row r="325" spans="1:10" s="136" customFormat="1" ht="17.25" customHeight="1">
      <c r="A325" s="790"/>
      <c r="B325" s="550" t="s">
        <v>23</v>
      </c>
      <c r="C325" s="549" t="s">
        <v>2715</v>
      </c>
      <c r="D325" s="582"/>
      <c r="E325" s="548"/>
      <c r="F325" s="579"/>
      <c r="G325" s="577"/>
      <c r="H325" s="577"/>
      <c r="I325" s="577"/>
      <c r="J325" s="798"/>
    </row>
    <row r="326" spans="1:10" s="136" customFormat="1" ht="17.25" customHeight="1">
      <c r="A326" s="790"/>
      <c r="B326" s="550" t="s">
        <v>23</v>
      </c>
      <c r="C326" s="549" t="s">
        <v>2714</v>
      </c>
      <c r="D326" s="582"/>
      <c r="E326" s="548"/>
      <c r="F326" s="579"/>
      <c r="G326" s="577"/>
      <c r="H326" s="577"/>
      <c r="I326" s="577"/>
      <c r="J326" s="798"/>
    </row>
    <row r="327" spans="1:10" s="136" customFormat="1" ht="17.25" customHeight="1">
      <c r="A327" s="790"/>
      <c r="B327" s="550" t="s">
        <v>23</v>
      </c>
      <c r="C327" s="549" t="s">
        <v>2713</v>
      </c>
      <c r="D327" s="582"/>
      <c r="E327" s="548"/>
      <c r="F327" s="579"/>
      <c r="G327" s="577"/>
      <c r="H327" s="577"/>
      <c r="I327" s="577"/>
      <c r="J327" s="798"/>
    </row>
    <row r="328" spans="1:10" s="136" customFormat="1" ht="17.25" customHeight="1">
      <c r="A328" s="790"/>
      <c r="B328" s="550" t="s">
        <v>23</v>
      </c>
      <c r="C328" s="549" t="s">
        <v>2712</v>
      </c>
      <c r="D328" s="582"/>
      <c r="E328" s="548"/>
      <c r="F328" s="579"/>
      <c r="G328" s="577"/>
      <c r="H328" s="577"/>
      <c r="I328" s="577"/>
      <c r="J328" s="798"/>
    </row>
    <row r="329" spans="1:10" s="136" customFormat="1" ht="17.25" customHeight="1">
      <c r="A329" s="790"/>
      <c r="B329" s="550" t="s">
        <v>23</v>
      </c>
      <c r="C329" s="549" t="s">
        <v>2711</v>
      </c>
      <c r="D329" s="582"/>
      <c r="E329" s="548"/>
      <c r="F329" s="579"/>
      <c r="G329" s="577"/>
      <c r="H329" s="577"/>
      <c r="I329" s="577"/>
      <c r="J329" s="798"/>
    </row>
    <row r="330" spans="1:10" s="136" customFormat="1" ht="17.25" customHeight="1">
      <c r="A330" s="790"/>
      <c r="B330" s="550" t="s">
        <v>23</v>
      </c>
      <c r="C330" s="549" t="s">
        <v>2710</v>
      </c>
      <c r="D330" s="582"/>
      <c r="E330" s="548"/>
      <c r="F330" s="579"/>
      <c r="G330" s="577"/>
      <c r="H330" s="577"/>
      <c r="I330" s="577"/>
      <c r="J330" s="798"/>
    </row>
    <row r="331" spans="1:10" s="136" customFormat="1" ht="17.25" customHeight="1">
      <c r="A331" s="790"/>
      <c r="B331" s="550" t="s">
        <v>23</v>
      </c>
      <c r="C331" s="549" t="s">
        <v>2709</v>
      </c>
      <c r="D331" s="582"/>
      <c r="E331" s="548"/>
      <c r="F331" s="579"/>
      <c r="G331" s="577"/>
      <c r="H331" s="577"/>
      <c r="I331" s="577"/>
      <c r="J331" s="798"/>
    </row>
    <row r="332" spans="1:10" s="136" customFormat="1" ht="17.25" customHeight="1">
      <c r="A332" s="790"/>
      <c r="B332" s="550" t="s">
        <v>23</v>
      </c>
      <c r="C332" s="549" t="s">
        <v>2708</v>
      </c>
      <c r="D332" s="582"/>
      <c r="E332" s="548"/>
      <c r="F332" s="579"/>
      <c r="G332" s="577"/>
      <c r="H332" s="577"/>
      <c r="I332" s="577"/>
      <c r="J332" s="798"/>
    </row>
    <row r="333" spans="1:10" s="136" customFormat="1" ht="17.25" customHeight="1">
      <c r="A333" s="790"/>
      <c r="B333" s="550" t="s">
        <v>23</v>
      </c>
      <c r="C333" s="549" t="s">
        <v>2707</v>
      </c>
      <c r="D333" s="582"/>
      <c r="E333" s="548"/>
      <c r="F333" s="579"/>
      <c r="G333" s="577"/>
      <c r="H333" s="577"/>
      <c r="I333" s="577"/>
      <c r="J333" s="798"/>
    </row>
    <row r="334" spans="1:10" s="136" customFormat="1" ht="17.25" customHeight="1">
      <c r="A334" s="790"/>
      <c r="B334" s="550" t="s">
        <v>23</v>
      </c>
      <c r="C334" s="549" t="s">
        <v>2706</v>
      </c>
      <c r="D334" s="582"/>
      <c r="E334" s="548"/>
      <c r="F334" s="579"/>
      <c r="G334" s="577"/>
      <c r="H334" s="577"/>
      <c r="I334" s="577"/>
      <c r="J334" s="798"/>
    </row>
    <row r="335" spans="1:10" s="136" customFormat="1" ht="17.25" customHeight="1">
      <c r="A335" s="790"/>
      <c r="B335" s="550" t="s">
        <v>23</v>
      </c>
      <c r="C335" s="549" t="s">
        <v>2705</v>
      </c>
      <c r="D335" s="582"/>
      <c r="E335" s="548"/>
      <c r="F335" s="579"/>
      <c r="G335" s="577"/>
      <c r="H335" s="577"/>
      <c r="I335" s="577"/>
      <c r="J335" s="798"/>
    </row>
    <row r="336" spans="1:10" s="136" customFormat="1" ht="17.25" customHeight="1">
      <c r="A336" s="790"/>
      <c r="B336" s="550" t="s">
        <v>23</v>
      </c>
      <c r="C336" s="549" t="s">
        <v>2704</v>
      </c>
      <c r="D336" s="582"/>
      <c r="E336" s="548"/>
      <c r="F336" s="579"/>
      <c r="G336" s="577"/>
      <c r="H336" s="577"/>
      <c r="I336" s="577"/>
      <c r="J336" s="798"/>
    </row>
    <row r="337" spans="1:10" s="136" customFormat="1" ht="17.25" customHeight="1">
      <c r="A337" s="790"/>
      <c r="B337" s="550" t="s">
        <v>23</v>
      </c>
      <c r="C337" s="549" t="s">
        <v>2703</v>
      </c>
      <c r="D337" s="582"/>
      <c r="E337" s="548"/>
      <c r="F337" s="579"/>
      <c r="G337" s="577"/>
      <c r="H337" s="577"/>
      <c r="I337" s="577"/>
      <c r="J337" s="798"/>
    </row>
    <row r="338" spans="1:10" s="136" customFormat="1" ht="17.25" customHeight="1">
      <c r="A338" s="790"/>
      <c r="B338" s="550" t="s">
        <v>23</v>
      </c>
      <c r="C338" s="549" t="s">
        <v>2702</v>
      </c>
      <c r="D338" s="582"/>
      <c r="E338" s="548"/>
      <c r="F338" s="579"/>
      <c r="G338" s="577"/>
      <c r="H338" s="577"/>
      <c r="I338" s="577"/>
      <c r="J338" s="798"/>
    </row>
    <row r="339" spans="1:10" s="136" customFormat="1" ht="17.25" customHeight="1">
      <c r="A339" s="790"/>
      <c r="B339" s="550" t="s">
        <v>23</v>
      </c>
      <c r="C339" s="549" t="s">
        <v>2701</v>
      </c>
      <c r="D339" s="582"/>
      <c r="E339" s="548"/>
      <c r="F339" s="579"/>
      <c r="G339" s="577"/>
      <c r="H339" s="577"/>
      <c r="I339" s="577"/>
      <c r="J339" s="798"/>
    </row>
    <row r="340" spans="1:10" s="136" customFormat="1" ht="17.25" customHeight="1">
      <c r="A340" s="790"/>
      <c r="B340" s="550" t="s">
        <v>23</v>
      </c>
      <c r="C340" s="549" t="s">
        <v>2700</v>
      </c>
      <c r="D340" s="582"/>
      <c r="E340" s="548"/>
      <c r="F340" s="579"/>
      <c r="G340" s="577"/>
      <c r="H340" s="577"/>
      <c r="I340" s="577"/>
      <c r="J340" s="798"/>
    </row>
    <row r="341" spans="1:10" s="136" customFormat="1" ht="17.25" customHeight="1">
      <c r="A341" s="790"/>
      <c r="B341" s="550" t="s">
        <v>23</v>
      </c>
      <c r="C341" s="549" t="s">
        <v>2699</v>
      </c>
      <c r="D341" s="582"/>
      <c r="E341" s="548"/>
      <c r="F341" s="579"/>
      <c r="G341" s="577"/>
      <c r="H341" s="577"/>
      <c r="I341" s="577"/>
      <c r="J341" s="798"/>
    </row>
    <row r="342" spans="1:10" s="136" customFormat="1" ht="17.25" customHeight="1">
      <c r="A342" s="790"/>
      <c r="B342" s="550" t="s">
        <v>23</v>
      </c>
      <c r="C342" s="549" t="s">
        <v>2698</v>
      </c>
      <c r="D342" s="582"/>
      <c r="E342" s="548"/>
      <c r="F342" s="579"/>
      <c r="G342" s="577"/>
      <c r="H342" s="577"/>
      <c r="I342" s="577"/>
      <c r="J342" s="798"/>
    </row>
    <row r="343" spans="1:10" s="136" customFormat="1" ht="17.25" customHeight="1">
      <c r="A343" s="790"/>
      <c r="B343" s="550" t="s">
        <v>23</v>
      </c>
      <c r="C343" s="549" t="s">
        <v>2697</v>
      </c>
      <c r="D343" s="582"/>
      <c r="E343" s="548"/>
      <c r="F343" s="579"/>
      <c r="G343" s="577"/>
      <c r="H343" s="577"/>
      <c r="I343" s="577"/>
      <c r="J343" s="798"/>
    </row>
    <row r="344" spans="1:10" s="136" customFormat="1" ht="17.25" customHeight="1">
      <c r="A344" s="790"/>
      <c r="B344" s="550" t="s">
        <v>23</v>
      </c>
      <c r="C344" s="549" t="s">
        <v>2696</v>
      </c>
      <c r="D344" s="582"/>
      <c r="E344" s="548"/>
      <c r="F344" s="579"/>
      <c r="G344" s="577"/>
      <c r="H344" s="577"/>
      <c r="I344" s="577"/>
      <c r="J344" s="798"/>
    </row>
    <row r="345" spans="1:10" s="136" customFormat="1" ht="17.25" customHeight="1">
      <c r="A345" s="790"/>
      <c r="B345" s="550" t="s">
        <v>23</v>
      </c>
      <c r="C345" s="549" t="s">
        <v>2695</v>
      </c>
      <c r="D345" s="582"/>
      <c r="E345" s="548"/>
      <c r="F345" s="579"/>
      <c r="G345" s="577"/>
      <c r="H345" s="577"/>
      <c r="I345" s="577"/>
      <c r="J345" s="798"/>
    </row>
    <row r="346" spans="1:10" s="136" customFormat="1" ht="17.25" customHeight="1">
      <c r="A346" s="790"/>
      <c r="B346" s="550" t="s">
        <v>23</v>
      </c>
      <c r="C346" s="549" t="s">
        <v>2694</v>
      </c>
      <c r="D346" s="582"/>
      <c r="E346" s="548"/>
      <c r="F346" s="579"/>
      <c r="G346" s="577"/>
      <c r="H346" s="577"/>
      <c r="I346" s="577"/>
      <c r="J346" s="798"/>
    </row>
    <row r="347" spans="1:10" s="136" customFormat="1" ht="17.25" customHeight="1">
      <c r="A347" s="790"/>
      <c r="B347" s="550" t="s">
        <v>23</v>
      </c>
      <c r="C347" s="549" t="s">
        <v>2693</v>
      </c>
      <c r="D347" s="582"/>
      <c r="E347" s="548"/>
      <c r="F347" s="579"/>
      <c r="G347" s="577"/>
      <c r="H347" s="577"/>
      <c r="I347" s="577"/>
      <c r="J347" s="798"/>
    </row>
    <row r="348" spans="1:10" s="136" customFormat="1" ht="17.25" customHeight="1">
      <c r="A348" s="790"/>
      <c r="B348" s="550" t="s">
        <v>23</v>
      </c>
      <c r="C348" s="549" t="s">
        <v>2692</v>
      </c>
      <c r="D348" s="582"/>
      <c r="E348" s="548"/>
      <c r="F348" s="579"/>
      <c r="G348" s="577"/>
      <c r="H348" s="577"/>
      <c r="I348" s="577"/>
      <c r="J348" s="798"/>
    </row>
    <row r="349" spans="1:10" s="136" customFormat="1" ht="17.25" customHeight="1">
      <c r="A349" s="790"/>
      <c r="B349" s="550" t="s">
        <v>23</v>
      </c>
      <c r="C349" s="549" t="s">
        <v>2691</v>
      </c>
      <c r="D349" s="582"/>
      <c r="E349" s="548"/>
      <c r="F349" s="579"/>
      <c r="G349" s="577"/>
      <c r="H349" s="577"/>
      <c r="I349" s="577"/>
      <c r="J349" s="798"/>
    </row>
    <row r="350" spans="1:10" s="136" customFormat="1" ht="17.25" customHeight="1">
      <c r="A350" s="790"/>
      <c r="B350" s="550" t="s">
        <v>23</v>
      </c>
      <c r="C350" s="549" t="s">
        <v>2690</v>
      </c>
      <c r="D350" s="582"/>
      <c r="E350" s="548"/>
      <c r="F350" s="579"/>
      <c r="G350" s="577"/>
      <c r="H350" s="577"/>
      <c r="I350" s="577"/>
      <c r="J350" s="798"/>
    </row>
    <row r="351" spans="1:10" s="136" customFormat="1" ht="17.25" customHeight="1">
      <c r="A351" s="790"/>
      <c r="B351" s="550" t="s">
        <v>23</v>
      </c>
      <c r="C351" s="549" t="s">
        <v>2689</v>
      </c>
      <c r="D351" s="582"/>
      <c r="E351" s="548"/>
      <c r="F351" s="579"/>
      <c r="G351" s="577"/>
      <c r="H351" s="577"/>
      <c r="I351" s="577"/>
      <c r="J351" s="798"/>
    </row>
    <row r="352" spans="1:10" s="136" customFormat="1">
      <c r="A352" s="790"/>
      <c r="B352" s="550" t="s">
        <v>23</v>
      </c>
      <c r="C352" s="549" t="s">
        <v>2101</v>
      </c>
      <c r="D352" s="580" t="s">
        <v>1631</v>
      </c>
      <c r="E352" s="548" t="s">
        <v>11</v>
      </c>
      <c r="F352" s="579"/>
      <c r="G352" s="577"/>
      <c r="H352" s="577"/>
      <c r="I352" s="577"/>
      <c r="J352" s="799"/>
    </row>
    <row r="353" spans="1:13" s="136" customFormat="1">
      <c r="A353" s="790">
        <v>47</v>
      </c>
      <c r="B353" s="550" t="s">
        <v>23</v>
      </c>
      <c r="C353" s="583" t="s">
        <v>2134</v>
      </c>
      <c r="D353" s="582"/>
      <c r="E353" s="548" t="s">
        <v>11</v>
      </c>
      <c r="F353" s="579"/>
      <c r="G353" s="577"/>
      <c r="H353" s="581"/>
      <c r="I353" s="577" t="s">
        <v>2135</v>
      </c>
      <c r="J353" s="578"/>
      <c r="K353" s="126"/>
      <c r="L353" s="126"/>
      <c r="M353" s="126"/>
    </row>
    <row r="354" spans="1:13" s="136" customFormat="1">
      <c r="A354" s="790"/>
      <c r="B354" s="550" t="s">
        <v>23</v>
      </c>
      <c r="C354" s="549" t="s">
        <v>2100</v>
      </c>
      <c r="D354" s="580" t="s">
        <v>1631</v>
      </c>
      <c r="E354" s="548" t="s">
        <v>11</v>
      </c>
      <c r="F354" s="579"/>
      <c r="G354" s="577"/>
      <c r="H354" s="577"/>
      <c r="I354" s="577"/>
      <c r="J354" s="578"/>
      <c r="K354" s="126"/>
      <c r="L354" s="126"/>
      <c r="M354" s="577"/>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F88" zoomScaleNormal="100" workbookViewId="0">
      <selection activeCell="K103" sqref="K103"/>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28" t="s">
        <v>1263</v>
      </c>
      <c r="E1" s="809"/>
      <c r="F1" s="806"/>
      <c r="G1" s="69"/>
      <c r="H1" s="91" t="s">
        <v>5</v>
      </c>
      <c r="I1" s="73"/>
      <c r="J1" s="42"/>
      <c r="K1" s="75"/>
      <c r="L1" s="42"/>
    </row>
    <row r="2" spans="1:12" ht="15.75" customHeight="1">
      <c r="A2" s="85"/>
      <c r="B2" s="209"/>
      <c r="C2" s="44"/>
      <c r="D2" s="809"/>
      <c r="E2" s="809"/>
      <c r="F2" s="807"/>
      <c r="G2" s="25" t="s">
        <v>6</v>
      </c>
      <c r="H2" s="22">
        <f>COUNTIF(G10:G214,"Not POR")</f>
        <v>14</v>
      </c>
      <c r="I2" s="73"/>
      <c r="J2" s="42"/>
      <c r="K2" s="75"/>
      <c r="L2" s="42"/>
    </row>
    <row r="3" spans="1:12" ht="15.75" customHeight="1">
      <c r="A3" s="85"/>
      <c r="B3" s="209"/>
      <c r="C3" s="44"/>
      <c r="D3" s="809"/>
      <c r="E3" s="809"/>
      <c r="F3" s="807"/>
      <c r="G3" s="31" t="s">
        <v>8</v>
      </c>
      <c r="H3" s="22">
        <f>COUNTIF(G10:G214,"CHN validation")</f>
        <v>0</v>
      </c>
      <c r="I3" s="73"/>
      <c r="J3" s="42"/>
      <c r="K3" s="75"/>
      <c r="L3" s="42"/>
    </row>
    <row r="4" spans="1:12" ht="15.75" customHeight="1">
      <c r="A4" s="85"/>
      <c r="B4" s="209"/>
      <c r="C4" s="44"/>
      <c r="D4" s="809"/>
      <c r="E4" s="809"/>
      <c r="F4" s="807"/>
      <c r="G4" s="32" t="s">
        <v>9</v>
      </c>
      <c r="H4" s="22">
        <f>COUNTIF(G10:G214,"New Item")</f>
        <v>0</v>
      </c>
      <c r="I4" s="73"/>
      <c r="J4" s="42"/>
      <c r="K4" s="75"/>
      <c r="L4" s="42"/>
    </row>
    <row r="5" spans="1:12" ht="19.5" customHeight="1">
      <c r="A5" s="42"/>
      <c r="B5" s="210"/>
      <c r="C5" s="44"/>
      <c r="D5" s="809"/>
      <c r="E5" s="809"/>
      <c r="F5" s="807"/>
      <c r="G5" s="33" t="s">
        <v>7</v>
      </c>
      <c r="H5" s="22">
        <f>COUNTIF(G10:G214,"Pending update")</f>
        <v>0</v>
      </c>
      <c r="I5" s="73"/>
      <c r="J5" s="42"/>
      <c r="K5" s="42"/>
      <c r="L5" s="42"/>
    </row>
    <row r="6" spans="1:12" ht="15.75" customHeight="1">
      <c r="A6" s="85"/>
      <c r="B6" s="209"/>
      <c r="C6" s="44"/>
      <c r="D6" s="809"/>
      <c r="E6" s="809"/>
      <c r="F6" s="807"/>
      <c r="G6" s="35" t="s">
        <v>10</v>
      </c>
      <c r="H6" s="22">
        <v>0</v>
      </c>
      <c r="I6" s="73"/>
      <c r="J6" s="42"/>
      <c r="K6" s="75"/>
      <c r="L6" s="42"/>
    </row>
    <row r="7" spans="1:12" ht="15.75" customHeight="1">
      <c r="A7" s="85"/>
      <c r="B7" s="209"/>
      <c r="C7" s="44"/>
      <c r="D7" s="809"/>
      <c r="E7" s="809"/>
      <c r="F7" s="807"/>
      <c r="G7" s="36" t="s">
        <v>11</v>
      </c>
      <c r="H7" s="22">
        <f>COUNTIF(G10:G214,"Ready")</f>
        <v>187</v>
      </c>
      <c r="I7" s="73"/>
      <c r="J7" s="42"/>
      <c r="K7" s="75"/>
      <c r="L7" s="42"/>
    </row>
    <row r="8" spans="1:12" ht="15.75" customHeight="1" thickBot="1">
      <c r="A8" s="93"/>
      <c r="B8" s="93"/>
      <c r="C8" s="94"/>
      <c r="D8" s="810"/>
      <c r="E8" s="810"/>
      <c r="F8" s="808"/>
      <c r="G8" s="95" t="s">
        <v>12</v>
      </c>
      <c r="H8" s="103">
        <f>COUNTIF(G10:G214,"Not ready")</f>
        <v>0</v>
      </c>
      <c r="I8" s="96"/>
      <c r="J8" s="86"/>
      <c r="K8" s="97"/>
      <c r="L8" s="86"/>
    </row>
    <row r="9" spans="1:12" ht="31.5" customHeight="1">
      <c r="A9" s="365" t="s">
        <v>13</v>
      </c>
      <c r="B9" s="366" t="s">
        <v>2181</v>
      </c>
      <c r="C9" s="366" t="s">
        <v>14</v>
      </c>
      <c r="D9" s="366" t="s">
        <v>15</v>
      </c>
      <c r="E9" s="366" t="s">
        <v>16</v>
      </c>
      <c r="F9" s="366" t="s">
        <v>200</v>
      </c>
      <c r="G9" s="366" t="s">
        <v>17</v>
      </c>
      <c r="H9" s="366" t="s">
        <v>1260</v>
      </c>
      <c r="I9" s="366" t="s">
        <v>18</v>
      </c>
      <c r="J9" s="366" t="s">
        <v>19</v>
      </c>
      <c r="K9" s="366" t="s">
        <v>21</v>
      </c>
      <c r="L9" s="367" t="s">
        <v>201</v>
      </c>
    </row>
    <row r="10" spans="1:12" ht="16.5" customHeight="1">
      <c r="A10" s="400" t="s">
        <v>729</v>
      </c>
      <c r="B10" s="212"/>
      <c r="C10" s="212" t="s">
        <v>23</v>
      </c>
      <c r="D10" s="213" t="s">
        <v>26</v>
      </c>
      <c r="E10" s="214" t="s">
        <v>27</v>
      </c>
      <c r="F10" s="215"/>
      <c r="G10" s="204" t="s">
        <v>11</v>
      </c>
      <c r="H10" s="215"/>
      <c r="I10" s="216"/>
      <c r="J10" s="217"/>
      <c r="K10" s="218"/>
      <c r="L10" s="386"/>
    </row>
    <row r="11" spans="1:12" ht="16.5" customHeight="1">
      <c r="A11" s="400" t="s">
        <v>730</v>
      </c>
      <c r="B11" s="212"/>
      <c r="C11" s="212" t="s">
        <v>23</v>
      </c>
      <c r="D11" s="213" t="s">
        <v>26</v>
      </c>
      <c r="E11" s="214" t="s">
        <v>29</v>
      </c>
      <c r="F11" s="215"/>
      <c r="G11" s="204" t="s">
        <v>11</v>
      </c>
      <c r="H11" s="215"/>
      <c r="I11" s="216"/>
      <c r="J11" s="217"/>
      <c r="K11" s="218"/>
      <c r="L11" s="386"/>
    </row>
    <row r="12" spans="1:12" ht="16.5" customHeight="1">
      <c r="A12" s="400" t="s">
        <v>731</v>
      </c>
      <c r="B12" s="212"/>
      <c r="C12" s="212" t="s">
        <v>23</v>
      </c>
      <c r="D12" s="213" t="s">
        <v>31</v>
      </c>
      <c r="E12" s="213" t="s">
        <v>32</v>
      </c>
      <c r="F12" s="215"/>
      <c r="G12" s="204" t="s">
        <v>11</v>
      </c>
      <c r="H12" s="215"/>
      <c r="I12" s="216"/>
      <c r="J12" s="219" t="s">
        <v>1389</v>
      </c>
      <c r="K12" s="218"/>
      <c r="L12" s="386"/>
    </row>
    <row r="13" spans="1:12" ht="16.5" customHeight="1">
      <c r="A13" s="400" t="s">
        <v>732</v>
      </c>
      <c r="B13" s="212"/>
      <c r="C13" s="212" t="s">
        <v>23</v>
      </c>
      <c r="D13" s="213" t="s">
        <v>31</v>
      </c>
      <c r="E13" s="220" t="s">
        <v>203</v>
      </c>
      <c r="F13" s="212"/>
      <c r="G13" s="204" t="s">
        <v>11</v>
      </c>
      <c r="H13" s="215"/>
      <c r="I13" s="215"/>
      <c r="J13" s="219" t="s">
        <v>1343</v>
      </c>
      <c r="K13" s="218"/>
      <c r="L13" s="386"/>
    </row>
    <row r="14" spans="1:12" ht="16.5" customHeight="1">
      <c r="A14" s="400" t="s">
        <v>733</v>
      </c>
      <c r="B14" s="212"/>
      <c r="C14" s="212" t="s">
        <v>23</v>
      </c>
      <c r="D14" s="213" t="s">
        <v>26</v>
      </c>
      <c r="E14" s="213" t="s">
        <v>1527</v>
      </c>
      <c r="F14" s="215"/>
      <c r="G14" s="204" t="s">
        <v>11</v>
      </c>
      <c r="H14" s="215"/>
      <c r="I14" s="216"/>
      <c r="J14" s="216"/>
      <c r="K14" s="218"/>
      <c r="L14" s="386"/>
    </row>
    <row r="15" spans="1:12" ht="16.5" customHeight="1">
      <c r="A15" s="400" t="s">
        <v>734</v>
      </c>
      <c r="B15" s="212"/>
      <c r="C15" s="212" t="s">
        <v>23</v>
      </c>
      <c r="D15" s="213" t="s">
        <v>24</v>
      </c>
      <c r="E15" s="220" t="s">
        <v>1528</v>
      </c>
      <c r="F15" s="215"/>
      <c r="G15" s="204" t="s">
        <v>11</v>
      </c>
      <c r="H15" s="215"/>
      <c r="I15" s="213" t="s">
        <v>1627</v>
      </c>
      <c r="J15" s="216"/>
      <c r="K15" s="218" t="s">
        <v>1626</v>
      </c>
      <c r="L15" s="401"/>
    </row>
    <row r="16" spans="1:12" ht="16.5" customHeight="1">
      <c r="A16" s="400" t="s">
        <v>735</v>
      </c>
      <c r="B16" s="212"/>
      <c r="C16" s="212" t="s">
        <v>23</v>
      </c>
      <c r="D16" s="213" t="s">
        <v>24</v>
      </c>
      <c r="E16" s="213" t="s">
        <v>25</v>
      </c>
      <c r="F16" s="215"/>
      <c r="G16" s="204" t="s">
        <v>11</v>
      </c>
      <c r="H16" s="215"/>
      <c r="I16" s="216"/>
      <c r="J16" s="216"/>
      <c r="K16" s="218" t="s">
        <v>1357</v>
      </c>
      <c r="L16" s="386"/>
    </row>
    <row r="17" spans="1:12" ht="16.5" customHeight="1">
      <c r="A17" s="400" t="s">
        <v>736</v>
      </c>
      <c r="B17" s="212"/>
      <c r="C17" s="212" t="s">
        <v>23</v>
      </c>
      <c r="D17" s="213" t="s">
        <v>24</v>
      </c>
      <c r="E17" s="213" t="s">
        <v>1364</v>
      </c>
      <c r="F17" s="215"/>
      <c r="G17" s="204" t="s">
        <v>11</v>
      </c>
      <c r="H17" s="215"/>
      <c r="I17" s="216"/>
      <c r="J17" s="216"/>
      <c r="K17" s="218" t="s">
        <v>1378</v>
      </c>
      <c r="L17" s="402"/>
    </row>
    <row r="18" spans="1:12" ht="16.5" customHeight="1">
      <c r="A18" s="400" t="s">
        <v>737</v>
      </c>
      <c r="B18" s="212"/>
      <c r="C18" s="212" t="s">
        <v>23</v>
      </c>
      <c r="D18" s="213" t="s">
        <v>198</v>
      </c>
      <c r="E18" s="214" t="s">
        <v>1365</v>
      </c>
      <c r="F18" s="215"/>
      <c r="G18" s="204" t="s">
        <v>11</v>
      </c>
      <c r="H18" s="215"/>
      <c r="I18" s="216"/>
      <c r="J18" s="216"/>
      <c r="K18" s="218" t="s">
        <v>2391</v>
      </c>
      <c r="L18" s="402"/>
    </row>
    <row r="19" spans="1:12" ht="16.5" customHeight="1">
      <c r="A19" s="400" t="s">
        <v>738</v>
      </c>
      <c r="B19" s="212"/>
      <c r="C19" s="212" t="s">
        <v>23</v>
      </c>
      <c r="D19" s="213" t="s">
        <v>24</v>
      </c>
      <c r="E19" s="213" t="s">
        <v>207</v>
      </c>
      <c r="F19" s="215"/>
      <c r="G19" s="204" t="s">
        <v>11</v>
      </c>
      <c r="H19" s="215"/>
      <c r="I19" s="216"/>
      <c r="J19" s="221"/>
      <c r="K19" s="218"/>
      <c r="L19" s="386"/>
    </row>
    <row r="20" spans="1:12" ht="16.5" customHeight="1">
      <c r="A20" s="400" t="s">
        <v>739</v>
      </c>
      <c r="B20" s="212"/>
      <c r="C20" s="212" t="s">
        <v>23</v>
      </c>
      <c r="D20" s="213" t="s">
        <v>217</v>
      </c>
      <c r="E20" s="213" t="s">
        <v>218</v>
      </c>
      <c r="F20" s="212" t="s">
        <v>504</v>
      </c>
      <c r="G20" s="204" t="s">
        <v>11</v>
      </c>
      <c r="H20" s="215"/>
      <c r="I20" s="216"/>
      <c r="J20" s="216"/>
      <c r="K20" s="218" t="s">
        <v>1361</v>
      </c>
      <c r="L20" s="386"/>
    </row>
    <row r="21" spans="1:12" ht="16.5" customHeight="1">
      <c r="A21" s="400" t="s">
        <v>740</v>
      </c>
      <c r="B21" s="212"/>
      <c r="C21" s="212" t="s">
        <v>23</v>
      </c>
      <c r="D21" s="213" t="s">
        <v>217</v>
      </c>
      <c r="E21" s="213" t="s">
        <v>220</v>
      </c>
      <c r="F21" s="212" t="s">
        <v>221</v>
      </c>
      <c r="G21" s="204" t="s">
        <v>11</v>
      </c>
      <c r="H21" s="215"/>
      <c r="I21" s="216"/>
      <c r="J21" s="216"/>
      <c r="K21" s="218" t="s">
        <v>1345</v>
      </c>
      <c r="L21" s="386"/>
    </row>
    <row r="22" spans="1:12" ht="16.5" customHeight="1">
      <c r="A22" s="400" t="s">
        <v>741</v>
      </c>
      <c r="B22" s="212"/>
      <c r="C22" s="212" t="s">
        <v>23</v>
      </c>
      <c r="D22" s="213" t="s">
        <v>217</v>
      </c>
      <c r="E22" s="213" t="s">
        <v>223</v>
      </c>
      <c r="F22" s="215"/>
      <c r="G22" s="204" t="s">
        <v>11</v>
      </c>
      <c r="H22" s="215"/>
      <c r="I22" s="215"/>
      <c r="J22" s="216"/>
      <c r="K22" s="222" t="s">
        <v>2147</v>
      </c>
      <c r="L22" s="386"/>
    </row>
    <row r="23" spans="1:12" ht="16.5" customHeight="1">
      <c r="A23" s="400" t="s">
        <v>742</v>
      </c>
      <c r="B23" s="212"/>
      <c r="C23" s="212" t="s">
        <v>23</v>
      </c>
      <c r="D23" s="213" t="s">
        <v>217</v>
      </c>
      <c r="E23" s="220" t="s">
        <v>2422</v>
      </c>
      <c r="F23" s="212" t="s">
        <v>743</v>
      </c>
      <c r="G23" s="204" t="s">
        <v>11</v>
      </c>
      <c r="H23" s="215"/>
      <c r="I23" s="216"/>
      <c r="J23" s="216"/>
      <c r="K23" s="218" t="s">
        <v>2449</v>
      </c>
      <c r="L23" s="386"/>
    </row>
    <row r="24" spans="1:12" ht="16.5" customHeight="1">
      <c r="A24" s="400" t="s">
        <v>744</v>
      </c>
      <c r="B24" s="212"/>
      <c r="C24" s="212" t="s">
        <v>23</v>
      </c>
      <c r="D24" s="213" t="s">
        <v>180</v>
      </c>
      <c r="E24" s="213" t="s">
        <v>2423</v>
      </c>
      <c r="F24" s="215"/>
      <c r="G24" s="204" t="s">
        <v>11</v>
      </c>
      <c r="H24" s="215"/>
      <c r="I24" s="216"/>
      <c r="J24" s="216"/>
      <c r="K24" s="218" t="s">
        <v>2450</v>
      </c>
      <c r="L24" s="386"/>
    </row>
    <row r="25" spans="1:12" ht="16.5" customHeight="1">
      <c r="A25" s="400" t="s">
        <v>745</v>
      </c>
      <c r="B25" s="212"/>
      <c r="C25" s="212" t="s">
        <v>23</v>
      </c>
      <c r="D25" s="213" t="s">
        <v>217</v>
      </c>
      <c r="E25" s="213" t="s">
        <v>746</v>
      </c>
      <c r="F25" s="212" t="s">
        <v>225</v>
      </c>
      <c r="G25" s="204" t="s">
        <v>11</v>
      </c>
      <c r="H25" s="215"/>
      <c r="I25" s="216"/>
      <c r="J25" s="216"/>
      <c r="K25" s="218" t="s">
        <v>1392</v>
      </c>
      <c r="L25" s="386"/>
    </row>
    <row r="26" spans="1:12" ht="16.5" customHeight="1">
      <c r="A26" s="400" t="s">
        <v>747</v>
      </c>
      <c r="B26" s="212"/>
      <c r="C26" s="212" t="s">
        <v>23</v>
      </c>
      <c r="D26" s="213" t="s">
        <v>217</v>
      </c>
      <c r="E26" s="213" t="s">
        <v>226</v>
      </c>
      <c r="F26" s="215"/>
      <c r="G26" s="204" t="s">
        <v>11</v>
      </c>
      <c r="H26" s="215"/>
      <c r="I26" s="216"/>
      <c r="J26" s="216"/>
      <c r="K26" s="218"/>
      <c r="L26" s="386"/>
    </row>
    <row r="27" spans="1:12" ht="16.5" customHeight="1">
      <c r="A27" s="400" t="s">
        <v>748</v>
      </c>
      <c r="B27" s="212"/>
      <c r="C27" s="212" t="s">
        <v>23</v>
      </c>
      <c r="D27" s="213" t="s">
        <v>217</v>
      </c>
      <c r="E27" s="213" t="s">
        <v>227</v>
      </c>
      <c r="F27" s="215"/>
      <c r="G27" s="204" t="s">
        <v>11</v>
      </c>
      <c r="H27" s="215"/>
      <c r="I27" s="216"/>
      <c r="J27" s="216"/>
      <c r="K27" s="218"/>
      <c r="L27" s="386"/>
    </row>
    <row r="28" spans="1:12" ht="16.5" customHeight="1">
      <c r="A28" s="400" t="s">
        <v>749</v>
      </c>
      <c r="B28" s="212"/>
      <c r="C28" s="212" t="s">
        <v>23</v>
      </c>
      <c r="D28" s="213" t="s">
        <v>217</v>
      </c>
      <c r="E28" s="213" t="s">
        <v>228</v>
      </c>
      <c r="F28" s="215"/>
      <c r="G28" s="204" t="s">
        <v>11</v>
      </c>
      <c r="H28" s="215"/>
      <c r="I28" s="216"/>
      <c r="J28" s="216"/>
      <c r="K28" s="218"/>
      <c r="L28" s="386"/>
    </row>
    <row r="29" spans="1:12" ht="16.5" customHeight="1">
      <c r="A29" s="400" t="s">
        <v>750</v>
      </c>
      <c r="B29" s="212"/>
      <c r="C29" s="212" t="s">
        <v>23</v>
      </c>
      <c r="D29" s="213" t="s">
        <v>217</v>
      </c>
      <c r="E29" s="213" t="s">
        <v>229</v>
      </c>
      <c r="F29" s="215"/>
      <c r="G29" s="204" t="s">
        <v>11</v>
      </c>
      <c r="H29" s="215"/>
      <c r="I29" s="216"/>
      <c r="J29" s="216"/>
      <c r="K29" s="218"/>
      <c r="L29" s="386"/>
    </row>
    <row r="30" spans="1:12" ht="16.5" customHeight="1">
      <c r="A30" s="400" t="s">
        <v>751</v>
      </c>
      <c r="B30" s="212"/>
      <c r="C30" s="212" t="s">
        <v>23</v>
      </c>
      <c r="D30" s="213" t="s">
        <v>217</v>
      </c>
      <c r="E30" s="213" t="s">
        <v>230</v>
      </c>
      <c r="F30" s="215"/>
      <c r="G30" s="204" t="s">
        <v>11</v>
      </c>
      <c r="H30" s="215"/>
      <c r="I30" s="216"/>
      <c r="J30" s="216"/>
      <c r="K30" s="218"/>
      <c r="L30" s="386"/>
    </row>
    <row r="31" spans="1:12" ht="16.5" customHeight="1">
      <c r="A31" s="400" t="s">
        <v>752</v>
      </c>
      <c r="B31" s="212"/>
      <c r="C31" s="212"/>
      <c r="D31" s="213" t="s">
        <v>217</v>
      </c>
      <c r="E31" s="246" t="s">
        <v>2220</v>
      </c>
      <c r="F31" s="215"/>
      <c r="G31" s="204" t="s">
        <v>11</v>
      </c>
      <c r="H31" s="215"/>
      <c r="I31" s="216"/>
      <c r="J31" s="216"/>
      <c r="K31" s="218"/>
      <c r="L31" s="384" t="s">
        <v>2210</v>
      </c>
    </row>
    <row r="32" spans="1:12" ht="16.5" customHeight="1">
      <c r="A32" s="400" t="s">
        <v>755</v>
      </c>
      <c r="B32" s="212"/>
      <c r="C32" s="212" t="s">
        <v>23</v>
      </c>
      <c r="D32" s="213" t="s">
        <v>24</v>
      </c>
      <c r="E32" s="213" t="s">
        <v>753</v>
      </c>
      <c r="F32" s="215"/>
      <c r="G32" s="204" t="s">
        <v>11</v>
      </c>
      <c r="H32" s="215"/>
      <c r="I32" s="213" t="s">
        <v>754</v>
      </c>
      <c r="J32" s="216"/>
      <c r="K32" s="218"/>
      <c r="L32" s="386"/>
    </row>
    <row r="33" spans="1:12" ht="16.5" customHeight="1">
      <c r="A33" s="400" t="s">
        <v>756</v>
      </c>
      <c r="B33" s="212"/>
      <c r="C33" s="212" t="s">
        <v>23</v>
      </c>
      <c r="D33" s="213" t="s">
        <v>24</v>
      </c>
      <c r="E33" s="213" t="s">
        <v>38</v>
      </c>
      <c r="F33" s="215"/>
      <c r="G33" s="204" t="s">
        <v>11</v>
      </c>
      <c r="H33" s="215"/>
      <c r="I33" s="213" t="s">
        <v>39</v>
      </c>
      <c r="J33" s="216"/>
      <c r="K33" s="218"/>
      <c r="L33" s="386"/>
    </row>
    <row r="34" spans="1:12" ht="16.5" customHeight="1">
      <c r="A34" s="400" t="s">
        <v>758</v>
      </c>
      <c r="B34" s="212"/>
      <c r="C34" s="212" t="s">
        <v>23</v>
      </c>
      <c r="D34" s="213" t="s">
        <v>24</v>
      </c>
      <c r="E34" s="213" t="s">
        <v>40</v>
      </c>
      <c r="F34" s="215"/>
      <c r="G34" s="204" t="s">
        <v>11</v>
      </c>
      <c r="H34" s="215"/>
      <c r="I34" s="213" t="s">
        <v>757</v>
      </c>
      <c r="J34" s="216"/>
      <c r="K34" s="218"/>
      <c r="L34" s="386"/>
    </row>
    <row r="35" spans="1:12" ht="16.5" customHeight="1">
      <c r="A35" s="400" t="s">
        <v>760</v>
      </c>
      <c r="B35" s="212"/>
      <c r="C35" s="212" t="s">
        <v>23</v>
      </c>
      <c r="D35" s="213" t="s">
        <v>24</v>
      </c>
      <c r="E35" s="213" t="s">
        <v>44</v>
      </c>
      <c r="F35" s="215"/>
      <c r="G35" s="204" t="s">
        <v>11</v>
      </c>
      <c r="H35" s="215"/>
      <c r="I35" s="213" t="s">
        <v>759</v>
      </c>
      <c r="J35" s="216"/>
      <c r="K35" s="218"/>
      <c r="L35" s="386"/>
    </row>
    <row r="36" spans="1:12" ht="16.5" customHeight="1">
      <c r="A36" s="400" t="s">
        <v>762</v>
      </c>
      <c r="B36" s="212"/>
      <c r="C36" s="212" t="s">
        <v>23</v>
      </c>
      <c r="D36" s="213" t="s">
        <v>24</v>
      </c>
      <c r="E36" s="223" t="s">
        <v>2211</v>
      </c>
      <c r="F36" s="215"/>
      <c r="G36" s="204" t="s">
        <v>11</v>
      </c>
      <c r="H36" s="215"/>
      <c r="I36" s="213" t="s">
        <v>761</v>
      </c>
      <c r="J36" s="216"/>
      <c r="K36" s="218"/>
      <c r="L36" s="386"/>
    </row>
    <row r="37" spans="1:12" ht="16.5" customHeight="1">
      <c r="A37" s="400" t="s">
        <v>764</v>
      </c>
      <c r="B37" s="212"/>
      <c r="C37" s="212" t="s">
        <v>23</v>
      </c>
      <c r="D37" s="213" t="s">
        <v>24</v>
      </c>
      <c r="E37" s="223" t="s">
        <v>46</v>
      </c>
      <c r="F37" s="215"/>
      <c r="G37" s="204" t="s">
        <v>11</v>
      </c>
      <c r="H37" s="215"/>
      <c r="I37" s="213" t="s">
        <v>763</v>
      </c>
      <c r="J37" s="216"/>
      <c r="K37" s="218"/>
      <c r="L37" s="386"/>
    </row>
    <row r="38" spans="1:12" ht="16.5" customHeight="1">
      <c r="A38" s="400" t="s">
        <v>766</v>
      </c>
      <c r="B38" s="212"/>
      <c r="C38" s="212" t="s">
        <v>23</v>
      </c>
      <c r="D38" s="213" t="s">
        <v>24</v>
      </c>
      <c r="E38" s="223" t="s">
        <v>50</v>
      </c>
      <c r="F38" s="215"/>
      <c r="G38" s="204" t="s">
        <v>11</v>
      </c>
      <c r="H38" s="215"/>
      <c r="I38" s="219" t="s">
        <v>765</v>
      </c>
      <c r="J38" s="216"/>
      <c r="K38" s="218"/>
      <c r="L38" s="386"/>
    </row>
    <row r="39" spans="1:12" ht="16.5" customHeight="1">
      <c r="A39" s="400" t="s">
        <v>768</v>
      </c>
      <c r="B39" s="212"/>
      <c r="C39" s="212" t="s">
        <v>23</v>
      </c>
      <c r="D39" s="213" t="s">
        <v>24</v>
      </c>
      <c r="E39" s="223" t="s">
        <v>48</v>
      </c>
      <c r="F39" s="215"/>
      <c r="G39" s="204" t="s">
        <v>11</v>
      </c>
      <c r="H39" s="215"/>
      <c r="I39" s="213" t="s">
        <v>767</v>
      </c>
      <c r="J39" s="216"/>
      <c r="K39" s="218"/>
      <c r="L39" s="386"/>
    </row>
    <row r="40" spans="1:12" ht="17.100000000000001" customHeight="1">
      <c r="A40" s="400" t="s">
        <v>769</v>
      </c>
      <c r="B40" s="212"/>
      <c r="C40" s="212" t="s">
        <v>23</v>
      </c>
      <c r="D40" s="213" t="s">
        <v>24</v>
      </c>
      <c r="E40" s="213" t="s">
        <v>1533</v>
      </c>
      <c r="F40" s="215"/>
      <c r="G40" s="204" t="s">
        <v>11</v>
      </c>
      <c r="H40" s="215"/>
      <c r="I40" s="216"/>
      <c r="J40" s="216"/>
      <c r="K40" s="218"/>
      <c r="L40" s="386"/>
    </row>
    <row r="41" spans="1:12" ht="18.600000000000001" customHeight="1">
      <c r="A41" s="400" t="s">
        <v>771</v>
      </c>
      <c r="B41" s="212"/>
      <c r="C41" s="212" t="s">
        <v>23</v>
      </c>
      <c r="D41" s="213" t="s">
        <v>24</v>
      </c>
      <c r="E41" s="213" t="s">
        <v>770</v>
      </c>
      <c r="F41" s="215"/>
      <c r="G41" s="204" t="s">
        <v>11</v>
      </c>
      <c r="H41" s="215"/>
      <c r="I41" s="213" t="s">
        <v>1596</v>
      </c>
      <c r="J41" s="216"/>
      <c r="K41" s="218"/>
      <c r="L41" s="386"/>
    </row>
    <row r="42" spans="1:12" ht="16.5" customHeight="1">
      <c r="A42" s="400" t="s">
        <v>775</v>
      </c>
      <c r="B42" s="212"/>
      <c r="C42" s="212" t="s">
        <v>23</v>
      </c>
      <c r="D42" s="213" t="s">
        <v>24</v>
      </c>
      <c r="E42" s="213" t="s">
        <v>772</v>
      </c>
      <c r="F42" s="215"/>
      <c r="G42" s="204" t="s">
        <v>11</v>
      </c>
      <c r="H42" s="224" t="s">
        <v>773</v>
      </c>
      <c r="I42" s="216"/>
      <c r="J42" s="216"/>
      <c r="K42" s="218" t="s">
        <v>774</v>
      </c>
      <c r="L42" s="386"/>
    </row>
    <row r="43" spans="1:12" ht="16.5" customHeight="1">
      <c r="A43" s="400" t="s">
        <v>778</v>
      </c>
      <c r="B43" s="212"/>
      <c r="C43" s="212" t="s">
        <v>23</v>
      </c>
      <c r="D43" s="213" t="s">
        <v>24</v>
      </c>
      <c r="E43" s="213" t="s">
        <v>776</v>
      </c>
      <c r="F43" s="215"/>
      <c r="G43" s="204" t="s">
        <v>11</v>
      </c>
      <c r="H43" s="225" t="s">
        <v>773</v>
      </c>
      <c r="I43" s="216"/>
      <c r="J43" s="216"/>
      <c r="K43" s="218" t="s">
        <v>777</v>
      </c>
      <c r="L43" s="386"/>
    </row>
    <row r="44" spans="1:12" ht="16.5" customHeight="1">
      <c r="A44" s="400" t="s">
        <v>782</v>
      </c>
      <c r="B44" s="212"/>
      <c r="C44" s="212" t="s">
        <v>23</v>
      </c>
      <c r="D44" s="213" t="s">
        <v>24</v>
      </c>
      <c r="E44" s="213" t="s">
        <v>779</v>
      </c>
      <c r="F44" s="215"/>
      <c r="G44" s="204" t="s">
        <v>11</v>
      </c>
      <c r="H44" s="224" t="s">
        <v>780</v>
      </c>
      <c r="I44" s="213" t="s">
        <v>1595</v>
      </c>
      <c r="J44" s="221"/>
      <c r="K44" s="218" t="s">
        <v>781</v>
      </c>
      <c r="L44" s="386"/>
    </row>
    <row r="45" spans="1:12" ht="16.5" customHeight="1">
      <c r="A45" s="400" t="s">
        <v>786</v>
      </c>
      <c r="B45" s="212"/>
      <c r="C45" s="212" t="s">
        <v>23</v>
      </c>
      <c r="D45" s="213" t="s">
        <v>24</v>
      </c>
      <c r="E45" s="213" t="s">
        <v>783</v>
      </c>
      <c r="F45" s="215"/>
      <c r="G45" s="204" t="s">
        <v>11</v>
      </c>
      <c r="H45" s="225" t="s">
        <v>784</v>
      </c>
      <c r="I45" s="216"/>
      <c r="J45" s="216"/>
      <c r="K45" s="218" t="s">
        <v>785</v>
      </c>
      <c r="L45" s="386"/>
    </row>
    <row r="46" spans="1:12" ht="16.5" customHeight="1">
      <c r="A46" s="400" t="s">
        <v>787</v>
      </c>
      <c r="B46" s="212"/>
      <c r="C46" s="212" t="s">
        <v>23</v>
      </c>
      <c r="D46" s="213" t="s">
        <v>24</v>
      </c>
      <c r="E46" s="213" t="s">
        <v>2382</v>
      </c>
      <c r="F46" s="215"/>
      <c r="G46" s="25" t="s">
        <v>6</v>
      </c>
      <c r="H46" s="215"/>
      <c r="I46" s="215"/>
      <c r="J46" s="216"/>
      <c r="K46" s="218" t="s">
        <v>1458</v>
      </c>
      <c r="L46" s="386"/>
    </row>
    <row r="47" spans="1:12" ht="16.5" customHeight="1">
      <c r="A47" s="400" t="s">
        <v>791</v>
      </c>
      <c r="B47" s="212"/>
      <c r="C47" s="212" t="s">
        <v>23</v>
      </c>
      <c r="D47" s="213" t="s">
        <v>24</v>
      </c>
      <c r="E47" s="213" t="s">
        <v>788</v>
      </c>
      <c r="F47" s="212" t="s">
        <v>789</v>
      </c>
      <c r="G47" s="204" t="s">
        <v>11</v>
      </c>
      <c r="H47" s="226"/>
      <c r="I47" s="216"/>
      <c r="J47" s="216"/>
      <c r="K47" s="218" t="s">
        <v>1380</v>
      </c>
      <c r="L47" s="386"/>
    </row>
    <row r="48" spans="1:12" ht="16.5" customHeight="1">
      <c r="A48" s="400" t="s">
        <v>794</v>
      </c>
      <c r="B48" s="212"/>
      <c r="C48" s="212" t="s">
        <v>23</v>
      </c>
      <c r="D48" s="213" t="s">
        <v>792</v>
      </c>
      <c r="E48" s="213" t="s">
        <v>793</v>
      </c>
      <c r="F48" s="215"/>
      <c r="G48" s="204" t="s">
        <v>11</v>
      </c>
      <c r="H48" s="226"/>
      <c r="I48" s="215"/>
      <c r="J48" s="216"/>
      <c r="K48" s="218" t="s">
        <v>1379</v>
      </c>
      <c r="L48" s="386"/>
    </row>
    <row r="49" spans="1:12" ht="16.5" customHeight="1">
      <c r="A49" s="400" t="s">
        <v>796</v>
      </c>
      <c r="B49" s="212"/>
      <c r="C49" s="212" t="s">
        <v>23</v>
      </c>
      <c r="D49" s="213" t="s">
        <v>795</v>
      </c>
      <c r="E49" s="213" t="s">
        <v>793</v>
      </c>
      <c r="F49" s="215"/>
      <c r="G49" s="204" t="s">
        <v>11</v>
      </c>
      <c r="H49" s="226"/>
      <c r="I49" s="215"/>
      <c r="J49" s="216"/>
      <c r="K49" s="218" t="s">
        <v>1353</v>
      </c>
      <c r="L49" s="386"/>
    </row>
    <row r="50" spans="1:12" ht="16.5" customHeight="1">
      <c r="A50" s="400" t="s">
        <v>799</v>
      </c>
      <c r="B50" s="212"/>
      <c r="C50" s="212" t="s">
        <v>23</v>
      </c>
      <c r="D50" s="213" t="s">
        <v>792</v>
      </c>
      <c r="E50" s="213" t="s">
        <v>797</v>
      </c>
      <c r="F50" s="212" t="s">
        <v>798</v>
      </c>
      <c r="G50" s="204" t="s">
        <v>11</v>
      </c>
      <c r="H50" s="215"/>
      <c r="I50" s="215"/>
      <c r="J50" s="216"/>
      <c r="K50" s="218" t="s">
        <v>1393</v>
      </c>
      <c r="L50" s="386"/>
    </row>
    <row r="51" spans="1:12" ht="16.5" customHeight="1">
      <c r="A51" s="400" t="s">
        <v>801</v>
      </c>
      <c r="B51" s="212"/>
      <c r="C51" s="212" t="s">
        <v>23</v>
      </c>
      <c r="D51" s="213" t="s">
        <v>792</v>
      </c>
      <c r="E51" s="213" t="s">
        <v>800</v>
      </c>
      <c r="F51" s="212" t="s">
        <v>798</v>
      </c>
      <c r="G51" s="204" t="s">
        <v>11</v>
      </c>
      <c r="H51" s="215"/>
      <c r="I51" s="216"/>
      <c r="J51" s="216"/>
      <c r="K51" s="218"/>
      <c r="L51" s="386"/>
    </row>
    <row r="52" spans="1:12" ht="16.5" customHeight="1">
      <c r="A52" s="400" t="s">
        <v>803</v>
      </c>
      <c r="B52" s="212"/>
      <c r="C52" s="212" t="s">
        <v>23</v>
      </c>
      <c r="D52" s="213" t="s">
        <v>792</v>
      </c>
      <c r="E52" s="213" t="s">
        <v>802</v>
      </c>
      <c r="F52" s="212" t="s">
        <v>429</v>
      </c>
      <c r="G52" s="204" t="s">
        <v>11</v>
      </c>
      <c r="H52" s="215"/>
      <c r="I52" s="216"/>
      <c r="J52" s="216"/>
      <c r="K52" s="218"/>
      <c r="L52" s="386"/>
    </row>
    <row r="53" spans="1:12" ht="16.5" customHeight="1">
      <c r="A53" s="400" t="s">
        <v>806</v>
      </c>
      <c r="B53" s="212"/>
      <c r="C53" s="212" t="s">
        <v>23</v>
      </c>
      <c r="D53" s="213" t="s">
        <v>792</v>
      </c>
      <c r="E53" s="213" t="s">
        <v>804</v>
      </c>
      <c r="F53" s="212" t="s">
        <v>805</v>
      </c>
      <c r="G53" s="204" t="s">
        <v>11</v>
      </c>
      <c r="H53" s="215"/>
      <c r="I53" s="216"/>
      <c r="J53" s="216"/>
      <c r="K53" s="218"/>
      <c r="L53" s="386"/>
    </row>
    <row r="54" spans="1:12" ht="16.5" customHeight="1">
      <c r="A54" s="400" t="s">
        <v>808</v>
      </c>
      <c r="B54" s="212"/>
      <c r="C54" s="212" t="s">
        <v>23</v>
      </c>
      <c r="D54" s="213" t="s">
        <v>792</v>
      </c>
      <c r="E54" s="213" t="s">
        <v>807</v>
      </c>
      <c r="F54" s="212" t="s">
        <v>805</v>
      </c>
      <c r="G54" s="204" t="s">
        <v>11</v>
      </c>
      <c r="H54" s="215"/>
      <c r="I54" s="216"/>
      <c r="J54" s="216"/>
      <c r="K54" s="218"/>
      <c r="L54" s="386"/>
    </row>
    <row r="55" spans="1:12" ht="16.5" customHeight="1">
      <c r="A55" s="400" t="s">
        <v>810</v>
      </c>
      <c r="B55" s="212"/>
      <c r="C55" s="212" t="s">
        <v>23</v>
      </c>
      <c r="D55" s="213" t="s">
        <v>792</v>
      </c>
      <c r="E55" s="213" t="s">
        <v>809</v>
      </c>
      <c r="F55" s="212" t="s">
        <v>805</v>
      </c>
      <c r="G55" s="204" t="s">
        <v>11</v>
      </c>
      <c r="H55" s="215"/>
      <c r="I55" s="216"/>
      <c r="J55" s="216"/>
      <c r="K55" s="218"/>
      <c r="L55" s="386"/>
    </row>
    <row r="56" spans="1:12" ht="16.5" customHeight="1">
      <c r="A56" s="400" t="s">
        <v>813</v>
      </c>
      <c r="B56" s="212"/>
      <c r="C56" s="212" t="s">
        <v>23</v>
      </c>
      <c r="D56" s="213" t="s">
        <v>795</v>
      </c>
      <c r="E56" s="213" t="s">
        <v>811</v>
      </c>
      <c r="F56" s="212" t="s">
        <v>812</v>
      </c>
      <c r="G56" s="204" t="s">
        <v>11</v>
      </c>
      <c r="H56" s="215"/>
      <c r="I56" s="216"/>
      <c r="J56" s="216"/>
      <c r="K56" s="218"/>
      <c r="L56" s="386"/>
    </row>
    <row r="57" spans="1:12" ht="16.5" customHeight="1">
      <c r="A57" s="400" t="s">
        <v>816</v>
      </c>
      <c r="B57" s="212"/>
      <c r="C57" s="212" t="s">
        <v>23</v>
      </c>
      <c r="D57" s="213" t="s">
        <v>795</v>
      </c>
      <c r="E57" s="213" t="s">
        <v>814</v>
      </c>
      <c r="F57" s="212" t="s">
        <v>815</v>
      </c>
      <c r="G57" s="204" t="s">
        <v>11</v>
      </c>
      <c r="H57" s="215"/>
      <c r="I57" s="216"/>
      <c r="J57" s="216"/>
      <c r="K57" s="218"/>
      <c r="L57" s="386"/>
    </row>
    <row r="58" spans="1:12" ht="16.5" customHeight="1">
      <c r="A58" s="400" t="s">
        <v>818</v>
      </c>
      <c r="B58" s="212"/>
      <c r="C58" s="212" t="s">
        <v>23</v>
      </c>
      <c r="D58" s="213" t="s">
        <v>795</v>
      </c>
      <c r="E58" s="213" t="s">
        <v>817</v>
      </c>
      <c r="F58" s="212" t="s">
        <v>815</v>
      </c>
      <c r="G58" s="204" t="s">
        <v>11</v>
      </c>
      <c r="H58" s="215"/>
      <c r="I58" s="216"/>
      <c r="J58" s="216"/>
      <c r="K58" s="218"/>
      <c r="L58" s="386"/>
    </row>
    <row r="59" spans="1:12" ht="16.5" customHeight="1">
      <c r="A59" s="400" t="s">
        <v>820</v>
      </c>
      <c r="B59" s="212"/>
      <c r="C59" s="212" t="s">
        <v>23</v>
      </c>
      <c r="D59" s="213" t="s">
        <v>795</v>
      </c>
      <c r="E59" s="213" t="s">
        <v>819</v>
      </c>
      <c r="F59" s="212" t="s">
        <v>815</v>
      </c>
      <c r="G59" s="204" t="s">
        <v>11</v>
      </c>
      <c r="H59" s="215"/>
      <c r="I59" s="216"/>
      <c r="J59" s="216"/>
      <c r="K59" s="218"/>
      <c r="L59" s="386"/>
    </row>
    <row r="60" spans="1:12" ht="16.5" customHeight="1">
      <c r="A60" s="400" t="s">
        <v>822</v>
      </c>
      <c r="B60" s="212"/>
      <c r="C60" s="212" t="s">
        <v>23</v>
      </c>
      <c r="D60" s="213" t="s">
        <v>795</v>
      </c>
      <c r="E60" s="213" t="s">
        <v>804</v>
      </c>
      <c r="F60" s="212" t="s">
        <v>821</v>
      </c>
      <c r="G60" s="204" t="s">
        <v>11</v>
      </c>
      <c r="H60" s="215"/>
      <c r="I60" s="216"/>
      <c r="J60" s="216"/>
      <c r="K60" s="218"/>
      <c r="L60" s="386"/>
    </row>
    <row r="61" spans="1:12" ht="16.5" customHeight="1">
      <c r="A61" s="400" t="s">
        <v>823</v>
      </c>
      <c r="B61" s="212"/>
      <c r="C61" s="212" t="s">
        <v>23</v>
      </c>
      <c r="D61" s="213" t="s">
        <v>795</v>
      </c>
      <c r="E61" s="213" t="s">
        <v>807</v>
      </c>
      <c r="F61" s="212" t="s">
        <v>821</v>
      </c>
      <c r="G61" s="204" t="s">
        <v>11</v>
      </c>
      <c r="H61" s="215"/>
      <c r="I61" s="216"/>
      <c r="J61" s="216"/>
      <c r="K61" s="218"/>
      <c r="L61" s="386"/>
    </row>
    <row r="62" spans="1:12" ht="16.5" customHeight="1">
      <c r="A62" s="400" t="s">
        <v>824</v>
      </c>
      <c r="B62" s="212"/>
      <c r="C62" s="212" t="s">
        <v>23</v>
      </c>
      <c r="D62" s="213" t="s">
        <v>795</v>
      </c>
      <c r="E62" s="213" t="s">
        <v>809</v>
      </c>
      <c r="F62" s="212" t="s">
        <v>821</v>
      </c>
      <c r="G62" s="204" t="s">
        <v>11</v>
      </c>
      <c r="H62" s="215"/>
      <c r="I62" s="216"/>
      <c r="J62" s="216"/>
      <c r="K62" s="218"/>
      <c r="L62" s="386"/>
    </row>
    <row r="63" spans="1:12" ht="16.5" customHeight="1">
      <c r="A63" s="400" t="s">
        <v>826</v>
      </c>
      <c r="B63" s="212"/>
      <c r="C63" s="212" t="s">
        <v>23</v>
      </c>
      <c r="D63" s="213" t="s">
        <v>792</v>
      </c>
      <c r="E63" s="213" t="s">
        <v>825</v>
      </c>
      <c r="F63" s="215"/>
      <c r="G63" s="204" t="s">
        <v>11</v>
      </c>
      <c r="H63" s="226"/>
      <c r="I63" s="216"/>
      <c r="J63" s="216"/>
      <c r="K63" s="218" t="s">
        <v>1394</v>
      </c>
      <c r="L63" s="386"/>
    </row>
    <row r="64" spans="1:12" ht="16.5" customHeight="1">
      <c r="A64" s="400" t="s">
        <v>827</v>
      </c>
      <c r="B64" s="212"/>
      <c r="C64" s="212" t="s">
        <v>23</v>
      </c>
      <c r="D64" s="213" t="s">
        <v>795</v>
      </c>
      <c r="E64" s="213" t="s">
        <v>825</v>
      </c>
      <c r="F64" s="215"/>
      <c r="G64" s="204" t="s">
        <v>11</v>
      </c>
      <c r="H64" s="226"/>
      <c r="I64" s="216"/>
      <c r="J64" s="216"/>
      <c r="K64" s="218" t="s">
        <v>1395</v>
      </c>
      <c r="L64" s="386"/>
    </row>
    <row r="65" spans="1:12" ht="18" customHeight="1">
      <c r="A65" s="400" t="s">
        <v>830</v>
      </c>
      <c r="B65" s="212"/>
      <c r="C65" s="212" t="s">
        <v>23</v>
      </c>
      <c r="D65" s="213" t="s">
        <v>828</v>
      </c>
      <c r="E65" s="213" t="s">
        <v>829</v>
      </c>
      <c r="F65" s="215"/>
      <c r="G65" s="204" t="s">
        <v>11</v>
      </c>
      <c r="H65" s="227"/>
      <c r="I65" s="228"/>
      <c r="J65" s="217"/>
      <c r="K65" s="218" t="s">
        <v>1396</v>
      </c>
      <c r="L65" s="386"/>
    </row>
    <row r="66" spans="1:12" ht="18" customHeight="1">
      <c r="A66" s="400" t="s">
        <v>832</v>
      </c>
      <c r="B66" s="212"/>
      <c r="C66" s="212" t="s">
        <v>23</v>
      </c>
      <c r="D66" s="213" t="s">
        <v>828</v>
      </c>
      <c r="E66" s="213" t="s">
        <v>831</v>
      </c>
      <c r="F66" s="215"/>
      <c r="G66" s="204" t="s">
        <v>11</v>
      </c>
      <c r="H66" s="227"/>
      <c r="I66" s="228"/>
      <c r="J66" s="217"/>
      <c r="K66" s="218" t="s">
        <v>1381</v>
      </c>
      <c r="L66" s="386"/>
    </row>
    <row r="67" spans="1:12" ht="18" customHeight="1">
      <c r="A67" s="400" t="s">
        <v>833</v>
      </c>
      <c r="B67" s="212"/>
      <c r="C67" s="212" t="s">
        <v>23</v>
      </c>
      <c r="D67" s="213" t="s">
        <v>828</v>
      </c>
      <c r="E67" s="213" t="s">
        <v>825</v>
      </c>
      <c r="F67" s="215"/>
      <c r="G67" s="204" t="s">
        <v>11</v>
      </c>
      <c r="H67" s="227"/>
      <c r="I67" s="228"/>
      <c r="J67" s="217"/>
      <c r="K67" s="218" t="s">
        <v>1354</v>
      </c>
      <c r="L67" s="386"/>
    </row>
    <row r="68" spans="1:12" ht="18" customHeight="1">
      <c r="A68" s="400" t="s">
        <v>837</v>
      </c>
      <c r="B68" s="212"/>
      <c r="C68" s="212" t="s">
        <v>23</v>
      </c>
      <c r="D68" s="213" t="s">
        <v>1617</v>
      </c>
      <c r="E68" s="220" t="s">
        <v>834</v>
      </c>
      <c r="F68" s="212" t="s">
        <v>835</v>
      </c>
      <c r="G68" s="204" t="s">
        <v>11</v>
      </c>
      <c r="H68" s="227"/>
      <c r="I68" s="213" t="s">
        <v>836</v>
      </c>
      <c r="J68" s="217"/>
      <c r="K68" s="222" t="s">
        <v>1618</v>
      </c>
      <c r="L68" s="386"/>
    </row>
    <row r="69" spans="1:12" ht="18" customHeight="1">
      <c r="A69" s="400" t="s">
        <v>839</v>
      </c>
      <c r="B69" s="212"/>
      <c r="C69" s="212" t="s">
        <v>23</v>
      </c>
      <c r="D69" s="213" t="s">
        <v>2009</v>
      </c>
      <c r="E69" s="220" t="s">
        <v>2216</v>
      </c>
      <c r="F69" s="229" t="s">
        <v>2217</v>
      </c>
      <c r="G69" s="204" t="s">
        <v>11</v>
      </c>
      <c r="H69" s="230" t="s">
        <v>838</v>
      </c>
      <c r="I69" s="228"/>
      <c r="J69" s="217"/>
      <c r="K69" s="231" t="s">
        <v>1534</v>
      </c>
      <c r="L69" s="386"/>
    </row>
    <row r="70" spans="1:12" ht="18" customHeight="1">
      <c r="A70" s="400" t="s">
        <v>841</v>
      </c>
      <c r="B70" s="212"/>
      <c r="C70" s="212" t="s">
        <v>23</v>
      </c>
      <c r="D70" s="213" t="s">
        <v>828</v>
      </c>
      <c r="E70" s="220" t="s">
        <v>840</v>
      </c>
      <c r="F70" s="229" t="s">
        <v>91</v>
      </c>
      <c r="G70" s="204" t="s">
        <v>11</v>
      </c>
      <c r="H70" s="227"/>
      <c r="I70" s="228"/>
      <c r="J70" s="217"/>
      <c r="K70" s="222" t="s">
        <v>1535</v>
      </c>
      <c r="L70" s="386"/>
    </row>
    <row r="71" spans="1:12" ht="18" customHeight="1">
      <c r="A71" s="400" t="s">
        <v>844</v>
      </c>
      <c r="B71" s="212"/>
      <c r="C71" s="212" t="s">
        <v>23</v>
      </c>
      <c r="D71" s="213" t="s">
        <v>828</v>
      </c>
      <c r="E71" s="213" t="s">
        <v>842</v>
      </c>
      <c r="F71" s="229" t="s">
        <v>843</v>
      </c>
      <c r="G71" s="204" t="s">
        <v>11</v>
      </c>
      <c r="H71" s="227"/>
      <c r="I71" s="228"/>
      <c r="J71" s="217"/>
      <c r="K71" s="811" t="s">
        <v>1350</v>
      </c>
      <c r="L71" s="386"/>
    </row>
    <row r="72" spans="1:12" ht="16.5" customHeight="1">
      <c r="A72" s="400" t="s">
        <v>847</v>
      </c>
      <c r="B72" s="212"/>
      <c r="C72" s="212" t="s">
        <v>23</v>
      </c>
      <c r="D72" s="213" t="s">
        <v>828</v>
      </c>
      <c r="E72" s="213" t="s">
        <v>845</v>
      </c>
      <c r="F72" s="229" t="s">
        <v>846</v>
      </c>
      <c r="G72" s="204" t="s">
        <v>11</v>
      </c>
      <c r="H72" s="215"/>
      <c r="I72" s="216"/>
      <c r="J72" s="216"/>
      <c r="K72" s="811"/>
      <c r="L72" s="386"/>
    </row>
    <row r="73" spans="1:12" ht="16.5" customHeight="1">
      <c r="A73" s="400" t="s">
        <v>849</v>
      </c>
      <c r="B73" s="212"/>
      <c r="C73" s="212" t="s">
        <v>23</v>
      </c>
      <c r="D73" s="213" t="s">
        <v>828</v>
      </c>
      <c r="E73" s="213" t="s">
        <v>848</v>
      </c>
      <c r="F73" s="229" t="s">
        <v>846</v>
      </c>
      <c r="G73" s="204" t="s">
        <v>11</v>
      </c>
      <c r="H73" s="215"/>
      <c r="I73" s="216"/>
      <c r="J73" s="216"/>
      <c r="K73" s="811"/>
      <c r="L73" s="386"/>
    </row>
    <row r="74" spans="1:12" ht="16.5" customHeight="1">
      <c r="A74" s="400" t="s">
        <v>851</v>
      </c>
      <c r="B74" s="212"/>
      <c r="C74" s="212" t="s">
        <v>23</v>
      </c>
      <c r="D74" s="213" t="s">
        <v>828</v>
      </c>
      <c r="E74" s="213" t="s">
        <v>850</v>
      </c>
      <c r="F74" s="229" t="s">
        <v>846</v>
      </c>
      <c r="G74" s="204" t="s">
        <v>11</v>
      </c>
      <c r="H74" s="215"/>
      <c r="I74" s="216"/>
      <c r="J74" s="216"/>
      <c r="K74" s="811"/>
      <c r="L74" s="386"/>
    </row>
    <row r="75" spans="1:12" ht="16.5" customHeight="1">
      <c r="A75" s="400" t="s">
        <v>853</v>
      </c>
      <c r="B75" s="212"/>
      <c r="C75" s="212" t="s">
        <v>23</v>
      </c>
      <c r="D75" s="213" t="s">
        <v>1777</v>
      </c>
      <c r="E75" s="213" t="s">
        <v>1780</v>
      </c>
      <c r="F75" s="229" t="s">
        <v>1775</v>
      </c>
      <c r="G75" s="204" t="s">
        <v>11</v>
      </c>
      <c r="H75" s="215"/>
      <c r="I75" s="216"/>
      <c r="J75" s="216"/>
      <c r="K75" s="811"/>
      <c r="L75" s="386"/>
    </row>
    <row r="76" spans="1:12" ht="16.5" customHeight="1">
      <c r="A76" s="400" t="s">
        <v>855</v>
      </c>
      <c r="B76" s="212"/>
      <c r="C76" s="212" t="s">
        <v>23</v>
      </c>
      <c r="D76" s="213" t="s">
        <v>828</v>
      </c>
      <c r="E76" s="213" t="s">
        <v>854</v>
      </c>
      <c r="F76" s="229" t="s">
        <v>1775</v>
      </c>
      <c r="G76" s="204" t="s">
        <v>11</v>
      </c>
      <c r="H76" s="215"/>
      <c r="I76" s="216"/>
      <c r="J76" s="216"/>
      <c r="K76" s="811"/>
      <c r="L76" s="386"/>
    </row>
    <row r="77" spans="1:12" ht="16.5" customHeight="1">
      <c r="A77" s="400" t="s">
        <v>857</v>
      </c>
      <c r="B77" s="212"/>
      <c r="C77" s="212" t="s">
        <v>23</v>
      </c>
      <c r="D77" s="213" t="s">
        <v>828</v>
      </c>
      <c r="E77" s="213" t="s">
        <v>856</v>
      </c>
      <c r="F77" s="229" t="s">
        <v>1775</v>
      </c>
      <c r="G77" s="204" t="s">
        <v>11</v>
      </c>
      <c r="H77" s="215"/>
      <c r="I77" s="216"/>
      <c r="J77" s="216"/>
      <c r="K77" s="811"/>
      <c r="L77" s="386"/>
    </row>
    <row r="78" spans="1:12" ht="16.5" customHeight="1">
      <c r="A78" s="400" t="s">
        <v>860</v>
      </c>
      <c r="B78" s="212"/>
      <c r="C78" s="212" t="s">
        <v>23</v>
      </c>
      <c r="D78" s="213" t="s">
        <v>828</v>
      </c>
      <c r="E78" s="213" t="s">
        <v>858</v>
      </c>
      <c r="F78" s="229" t="s">
        <v>859</v>
      </c>
      <c r="G78" s="204" t="s">
        <v>11</v>
      </c>
      <c r="H78" s="215"/>
      <c r="I78" s="216"/>
      <c r="J78" s="216"/>
      <c r="K78" s="811"/>
      <c r="L78" s="386"/>
    </row>
    <row r="79" spans="1:12" ht="16.5" customHeight="1">
      <c r="A79" s="400" t="s">
        <v>863</v>
      </c>
      <c r="B79" s="212"/>
      <c r="C79" s="212" t="s">
        <v>23</v>
      </c>
      <c r="D79" s="213" t="s">
        <v>64</v>
      </c>
      <c r="E79" s="213" t="s">
        <v>861</v>
      </c>
      <c r="F79" s="212" t="s">
        <v>862</v>
      </c>
      <c r="G79" s="232" t="s">
        <v>6</v>
      </c>
      <c r="H79" s="215"/>
      <c r="I79" s="213" t="s">
        <v>132</v>
      </c>
      <c r="J79" s="216"/>
      <c r="K79" s="811" t="s">
        <v>1852</v>
      </c>
      <c r="L79" s="386"/>
    </row>
    <row r="80" spans="1:12" ht="16.5" customHeight="1">
      <c r="A80" s="400" t="s">
        <v>866</v>
      </c>
      <c r="B80" s="212"/>
      <c r="C80" s="212" t="s">
        <v>23</v>
      </c>
      <c r="D80" s="213" t="s">
        <v>64</v>
      </c>
      <c r="E80" s="213" t="s">
        <v>864</v>
      </c>
      <c r="F80" s="212" t="s">
        <v>865</v>
      </c>
      <c r="G80" s="232" t="s">
        <v>6</v>
      </c>
      <c r="H80" s="215"/>
      <c r="I80" s="213" t="s">
        <v>136</v>
      </c>
      <c r="J80" s="216"/>
      <c r="K80" s="811"/>
      <c r="L80" s="386"/>
    </row>
    <row r="81" spans="1:13" ht="16.5" customHeight="1">
      <c r="A81" s="400" t="s">
        <v>867</v>
      </c>
      <c r="B81" s="212"/>
      <c r="C81" s="212" t="s">
        <v>23</v>
      </c>
      <c r="D81" s="213" t="s">
        <v>64</v>
      </c>
      <c r="E81" s="213" t="s">
        <v>25</v>
      </c>
      <c r="F81" s="215"/>
      <c r="G81" s="232" t="s">
        <v>6</v>
      </c>
      <c r="H81" s="215"/>
      <c r="I81" s="213" t="s">
        <v>139</v>
      </c>
      <c r="J81" s="216"/>
      <c r="K81" s="811"/>
      <c r="L81" s="386"/>
    </row>
    <row r="82" spans="1:13" ht="16.5" customHeight="1">
      <c r="A82" s="400" t="s">
        <v>871</v>
      </c>
      <c r="B82" s="212"/>
      <c r="C82" s="212" t="s">
        <v>23</v>
      </c>
      <c r="D82" s="213" t="s">
        <v>64</v>
      </c>
      <c r="E82" s="213" t="s">
        <v>868</v>
      </c>
      <c r="F82" s="212" t="s">
        <v>869</v>
      </c>
      <c r="G82" s="232" t="s">
        <v>6</v>
      </c>
      <c r="H82" s="215"/>
      <c r="I82" s="216"/>
      <c r="J82" s="233" t="s">
        <v>870</v>
      </c>
      <c r="K82" s="811"/>
      <c r="L82" s="386"/>
    </row>
    <row r="83" spans="1:13" ht="16.5" customHeight="1">
      <c r="A83" s="400" t="s">
        <v>874</v>
      </c>
      <c r="B83" s="212"/>
      <c r="C83" s="212" t="s">
        <v>23</v>
      </c>
      <c r="D83" s="213" t="s">
        <v>64</v>
      </c>
      <c r="E83" s="213" t="s">
        <v>872</v>
      </c>
      <c r="F83" s="212" t="s">
        <v>873</v>
      </c>
      <c r="G83" s="232" t="s">
        <v>6</v>
      </c>
      <c r="H83" s="215"/>
      <c r="I83" s="216"/>
      <c r="J83" s="216"/>
      <c r="K83" s="811"/>
      <c r="L83" s="386"/>
    </row>
    <row r="84" spans="1:13" ht="16.5" customHeight="1">
      <c r="A84" s="400" t="s">
        <v>877</v>
      </c>
      <c r="B84" s="212"/>
      <c r="C84" s="212" t="s">
        <v>23</v>
      </c>
      <c r="D84" s="213" t="s">
        <v>64</v>
      </c>
      <c r="E84" s="213" t="s">
        <v>875</v>
      </c>
      <c r="F84" s="212" t="s">
        <v>876</v>
      </c>
      <c r="G84" s="232" t="s">
        <v>6</v>
      </c>
      <c r="H84" s="215"/>
      <c r="I84" s="216"/>
      <c r="J84" s="216"/>
      <c r="K84" s="811"/>
      <c r="L84" s="386"/>
    </row>
    <row r="85" spans="1:13" ht="16.5" customHeight="1">
      <c r="A85" s="400" t="s">
        <v>880</v>
      </c>
      <c r="B85" s="212"/>
      <c r="C85" s="212" t="s">
        <v>23</v>
      </c>
      <c r="D85" s="213" t="s">
        <v>64</v>
      </c>
      <c r="E85" s="213" t="s">
        <v>878</v>
      </c>
      <c r="F85" s="212" t="s">
        <v>879</v>
      </c>
      <c r="G85" s="232" t="s">
        <v>6</v>
      </c>
      <c r="H85" s="215"/>
      <c r="I85" s="216"/>
      <c r="J85" s="216"/>
      <c r="K85" s="811"/>
      <c r="L85" s="386"/>
    </row>
    <row r="86" spans="1:13" ht="16.5" customHeight="1">
      <c r="A86" s="400" t="s">
        <v>883</v>
      </c>
      <c r="B86" s="212"/>
      <c r="C86" s="212" t="s">
        <v>23</v>
      </c>
      <c r="D86" s="213" t="s">
        <v>64</v>
      </c>
      <c r="E86" s="213" t="s">
        <v>881</v>
      </c>
      <c r="F86" s="212" t="s">
        <v>882</v>
      </c>
      <c r="G86" s="232" t="s">
        <v>6</v>
      </c>
      <c r="H86" s="215"/>
      <c r="I86" s="216"/>
      <c r="J86" s="216"/>
      <c r="K86" s="811"/>
      <c r="L86" s="386"/>
    </row>
    <row r="87" spans="1:13" ht="16.5" customHeight="1">
      <c r="A87" s="400" t="s">
        <v>885</v>
      </c>
      <c r="B87" s="212"/>
      <c r="C87" s="212" t="s">
        <v>23</v>
      </c>
      <c r="D87" s="213" t="s">
        <v>64</v>
      </c>
      <c r="E87" s="213" t="s">
        <v>884</v>
      </c>
      <c r="F87" s="212" t="s">
        <v>173</v>
      </c>
      <c r="G87" s="232" t="s">
        <v>6</v>
      </c>
      <c r="H87" s="215"/>
      <c r="I87" s="216"/>
      <c r="J87" s="216"/>
      <c r="K87" s="811"/>
      <c r="L87" s="386"/>
    </row>
    <row r="88" spans="1:13" ht="16.5" customHeight="1">
      <c r="A88" s="400" t="s">
        <v>888</v>
      </c>
      <c r="B88" s="212"/>
      <c r="C88" s="212" t="s">
        <v>23</v>
      </c>
      <c r="D88" s="213" t="s">
        <v>64</v>
      </c>
      <c r="E88" s="213" t="s">
        <v>886</v>
      </c>
      <c r="F88" s="212" t="s">
        <v>887</v>
      </c>
      <c r="G88" s="232" t="s">
        <v>6</v>
      </c>
      <c r="H88" s="215"/>
      <c r="I88" s="216"/>
      <c r="J88" s="216"/>
      <c r="K88" s="811"/>
      <c r="L88" s="386"/>
    </row>
    <row r="89" spans="1:13" ht="16.5" customHeight="1">
      <c r="A89" s="400" t="s">
        <v>891</v>
      </c>
      <c r="B89" s="212"/>
      <c r="C89" s="212" t="s">
        <v>23</v>
      </c>
      <c r="D89" s="213" t="s">
        <v>64</v>
      </c>
      <c r="E89" s="213" t="s">
        <v>889</v>
      </c>
      <c r="F89" s="212" t="s">
        <v>890</v>
      </c>
      <c r="G89" s="232" t="s">
        <v>6</v>
      </c>
      <c r="H89" s="215"/>
      <c r="I89" s="216"/>
      <c r="J89" s="216"/>
      <c r="K89" s="811"/>
      <c r="L89" s="386"/>
    </row>
    <row r="90" spans="1:13" ht="16.5" customHeight="1">
      <c r="A90" s="400" t="s">
        <v>893</v>
      </c>
      <c r="B90" s="212"/>
      <c r="C90" s="212" t="s">
        <v>23</v>
      </c>
      <c r="D90" s="213" t="s">
        <v>180</v>
      </c>
      <c r="E90" s="213" t="s">
        <v>892</v>
      </c>
      <c r="F90" s="215"/>
      <c r="G90" s="204" t="s">
        <v>11</v>
      </c>
      <c r="H90" s="215"/>
      <c r="I90" s="216"/>
      <c r="J90" s="216"/>
      <c r="K90" s="218" t="s">
        <v>2049</v>
      </c>
      <c r="L90" s="386"/>
    </row>
    <row r="91" spans="1:13" s="110" customFormat="1" ht="16.5" customHeight="1">
      <c r="A91" s="400" t="s">
        <v>894</v>
      </c>
      <c r="B91" s="212"/>
      <c r="C91" s="212" t="s">
        <v>23</v>
      </c>
      <c r="D91" s="234" t="s">
        <v>178</v>
      </c>
      <c r="E91" s="213" t="s">
        <v>2467</v>
      </c>
      <c r="F91" s="722" t="s">
        <v>3177</v>
      </c>
      <c r="G91" s="84" t="s">
        <v>10</v>
      </c>
      <c r="H91" s="182"/>
      <c r="I91" s="182"/>
      <c r="J91" s="184"/>
      <c r="K91" s="253" t="s">
        <v>3181</v>
      </c>
      <c r="L91" s="181"/>
      <c r="M91" s="109"/>
    </row>
    <row r="92" spans="1:13" s="110" customFormat="1" ht="16.5" customHeight="1">
      <c r="A92" s="400" t="s">
        <v>895</v>
      </c>
      <c r="B92" s="212"/>
      <c r="C92" s="212" t="s">
        <v>23</v>
      </c>
      <c r="D92" s="234" t="s">
        <v>178</v>
      </c>
      <c r="E92" s="234" t="s">
        <v>1411</v>
      </c>
      <c r="F92" s="722" t="s">
        <v>3179</v>
      </c>
      <c r="G92" s="84" t="s">
        <v>10</v>
      </c>
      <c r="H92" s="182"/>
      <c r="I92" s="182"/>
      <c r="J92" s="184"/>
      <c r="K92" s="721" t="s">
        <v>3185</v>
      </c>
      <c r="L92" s="181"/>
      <c r="M92" s="109"/>
    </row>
    <row r="93" spans="1:13" s="110" customFormat="1" ht="16.5" customHeight="1">
      <c r="A93" s="400" t="s">
        <v>896</v>
      </c>
      <c r="B93" s="212"/>
      <c r="C93" s="212" t="s">
        <v>23</v>
      </c>
      <c r="D93" s="234" t="s">
        <v>178</v>
      </c>
      <c r="E93" s="234" t="s">
        <v>1412</v>
      </c>
      <c r="F93" s="182" t="s">
        <v>1870</v>
      </c>
      <c r="G93" s="204" t="s">
        <v>11</v>
      </c>
      <c r="H93" s="182"/>
      <c r="I93" s="182"/>
      <c r="J93" s="184"/>
      <c r="K93" s="253" t="s">
        <v>1886</v>
      </c>
      <c r="L93" s="181"/>
      <c r="M93" s="109"/>
    </row>
    <row r="94" spans="1:13" s="110" customFormat="1" ht="16.5" customHeight="1">
      <c r="A94" s="400" t="s">
        <v>897</v>
      </c>
      <c r="B94" s="212"/>
      <c r="C94" s="212" t="s">
        <v>23</v>
      </c>
      <c r="D94" s="234" t="s">
        <v>178</v>
      </c>
      <c r="E94" s="234" t="s">
        <v>1868</v>
      </c>
      <c r="F94" s="182" t="s">
        <v>1870</v>
      </c>
      <c r="G94" s="204" t="s">
        <v>11</v>
      </c>
      <c r="H94" s="182"/>
      <c r="I94" s="182"/>
      <c r="J94" s="184"/>
      <c r="K94" s="253" t="s">
        <v>1897</v>
      </c>
      <c r="L94" s="181"/>
      <c r="M94" s="109"/>
    </row>
    <row r="95" spans="1:13" s="110" customFormat="1" ht="16.5" customHeight="1">
      <c r="A95" s="400" t="s">
        <v>898</v>
      </c>
      <c r="B95" s="212"/>
      <c r="C95" s="212" t="s">
        <v>23</v>
      </c>
      <c r="D95" s="234" t="s">
        <v>178</v>
      </c>
      <c r="E95" s="234" t="s">
        <v>1869</v>
      </c>
      <c r="F95" s="182" t="s">
        <v>1870</v>
      </c>
      <c r="G95" s="204" t="s">
        <v>11</v>
      </c>
      <c r="H95" s="182"/>
      <c r="I95" s="182"/>
      <c r="J95" s="184"/>
      <c r="K95" s="253" t="s">
        <v>2080</v>
      </c>
      <c r="L95" s="181"/>
      <c r="M95" s="109"/>
    </row>
    <row r="96" spans="1:13" s="110" customFormat="1" ht="16.5" customHeight="1">
      <c r="A96" s="400" t="s">
        <v>899</v>
      </c>
      <c r="B96" s="212"/>
      <c r="C96" s="212" t="s">
        <v>23</v>
      </c>
      <c r="D96" s="234" t="s">
        <v>178</v>
      </c>
      <c r="E96" s="234" t="s">
        <v>1899</v>
      </c>
      <c r="F96" s="182" t="s">
        <v>179</v>
      </c>
      <c r="G96" s="204" t="s">
        <v>11</v>
      </c>
      <c r="H96" s="182"/>
      <c r="I96" s="182"/>
      <c r="J96" s="185" t="s">
        <v>1891</v>
      </c>
      <c r="K96" s="812" t="s">
        <v>2227</v>
      </c>
      <c r="L96" s="181"/>
      <c r="M96" s="109"/>
    </row>
    <row r="97" spans="1:13" s="110" customFormat="1" ht="16.5" customHeight="1">
      <c r="A97" s="400" t="s">
        <v>900</v>
      </c>
      <c r="B97" s="212"/>
      <c r="C97" s="212" t="s">
        <v>23</v>
      </c>
      <c r="D97" s="234" t="s">
        <v>178</v>
      </c>
      <c r="E97" s="234" t="s">
        <v>1900</v>
      </c>
      <c r="F97" s="182" t="s">
        <v>179</v>
      </c>
      <c r="G97" s="204" t="s">
        <v>11</v>
      </c>
      <c r="H97" s="182"/>
      <c r="I97" s="182"/>
      <c r="J97" s="183"/>
      <c r="K97" s="812"/>
      <c r="L97" s="181"/>
      <c r="M97" s="109"/>
    </row>
    <row r="98" spans="1:13" s="110" customFormat="1" ht="16.5" customHeight="1">
      <c r="A98" s="400" t="s">
        <v>901</v>
      </c>
      <c r="B98" s="212"/>
      <c r="C98" s="212" t="s">
        <v>23</v>
      </c>
      <c r="D98" s="234" t="s">
        <v>178</v>
      </c>
      <c r="E98" s="234" t="s">
        <v>1901</v>
      </c>
      <c r="F98" s="182" t="s">
        <v>179</v>
      </c>
      <c r="G98" s="204" t="s">
        <v>11</v>
      </c>
      <c r="H98" s="182"/>
      <c r="I98" s="182"/>
      <c r="J98" s="183"/>
      <c r="K98" s="812"/>
      <c r="L98" s="181"/>
      <c r="M98" s="109"/>
    </row>
    <row r="99" spans="1:13" s="110" customFormat="1" ht="16.5" customHeight="1">
      <c r="A99" s="400" t="s">
        <v>902</v>
      </c>
      <c r="B99" s="212"/>
      <c r="C99" s="212" t="s">
        <v>23</v>
      </c>
      <c r="D99" s="234" t="s">
        <v>178</v>
      </c>
      <c r="E99" s="234" t="s">
        <v>1898</v>
      </c>
      <c r="F99" s="182" t="s">
        <v>179</v>
      </c>
      <c r="G99" s="204" t="s">
        <v>11</v>
      </c>
      <c r="H99" s="182"/>
      <c r="I99" s="182"/>
      <c r="J99" s="183"/>
      <c r="K99" s="812"/>
      <c r="L99" s="181"/>
      <c r="M99" s="109"/>
    </row>
    <row r="100" spans="1:13" s="110" customFormat="1" ht="16.5" customHeight="1">
      <c r="A100" s="400" t="s">
        <v>903</v>
      </c>
      <c r="B100" s="212"/>
      <c r="C100" s="212" t="s">
        <v>23</v>
      </c>
      <c r="D100" s="234" t="s">
        <v>178</v>
      </c>
      <c r="E100" s="234" t="s">
        <v>1902</v>
      </c>
      <c r="F100" s="182" t="s">
        <v>179</v>
      </c>
      <c r="G100" s="204" t="s">
        <v>11</v>
      </c>
      <c r="H100" s="182"/>
      <c r="I100" s="182"/>
      <c r="J100" s="183"/>
      <c r="K100" s="812"/>
      <c r="L100" s="181"/>
      <c r="M100" s="109"/>
    </row>
    <row r="101" spans="1:13" s="110" customFormat="1" ht="16.5" customHeight="1">
      <c r="A101" s="400" t="s">
        <v>904</v>
      </c>
      <c r="B101" s="212"/>
      <c r="C101" s="212" t="s">
        <v>23</v>
      </c>
      <c r="D101" s="234" t="s">
        <v>178</v>
      </c>
      <c r="E101" s="234" t="s">
        <v>1903</v>
      </c>
      <c r="F101" s="182" t="s">
        <v>1870</v>
      </c>
      <c r="G101" s="204" t="s">
        <v>11</v>
      </c>
      <c r="H101" s="182"/>
      <c r="I101" s="182"/>
      <c r="J101" s="183"/>
      <c r="K101" s="812"/>
      <c r="L101" s="181"/>
      <c r="M101" s="109"/>
    </row>
    <row r="102" spans="1:13" s="110" customFormat="1" ht="16.5" customHeight="1">
      <c r="A102" s="400" t="s">
        <v>905</v>
      </c>
      <c r="B102" s="212"/>
      <c r="C102" s="212" t="s">
        <v>23</v>
      </c>
      <c r="D102" s="234" t="s">
        <v>178</v>
      </c>
      <c r="E102" s="234" t="s">
        <v>1414</v>
      </c>
      <c r="F102" s="722" t="s">
        <v>3177</v>
      </c>
      <c r="G102" s="84" t="s">
        <v>10</v>
      </c>
      <c r="H102" s="182"/>
      <c r="I102" s="182"/>
      <c r="J102" s="183"/>
      <c r="K102" s="254" t="s">
        <v>3180</v>
      </c>
      <c r="L102" s="181"/>
      <c r="M102" s="109"/>
    </row>
    <row r="103" spans="1:13" s="110" customFormat="1" ht="16.5" customHeight="1">
      <c r="A103" s="400" t="s">
        <v>906</v>
      </c>
      <c r="B103" s="212"/>
      <c r="C103" s="212" t="s">
        <v>23</v>
      </c>
      <c r="D103" s="234" t="s">
        <v>178</v>
      </c>
      <c r="E103" s="234" t="s">
        <v>1416</v>
      </c>
      <c r="F103" s="722" t="s">
        <v>2927</v>
      </c>
      <c r="G103" s="84" t="s">
        <v>10</v>
      </c>
      <c r="H103" s="182"/>
      <c r="I103" s="182"/>
      <c r="J103" s="183"/>
      <c r="K103" s="721" t="s">
        <v>3183</v>
      </c>
      <c r="L103" s="181"/>
      <c r="M103" s="109"/>
    </row>
    <row r="104" spans="1:13" s="110" customFormat="1" ht="16.5" customHeight="1">
      <c r="A104" s="400" t="s">
        <v>907</v>
      </c>
      <c r="B104" s="212"/>
      <c r="C104" s="212" t="s">
        <v>23</v>
      </c>
      <c r="D104" s="234" t="s">
        <v>178</v>
      </c>
      <c r="E104" s="234" t="s">
        <v>1417</v>
      </c>
      <c r="F104" s="182" t="s">
        <v>1870</v>
      </c>
      <c r="G104" s="204" t="s">
        <v>11</v>
      </c>
      <c r="H104" s="182"/>
      <c r="I104" s="182"/>
      <c r="J104" s="183"/>
      <c r="K104" s="253" t="s">
        <v>2082</v>
      </c>
      <c r="L104" s="181"/>
      <c r="M104" s="109"/>
    </row>
    <row r="105" spans="1:13" s="110" customFormat="1" ht="16.5" customHeight="1">
      <c r="A105" s="400" t="s">
        <v>908</v>
      </c>
      <c r="B105" s="212"/>
      <c r="C105" s="212" t="s">
        <v>23</v>
      </c>
      <c r="D105" s="234" t="s">
        <v>178</v>
      </c>
      <c r="E105" s="234" t="s">
        <v>1871</v>
      </c>
      <c r="F105" s="182" t="s">
        <v>1870</v>
      </c>
      <c r="G105" s="204" t="s">
        <v>11</v>
      </c>
      <c r="H105" s="182"/>
      <c r="I105" s="182"/>
      <c r="J105" s="183"/>
      <c r="K105" s="253" t="s">
        <v>2006</v>
      </c>
      <c r="L105" s="181"/>
      <c r="M105" s="109"/>
    </row>
    <row r="106" spans="1:13" s="110" customFormat="1" ht="16.5" customHeight="1">
      <c r="A106" s="400" t="s">
        <v>909</v>
      </c>
      <c r="B106" s="212"/>
      <c r="C106" s="212" t="s">
        <v>23</v>
      </c>
      <c r="D106" s="234" t="s">
        <v>178</v>
      </c>
      <c r="E106" s="234" t="s">
        <v>1872</v>
      </c>
      <c r="F106" s="182" t="s">
        <v>1870</v>
      </c>
      <c r="G106" s="204" t="s">
        <v>11</v>
      </c>
      <c r="H106" s="182"/>
      <c r="I106" s="182"/>
      <c r="J106" s="183"/>
      <c r="K106" s="253" t="s">
        <v>2084</v>
      </c>
      <c r="L106" s="181"/>
      <c r="M106" s="109"/>
    </row>
    <row r="107" spans="1:13" s="110" customFormat="1" ht="16.5" customHeight="1">
      <c r="A107" s="400" t="s">
        <v>910</v>
      </c>
      <c r="B107" s="212"/>
      <c r="C107" s="212" t="s">
        <v>23</v>
      </c>
      <c r="D107" s="234" t="s">
        <v>178</v>
      </c>
      <c r="E107" s="234" t="s">
        <v>1904</v>
      </c>
      <c r="F107" s="182" t="s">
        <v>179</v>
      </c>
      <c r="G107" s="204" t="s">
        <v>11</v>
      </c>
      <c r="H107" s="182"/>
      <c r="I107" s="182"/>
      <c r="J107" s="183"/>
      <c r="K107" s="812" t="s">
        <v>1890</v>
      </c>
      <c r="L107" s="181"/>
      <c r="M107" s="109"/>
    </row>
    <row r="108" spans="1:13" s="110" customFormat="1" ht="16.5" customHeight="1">
      <c r="A108" s="400" t="s">
        <v>912</v>
      </c>
      <c r="B108" s="212"/>
      <c r="C108" s="212" t="s">
        <v>23</v>
      </c>
      <c r="D108" s="234" t="s">
        <v>178</v>
      </c>
      <c r="E108" s="234" t="s">
        <v>1905</v>
      </c>
      <c r="F108" s="182" t="s">
        <v>179</v>
      </c>
      <c r="G108" s="204" t="s">
        <v>11</v>
      </c>
      <c r="H108" s="182"/>
      <c r="I108" s="182"/>
      <c r="J108" s="183"/>
      <c r="K108" s="812"/>
      <c r="L108" s="181"/>
      <c r="M108" s="109"/>
    </row>
    <row r="109" spans="1:13" s="110" customFormat="1" ht="16.5" customHeight="1">
      <c r="A109" s="400" t="s">
        <v>915</v>
      </c>
      <c r="B109" s="212"/>
      <c r="C109" s="212" t="s">
        <v>23</v>
      </c>
      <c r="D109" s="234" t="s">
        <v>178</v>
      </c>
      <c r="E109" s="234" t="s">
        <v>1906</v>
      </c>
      <c r="F109" s="182" t="s">
        <v>179</v>
      </c>
      <c r="G109" s="204" t="s">
        <v>11</v>
      </c>
      <c r="H109" s="182"/>
      <c r="I109" s="182"/>
      <c r="J109" s="183"/>
      <c r="K109" s="812"/>
      <c r="L109" s="181"/>
      <c r="M109" s="109"/>
    </row>
    <row r="110" spans="1:13" s="110" customFormat="1" ht="16.5" customHeight="1">
      <c r="A110" s="400" t="s">
        <v>917</v>
      </c>
      <c r="B110" s="212"/>
      <c r="C110" s="212" t="s">
        <v>23</v>
      </c>
      <c r="D110" s="234" t="s">
        <v>178</v>
      </c>
      <c r="E110" s="234" t="s">
        <v>1907</v>
      </c>
      <c r="F110" s="182" t="s">
        <v>179</v>
      </c>
      <c r="G110" s="204" t="s">
        <v>11</v>
      </c>
      <c r="H110" s="182"/>
      <c r="I110" s="182"/>
      <c r="J110" s="185"/>
      <c r="K110" s="812"/>
      <c r="L110" s="181"/>
      <c r="M110" s="109"/>
    </row>
    <row r="111" spans="1:13" s="110" customFormat="1" ht="16.5" customHeight="1">
      <c r="A111" s="400" t="s">
        <v>918</v>
      </c>
      <c r="B111" s="212"/>
      <c r="C111" s="212" t="s">
        <v>23</v>
      </c>
      <c r="D111" s="234" t="s">
        <v>178</v>
      </c>
      <c r="E111" s="234" t="s">
        <v>1908</v>
      </c>
      <c r="F111" s="182" t="s">
        <v>179</v>
      </c>
      <c r="G111" s="204" t="s">
        <v>11</v>
      </c>
      <c r="H111" s="182"/>
      <c r="I111" s="182"/>
      <c r="J111" s="185"/>
      <c r="K111" s="812"/>
      <c r="L111" s="181"/>
      <c r="M111" s="109"/>
    </row>
    <row r="112" spans="1:13" s="110" customFormat="1" ht="16.5" customHeight="1">
      <c r="A112" s="400" t="s">
        <v>919</v>
      </c>
      <c r="B112" s="212"/>
      <c r="C112" s="212" t="s">
        <v>23</v>
      </c>
      <c r="D112" s="234" t="s">
        <v>178</v>
      </c>
      <c r="E112" s="234" t="s">
        <v>1909</v>
      </c>
      <c r="F112" s="182" t="s">
        <v>1870</v>
      </c>
      <c r="G112" s="204" t="s">
        <v>11</v>
      </c>
      <c r="H112" s="182"/>
      <c r="I112" s="182"/>
      <c r="J112" s="185"/>
      <c r="K112" s="812"/>
      <c r="L112" s="181"/>
      <c r="M112" s="109"/>
    </row>
    <row r="113" spans="1:13" s="110" customFormat="1" ht="16.5" customHeight="1">
      <c r="A113" s="400" t="s">
        <v>921</v>
      </c>
      <c r="B113" s="212"/>
      <c r="C113" s="212" t="s">
        <v>23</v>
      </c>
      <c r="D113" s="234" t="s">
        <v>178</v>
      </c>
      <c r="E113" s="234" t="s">
        <v>1919</v>
      </c>
      <c r="F113" s="182" t="s">
        <v>2175</v>
      </c>
      <c r="G113" s="204" t="s">
        <v>11</v>
      </c>
      <c r="H113" s="182"/>
      <c r="I113" s="182"/>
      <c r="J113" s="185" t="s">
        <v>1418</v>
      </c>
      <c r="K113" s="812" t="s">
        <v>2481</v>
      </c>
      <c r="L113" s="181"/>
      <c r="M113" s="109"/>
    </row>
    <row r="114" spans="1:13" s="110" customFormat="1" ht="16.5" customHeight="1">
      <c r="A114" s="400" t="s">
        <v>922</v>
      </c>
      <c r="B114" s="212"/>
      <c r="C114" s="212" t="s">
        <v>23</v>
      </c>
      <c r="D114" s="234" t="s">
        <v>178</v>
      </c>
      <c r="E114" s="234" t="s">
        <v>1920</v>
      </c>
      <c r="F114" s="182" t="s">
        <v>2175</v>
      </c>
      <c r="G114" s="204" t="s">
        <v>11</v>
      </c>
      <c r="H114" s="182"/>
      <c r="I114" s="182"/>
      <c r="J114" s="183"/>
      <c r="K114" s="812"/>
      <c r="L114" s="181"/>
      <c r="M114" s="109"/>
    </row>
    <row r="115" spans="1:13" s="110" customFormat="1" ht="16.5" customHeight="1">
      <c r="A115" s="400" t="s">
        <v>923</v>
      </c>
      <c r="B115" s="212"/>
      <c r="C115" s="212" t="s">
        <v>23</v>
      </c>
      <c r="D115" s="234" t="s">
        <v>178</v>
      </c>
      <c r="E115" s="234" t="s">
        <v>1921</v>
      </c>
      <c r="F115" s="182" t="s">
        <v>2175</v>
      </c>
      <c r="G115" s="204" t="s">
        <v>11</v>
      </c>
      <c r="H115" s="182"/>
      <c r="I115" s="182"/>
      <c r="J115" s="183"/>
      <c r="K115" s="812"/>
      <c r="L115" s="181"/>
      <c r="M115" s="109"/>
    </row>
    <row r="116" spans="1:13" s="110" customFormat="1" ht="16.5" customHeight="1">
      <c r="A116" s="400" t="s">
        <v>924</v>
      </c>
      <c r="B116" s="212"/>
      <c r="C116" s="212" t="s">
        <v>23</v>
      </c>
      <c r="D116" s="234" t="s">
        <v>178</v>
      </c>
      <c r="E116" s="234" t="s">
        <v>1922</v>
      </c>
      <c r="F116" s="182" t="s">
        <v>2175</v>
      </c>
      <c r="G116" s="204" t="s">
        <v>11</v>
      </c>
      <c r="H116" s="182"/>
      <c r="I116" s="182"/>
      <c r="J116" s="185"/>
      <c r="K116" s="812"/>
      <c r="L116" s="181"/>
      <c r="M116" s="109"/>
    </row>
    <row r="117" spans="1:13" s="110" customFormat="1" ht="16.5" customHeight="1">
      <c r="A117" s="400" t="s">
        <v>925</v>
      </c>
      <c r="B117" s="212"/>
      <c r="C117" s="212" t="s">
        <v>23</v>
      </c>
      <c r="D117" s="234" t="s">
        <v>178</v>
      </c>
      <c r="E117" s="234" t="s">
        <v>1923</v>
      </c>
      <c r="F117" s="182" t="s">
        <v>2175</v>
      </c>
      <c r="G117" s="204" t="s">
        <v>11</v>
      </c>
      <c r="H117" s="182"/>
      <c r="I117" s="182"/>
      <c r="J117" s="185"/>
      <c r="K117" s="812"/>
      <c r="L117" s="181"/>
      <c r="M117" s="109"/>
    </row>
    <row r="118" spans="1:13" s="110" customFormat="1" ht="16.5" customHeight="1">
      <c r="A118" s="400" t="s">
        <v>926</v>
      </c>
      <c r="B118" s="212"/>
      <c r="C118" s="212" t="s">
        <v>23</v>
      </c>
      <c r="D118" s="234" t="s">
        <v>178</v>
      </c>
      <c r="E118" s="234" t="s">
        <v>1924</v>
      </c>
      <c r="F118" s="182" t="s">
        <v>2175</v>
      </c>
      <c r="G118" s="204" t="s">
        <v>11</v>
      </c>
      <c r="H118" s="182"/>
      <c r="I118" s="182"/>
      <c r="J118" s="185"/>
      <c r="K118" s="812" t="s">
        <v>2424</v>
      </c>
      <c r="L118" s="186"/>
      <c r="M118" s="109"/>
    </row>
    <row r="119" spans="1:13" s="110" customFormat="1" ht="16.5" customHeight="1">
      <c r="A119" s="400" t="s">
        <v>927</v>
      </c>
      <c r="B119" s="212"/>
      <c r="C119" s="212" t="s">
        <v>23</v>
      </c>
      <c r="D119" s="234" t="s">
        <v>178</v>
      </c>
      <c r="E119" s="234" t="s">
        <v>1925</v>
      </c>
      <c r="F119" s="182" t="s">
        <v>2175</v>
      </c>
      <c r="G119" s="204" t="s">
        <v>11</v>
      </c>
      <c r="H119" s="182"/>
      <c r="I119" s="182"/>
      <c r="J119" s="185"/>
      <c r="K119" s="812"/>
      <c r="L119" s="186"/>
      <c r="M119" s="109"/>
    </row>
    <row r="120" spans="1:13" s="110" customFormat="1" ht="16.5" customHeight="1">
      <c r="A120" s="400" t="s">
        <v>928</v>
      </c>
      <c r="B120" s="212"/>
      <c r="C120" s="212" t="s">
        <v>23</v>
      </c>
      <c r="D120" s="234" t="s">
        <v>178</v>
      </c>
      <c r="E120" s="234" t="s">
        <v>1926</v>
      </c>
      <c r="F120" s="182" t="s">
        <v>2175</v>
      </c>
      <c r="G120" s="204" t="s">
        <v>11</v>
      </c>
      <c r="H120" s="182"/>
      <c r="I120" s="182"/>
      <c r="J120" s="185"/>
      <c r="K120" s="812"/>
      <c r="L120" s="186"/>
      <c r="M120" s="109"/>
    </row>
    <row r="121" spans="1:13" s="110" customFormat="1" ht="16.5" customHeight="1">
      <c r="A121" s="400" t="s">
        <v>1413</v>
      </c>
      <c r="B121" s="212"/>
      <c r="C121" s="212" t="s">
        <v>23</v>
      </c>
      <c r="D121" s="234" t="s">
        <v>178</v>
      </c>
      <c r="E121" s="234" t="s">
        <v>1927</v>
      </c>
      <c r="F121" s="182" t="s">
        <v>2175</v>
      </c>
      <c r="G121" s="204" t="s">
        <v>11</v>
      </c>
      <c r="H121" s="182"/>
      <c r="I121" s="182"/>
      <c r="J121" s="185"/>
      <c r="K121" s="812"/>
      <c r="L121" s="186"/>
      <c r="M121" s="109"/>
    </row>
    <row r="122" spans="1:13" s="110" customFormat="1" ht="16.5" customHeight="1">
      <c r="A122" s="400" t="s">
        <v>1415</v>
      </c>
      <c r="B122" s="212"/>
      <c r="C122" s="212" t="s">
        <v>23</v>
      </c>
      <c r="D122" s="234" t="s">
        <v>178</v>
      </c>
      <c r="E122" s="234" t="s">
        <v>1928</v>
      </c>
      <c r="F122" s="182" t="s">
        <v>2175</v>
      </c>
      <c r="G122" s="204" t="s">
        <v>11</v>
      </c>
      <c r="H122" s="182"/>
      <c r="I122" s="182"/>
      <c r="J122" s="185"/>
      <c r="K122" s="812"/>
      <c r="L122" s="186"/>
      <c r="M122" s="109"/>
    </row>
    <row r="123" spans="1:13" s="110" customFormat="1" ht="16.5" customHeight="1">
      <c r="A123" s="400" t="s">
        <v>933</v>
      </c>
      <c r="B123" s="212"/>
      <c r="C123" s="212" t="s">
        <v>23</v>
      </c>
      <c r="D123" s="234" t="s">
        <v>178</v>
      </c>
      <c r="E123" s="234" t="s">
        <v>1929</v>
      </c>
      <c r="F123" s="182" t="s">
        <v>2175</v>
      </c>
      <c r="G123" s="204" t="s">
        <v>11</v>
      </c>
      <c r="H123" s="182"/>
      <c r="I123" s="182"/>
      <c r="J123" s="235"/>
      <c r="K123" s="812" t="s">
        <v>2425</v>
      </c>
      <c r="L123" s="186"/>
      <c r="M123" s="109"/>
    </row>
    <row r="124" spans="1:13" s="110" customFormat="1" ht="16.5" customHeight="1">
      <c r="A124" s="400" t="s">
        <v>935</v>
      </c>
      <c r="B124" s="212"/>
      <c r="C124" s="212" t="s">
        <v>23</v>
      </c>
      <c r="D124" s="234" t="s">
        <v>178</v>
      </c>
      <c r="E124" s="234" t="s">
        <v>1930</v>
      </c>
      <c r="F124" s="182" t="s">
        <v>2175</v>
      </c>
      <c r="G124" s="204" t="s">
        <v>11</v>
      </c>
      <c r="H124" s="182"/>
      <c r="I124" s="182"/>
      <c r="J124" s="235"/>
      <c r="K124" s="812"/>
      <c r="L124" s="186"/>
      <c r="M124" s="109"/>
    </row>
    <row r="125" spans="1:13" s="110" customFormat="1" ht="16.5" customHeight="1">
      <c r="A125" s="400" t="s">
        <v>937</v>
      </c>
      <c r="B125" s="212"/>
      <c r="C125" s="212" t="s">
        <v>23</v>
      </c>
      <c r="D125" s="234" t="s">
        <v>178</v>
      </c>
      <c r="E125" s="234" t="s">
        <v>1403</v>
      </c>
      <c r="F125" s="182" t="s">
        <v>2175</v>
      </c>
      <c r="G125" s="204" t="s">
        <v>11</v>
      </c>
      <c r="H125" s="182"/>
      <c r="I125" s="182"/>
      <c r="J125" s="235"/>
      <c r="K125" s="812"/>
      <c r="L125" s="186"/>
      <c r="M125" s="109"/>
    </row>
    <row r="126" spans="1:13" s="110" customFormat="1" ht="16.5" customHeight="1">
      <c r="A126" s="400" t="s">
        <v>938</v>
      </c>
      <c r="B126" s="212"/>
      <c r="C126" s="212" t="s">
        <v>23</v>
      </c>
      <c r="D126" s="234" t="s">
        <v>178</v>
      </c>
      <c r="E126" s="234" t="s">
        <v>1931</v>
      </c>
      <c r="F126" s="182" t="s">
        <v>2175</v>
      </c>
      <c r="G126" s="204" t="s">
        <v>11</v>
      </c>
      <c r="H126" s="182"/>
      <c r="I126" s="182"/>
      <c r="J126" s="235"/>
      <c r="K126" s="812"/>
      <c r="L126" s="186"/>
      <c r="M126" s="109"/>
    </row>
    <row r="127" spans="1:13" s="110" customFormat="1" ht="16.5" customHeight="1">
      <c r="A127" s="400" t="s">
        <v>939</v>
      </c>
      <c r="B127" s="212"/>
      <c r="C127" s="212" t="s">
        <v>23</v>
      </c>
      <c r="D127" s="234" t="s">
        <v>178</v>
      </c>
      <c r="E127" s="234" t="s">
        <v>1932</v>
      </c>
      <c r="F127" s="182" t="s">
        <v>2175</v>
      </c>
      <c r="G127" s="204" t="s">
        <v>11</v>
      </c>
      <c r="H127" s="182"/>
      <c r="I127" s="182"/>
      <c r="J127" s="235"/>
      <c r="K127" s="812"/>
      <c r="L127" s="186"/>
      <c r="M127" s="109"/>
    </row>
    <row r="128" spans="1:13" s="110" customFormat="1" ht="16.5" customHeight="1">
      <c r="A128" s="400" t="s">
        <v>940</v>
      </c>
      <c r="B128" s="212"/>
      <c r="C128" s="212" t="s">
        <v>23</v>
      </c>
      <c r="D128" s="234" t="s">
        <v>178</v>
      </c>
      <c r="E128" s="234" t="s">
        <v>2463</v>
      </c>
      <c r="F128" s="182" t="s">
        <v>2175</v>
      </c>
      <c r="G128" s="204" t="s">
        <v>11</v>
      </c>
      <c r="H128" s="182"/>
      <c r="I128" s="182"/>
      <c r="J128" s="235"/>
      <c r="K128" s="812" t="s">
        <v>2476</v>
      </c>
      <c r="L128" s="186"/>
      <c r="M128" s="109"/>
    </row>
    <row r="129" spans="1:255" s="110" customFormat="1" ht="16.5" customHeight="1">
      <c r="A129" s="400" t="s">
        <v>941</v>
      </c>
      <c r="B129" s="212"/>
      <c r="C129" s="212" t="s">
        <v>23</v>
      </c>
      <c r="D129" s="234" t="s">
        <v>178</v>
      </c>
      <c r="E129" s="234" t="s">
        <v>1934</v>
      </c>
      <c r="F129" s="182" t="s">
        <v>2175</v>
      </c>
      <c r="G129" s="204" t="s">
        <v>11</v>
      </c>
      <c r="H129" s="182"/>
      <c r="I129" s="182"/>
      <c r="J129" s="235"/>
      <c r="K129" s="812"/>
      <c r="L129" s="186"/>
      <c r="M129" s="109"/>
    </row>
    <row r="130" spans="1:255" s="110" customFormat="1" ht="16.5" customHeight="1">
      <c r="A130" s="400" t="s">
        <v>943</v>
      </c>
      <c r="B130" s="212"/>
      <c r="C130" s="212" t="s">
        <v>23</v>
      </c>
      <c r="D130" s="234" t="s">
        <v>178</v>
      </c>
      <c r="E130" s="234" t="s">
        <v>1408</v>
      </c>
      <c r="F130" s="182" t="s">
        <v>2175</v>
      </c>
      <c r="G130" s="204" t="s">
        <v>11</v>
      </c>
      <c r="H130" s="182"/>
      <c r="I130" s="182"/>
      <c r="J130" s="235"/>
      <c r="K130" s="812"/>
      <c r="L130" s="186"/>
      <c r="M130" s="109"/>
    </row>
    <row r="131" spans="1:255" s="110" customFormat="1" ht="16.5" customHeight="1">
      <c r="A131" s="400" t="s">
        <v>944</v>
      </c>
      <c r="B131" s="212"/>
      <c r="C131" s="212" t="s">
        <v>23</v>
      </c>
      <c r="D131" s="234" t="s">
        <v>178</v>
      </c>
      <c r="E131" s="234" t="s">
        <v>1935</v>
      </c>
      <c r="F131" s="182" t="s">
        <v>2175</v>
      </c>
      <c r="G131" s="204" t="s">
        <v>11</v>
      </c>
      <c r="H131" s="182"/>
      <c r="I131" s="182"/>
      <c r="J131" s="235"/>
      <c r="K131" s="812"/>
      <c r="L131" s="186"/>
      <c r="M131" s="109"/>
    </row>
    <row r="132" spans="1:255" s="110" customFormat="1" ht="16.5" customHeight="1">
      <c r="A132" s="400" t="s">
        <v>945</v>
      </c>
      <c r="B132" s="212"/>
      <c r="C132" s="212" t="s">
        <v>23</v>
      </c>
      <c r="D132" s="234" t="s">
        <v>178</v>
      </c>
      <c r="E132" s="234" t="s">
        <v>1936</v>
      </c>
      <c r="F132" s="182" t="s">
        <v>2175</v>
      </c>
      <c r="G132" s="204" t="s">
        <v>11</v>
      </c>
      <c r="H132" s="182"/>
      <c r="I132" s="182"/>
      <c r="J132" s="235" t="s">
        <v>1409</v>
      </c>
      <c r="K132" s="812"/>
      <c r="L132" s="186"/>
      <c r="M132" s="109"/>
    </row>
    <row r="133" spans="1:255" ht="16.5" customHeight="1">
      <c r="A133" s="400" t="s">
        <v>947</v>
      </c>
      <c r="B133" s="212" t="s">
        <v>23</v>
      </c>
      <c r="C133" s="212" t="s">
        <v>23</v>
      </c>
      <c r="D133" s="213" t="s">
        <v>198</v>
      </c>
      <c r="E133" s="213" t="s">
        <v>1581</v>
      </c>
      <c r="F133" s="215"/>
      <c r="G133" s="204" t="s">
        <v>11</v>
      </c>
      <c r="H133" s="215"/>
      <c r="I133" s="216"/>
      <c r="J133" s="216"/>
      <c r="K133" s="218" t="s">
        <v>1397</v>
      </c>
      <c r="L133" s="818"/>
    </row>
    <row r="134" spans="1:255" ht="16.5" customHeight="1">
      <c r="A134" s="400" t="s">
        <v>949</v>
      </c>
      <c r="B134" s="212"/>
      <c r="C134" s="212" t="s">
        <v>23</v>
      </c>
      <c r="D134" s="213" t="s">
        <v>198</v>
      </c>
      <c r="E134" s="213" t="s">
        <v>911</v>
      </c>
      <c r="F134" s="215"/>
      <c r="G134" s="204" t="s">
        <v>11</v>
      </c>
      <c r="H134" s="215"/>
      <c r="I134" s="216"/>
      <c r="J134" s="216"/>
      <c r="K134" s="218"/>
      <c r="L134" s="818"/>
    </row>
    <row r="135" spans="1:255" ht="16.5" customHeight="1">
      <c r="A135" s="400" t="s">
        <v>951</v>
      </c>
      <c r="B135" s="212"/>
      <c r="C135" s="212" t="s">
        <v>23</v>
      </c>
      <c r="D135" s="213" t="s">
        <v>913</v>
      </c>
      <c r="E135" s="220" t="s">
        <v>1264</v>
      </c>
      <c r="F135" s="215"/>
      <c r="G135" s="204" t="s">
        <v>11</v>
      </c>
      <c r="H135" s="215"/>
      <c r="I135" s="216"/>
      <c r="J135" s="213" t="s">
        <v>914</v>
      </c>
      <c r="K135" s="218" t="s">
        <v>1382</v>
      </c>
      <c r="L135" s="386"/>
    </row>
    <row r="136" spans="1:255" ht="16.5" customHeight="1">
      <c r="A136" s="400" t="s">
        <v>952</v>
      </c>
      <c r="B136" s="212"/>
      <c r="C136" s="212" t="s">
        <v>23</v>
      </c>
      <c r="D136" s="213" t="s">
        <v>913</v>
      </c>
      <c r="E136" s="220" t="s">
        <v>1265</v>
      </c>
      <c r="F136" s="215"/>
      <c r="G136" s="204" t="s">
        <v>11</v>
      </c>
      <c r="H136" s="215"/>
      <c r="I136" s="216"/>
      <c r="J136" s="233" t="s">
        <v>916</v>
      </c>
      <c r="K136" s="218" t="s">
        <v>1398</v>
      </c>
      <c r="L136" s="386"/>
    </row>
    <row r="137" spans="1:255" ht="16.5" customHeight="1">
      <c r="A137" s="400" t="s">
        <v>954</v>
      </c>
      <c r="B137" s="212"/>
      <c r="C137" s="212" t="s">
        <v>23</v>
      </c>
      <c r="D137" s="213" t="s">
        <v>913</v>
      </c>
      <c r="E137" s="220" t="s">
        <v>1266</v>
      </c>
      <c r="F137" s="215"/>
      <c r="G137" s="204" t="s">
        <v>11</v>
      </c>
      <c r="H137" s="215"/>
      <c r="I137" s="216"/>
      <c r="J137" s="213" t="s">
        <v>345</v>
      </c>
      <c r="K137" s="218" t="s">
        <v>1399</v>
      </c>
      <c r="L137" s="386"/>
    </row>
    <row r="138" spans="1:255" ht="16.5" customHeight="1">
      <c r="A138" s="400" t="s">
        <v>1400</v>
      </c>
      <c r="B138" s="212"/>
      <c r="C138" s="212" t="s">
        <v>23</v>
      </c>
      <c r="D138" s="213" t="s">
        <v>913</v>
      </c>
      <c r="E138" s="220" t="s">
        <v>1267</v>
      </c>
      <c r="F138" s="215"/>
      <c r="G138" s="204" t="s">
        <v>11</v>
      </c>
      <c r="H138" s="215"/>
      <c r="I138" s="216"/>
      <c r="J138" s="233" t="s">
        <v>348</v>
      </c>
      <c r="K138" s="218" t="s">
        <v>1399</v>
      </c>
      <c r="L138" s="386"/>
    </row>
    <row r="139" spans="1:255" ht="16.5" customHeight="1">
      <c r="A139" s="400" t="s">
        <v>1401</v>
      </c>
      <c r="B139" s="212"/>
      <c r="C139" s="212" t="s">
        <v>23</v>
      </c>
      <c r="D139" s="213" t="s">
        <v>349</v>
      </c>
      <c r="E139" s="213" t="s">
        <v>350</v>
      </c>
      <c r="F139" s="212" t="s">
        <v>351</v>
      </c>
      <c r="G139" s="204" t="s">
        <v>11</v>
      </c>
      <c r="H139" s="236"/>
      <c r="I139" s="216"/>
      <c r="J139" s="219" t="s">
        <v>352</v>
      </c>
      <c r="K139" s="255" t="s">
        <v>1500</v>
      </c>
      <c r="L139" s="816"/>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400" t="s">
        <v>1402</v>
      </c>
      <c r="B140" s="212"/>
      <c r="C140" s="212" t="s">
        <v>23</v>
      </c>
      <c r="D140" s="213" t="s">
        <v>349</v>
      </c>
      <c r="E140" s="213" t="s">
        <v>353</v>
      </c>
      <c r="F140" s="212" t="s">
        <v>351</v>
      </c>
      <c r="G140" s="204" t="s">
        <v>11</v>
      </c>
      <c r="H140" s="236"/>
      <c r="I140" s="216"/>
      <c r="J140" s="219" t="s">
        <v>354</v>
      </c>
      <c r="K140" s="255" t="s">
        <v>1464</v>
      </c>
      <c r="L140" s="817"/>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400" t="s">
        <v>1404</v>
      </c>
      <c r="B141" s="212"/>
      <c r="C141" s="212" t="s">
        <v>23</v>
      </c>
      <c r="D141" s="213" t="s">
        <v>349</v>
      </c>
      <c r="E141" s="213" t="s">
        <v>355</v>
      </c>
      <c r="F141" s="212" t="s">
        <v>351</v>
      </c>
      <c r="G141" s="204" t="s">
        <v>11</v>
      </c>
      <c r="H141" s="236"/>
      <c r="I141" s="216"/>
      <c r="J141" s="219" t="s">
        <v>356</v>
      </c>
      <c r="K141" s="255" t="s">
        <v>1465</v>
      </c>
      <c r="L141" s="81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400" t="s">
        <v>1405</v>
      </c>
      <c r="B142" s="212"/>
      <c r="C142" s="212" t="s">
        <v>23</v>
      </c>
      <c r="D142" s="213" t="s">
        <v>349</v>
      </c>
      <c r="E142" s="213" t="s">
        <v>357</v>
      </c>
      <c r="F142" s="215"/>
      <c r="G142" s="204" t="s">
        <v>11</v>
      </c>
      <c r="H142" s="236"/>
      <c r="I142" s="216"/>
      <c r="J142" s="219" t="s">
        <v>1349</v>
      </c>
      <c r="K142" s="231"/>
      <c r="L142" s="81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400" t="s">
        <v>1406</v>
      </c>
      <c r="B143" s="212"/>
      <c r="C143" s="212" t="s">
        <v>23</v>
      </c>
      <c r="D143" s="213" t="s">
        <v>349</v>
      </c>
      <c r="E143" s="213" t="s">
        <v>358</v>
      </c>
      <c r="F143" s="215"/>
      <c r="G143" s="204" t="s">
        <v>11</v>
      </c>
      <c r="H143" s="236"/>
      <c r="I143" s="216"/>
      <c r="J143" s="228"/>
      <c r="K143" s="255" t="s">
        <v>1507</v>
      </c>
      <c r="L143" s="81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400" t="s">
        <v>1407</v>
      </c>
      <c r="B144" s="212"/>
      <c r="C144" s="212" t="s">
        <v>23</v>
      </c>
      <c r="D144" s="213" t="s">
        <v>349</v>
      </c>
      <c r="E144" s="213" t="s">
        <v>359</v>
      </c>
      <c r="F144" s="215"/>
      <c r="G144" s="204" t="s">
        <v>11</v>
      </c>
      <c r="H144" s="236"/>
      <c r="I144" s="216"/>
      <c r="J144" s="219" t="s">
        <v>360</v>
      </c>
      <c r="K144" s="255" t="s">
        <v>1495</v>
      </c>
      <c r="L144" s="81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400" t="s">
        <v>1419</v>
      </c>
      <c r="B145" s="212"/>
      <c r="C145" s="212" t="s">
        <v>23</v>
      </c>
      <c r="D145" s="213" t="s">
        <v>349</v>
      </c>
      <c r="E145" s="213" t="s">
        <v>361</v>
      </c>
      <c r="F145" s="212" t="s">
        <v>362</v>
      </c>
      <c r="G145" s="204" t="s">
        <v>11</v>
      </c>
      <c r="H145" s="236"/>
      <c r="I145" s="216"/>
      <c r="J145" s="219" t="s">
        <v>363</v>
      </c>
      <c r="K145" s="255"/>
      <c r="L145" s="81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400" t="s">
        <v>1420</v>
      </c>
      <c r="B146" s="212"/>
      <c r="C146" s="212" t="s">
        <v>23</v>
      </c>
      <c r="D146" s="213" t="s">
        <v>349</v>
      </c>
      <c r="E146" s="213" t="s">
        <v>364</v>
      </c>
      <c r="F146" s="212" t="s">
        <v>365</v>
      </c>
      <c r="G146" s="204" t="s">
        <v>11</v>
      </c>
      <c r="H146" s="236"/>
      <c r="I146" s="216"/>
      <c r="J146" s="219" t="s">
        <v>366</v>
      </c>
      <c r="K146" s="255"/>
      <c r="L146" s="81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400" t="s">
        <v>1421</v>
      </c>
      <c r="B147" s="212"/>
      <c r="C147" s="212" t="s">
        <v>23</v>
      </c>
      <c r="D147" s="213" t="s">
        <v>349</v>
      </c>
      <c r="E147" s="213" t="s">
        <v>367</v>
      </c>
      <c r="F147" s="212" t="s">
        <v>368</v>
      </c>
      <c r="G147" s="204" t="s">
        <v>11</v>
      </c>
      <c r="H147" s="236"/>
      <c r="I147" s="216"/>
      <c r="J147" s="219" t="s">
        <v>363</v>
      </c>
      <c r="K147" s="255"/>
      <c r="L147" s="81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400" t="s">
        <v>1422</v>
      </c>
      <c r="B148" s="212"/>
      <c r="C148" s="212" t="s">
        <v>23</v>
      </c>
      <c r="D148" s="213" t="s">
        <v>349</v>
      </c>
      <c r="E148" s="213" t="s">
        <v>369</v>
      </c>
      <c r="F148" s="212" t="s">
        <v>362</v>
      </c>
      <c r="G148" s="204" t="s">
        <v>11</v>
      </c>
      <c r="H148" s="236"/>
      <c r="I148" s="216"/>
      <c r="J148" s="219" t="s">
        <v>370</v>
      </c>
      <c r="K148" s="255"/>
      <c r="L148" s="81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400" t="s">
        <v>1423</v>
      </c>
      <c r="B149" s="212"/>
      <c r="C149" s="212" t="s">
        <v>23</v>
      </c>
      <c r="D149" s="213" t="s">
        <v>349</v>
      </c>
      <c r="E149" s="213" t="s">
        <v>371</v>
      </c>
      <c r="F149" s="212" t="s">
        <v>372</v>
      </c>
      <c r="G149" s="204" t="s">
        <v>11</v>
      </c>
      <c r="H149" s="236"/>
      <c r="I149" s="216"/>
      <c r="J149" s="219" t="s">
        <v>373</v>
      </c>
      <c r="K149" s="255"/>
      <c r="L149" s="81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400" t="s">
        <v>1424</v>
      </c>
      <c r="B150" s="212"/>
      <c r="C150" s="212" t="s">
        <v>23</v>
      </c>
      <c r="D150" s="213" t="s">
        <v>349</v>
      </c>
      <c r="E150" s="213" t="s">
        <v>374</v>
      </c>
      <c r="F150" s="212" t="s">
        <v>375</v>
      </c>
      <c r="G150" s="204" t="s">
        <v>11</v>
      </c>
      <c r="H150" s="236"/>
      <c r="I150" s="216"/>
      <c r="J150" s="219" t="s">
        <v>363</v>
      </c>
      <c r="K150" s="255"/>
      <c r="L150" s="81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400" t="s">
        <v>1425</v>
      </c>
      <c r="B151" s="212"/>
      <c r="C151" s="212" t="s">
        <v>23</v>
      </c>
      <c r="D151" s="213" t="s">
        <v>349</v>
      </c>
      <c r="E151" s="213" t="s">
        <v>376</v>
      </c>
      <c r="F151" s="212" t="s">
        <v>377</v>
      </c>
      <c r="G151" s="204" t="s">
        <v>11</v>
      </c>
      <c r="H151" s="236"/>
      <c r="I151" s="216"/>
      <c r="J151" s="237" t="s">
        <v>1461</v>
      </c>
      <c r="K151" s="255"/>
      <c r="L151" s="81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400" t="s">
        <v>1426</v>
      </c>
      <c r="B152" s="212"/>
      <c r="C152" s="212" t="s">
        <v>23</v>
      </c>
      <c r="D152" s="213" t="s">
        <v>349</v>
      </c>
      <c r="E152" s="213" t="s">
        <v>378</v>
      </c>
      <c r="F152" s="212" t="s">
        <v>379</v>
      </c>
      <c r="G152" s="204" t="s">
        <v>11</v>
      </c>
      <c r="H152" s="236"/>
      <c r="I152" s="216"/>
      <c r="J152" s="219" t="s">
        <v>380</v>
      </c>
      <c r="K152" s="255"/>
      <c r="L152" s="81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400" t="s">
        <v>1427</v>
      </c>
      <c r="B153" s="212"/>
      <c r="C153" s="212" t="s">
        <v>23</v>
      </c>
      <c r="D153" s="213" t="s">
        <v>349</v>
      </c>
      <c r="E153" s="213" t="s">
        <v>381</v>
      </c>
      <c r="F153" s="215"/>
      <c r="G153" s="204" t="s">
        <v>11</v>
      </c>
      <c r="H153" s="236"/>
      <c r="I153" s="216"/>
      <c r="J153" s="228"/>
      <c r="K153" s="255" t="s">
        <v>1592</v>
      </c>
      <c r="L153" s="81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400" t="s">
        <v>1428</v>
      </c>
      <c r="B154" s="212"/>
      <c r="C154" s="212" t="s">
        <v>23</v>
      </c>
      <c r="D154" s="213" t="s">
        <v>349</v>
      </c>
      <c r="E154" s="220" t="s">
        <v>382</v>
      </c>
      <c r="F154" s="215"/>
      <c r="G154" s="204" t="s">
        <v>11</v>
      </c>
      <c r="H154" s="236"/>
      <c r="I154" s="216"/>
      <c r="J154" s="217"/>
      <c r="K154" s="255" t="s">
        <v>1588</v>
      </c>
      <c r="L154" s="81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400" t="s">
        <v>1429</v>
      </c>
      <c r="B155" s="212"/>
      <c r="C155" s="212" t="s">
        <v>23</v>
      </c>
      <c r="D155" s="213" t="s">
        <v>349</v>
      </c>
      <c r="E155" s="220" t="s">
        <v>1496</v>
      </c>
      <c r="F155" s="215"/>
      <c r="G155" s="204" t="s">
        <v>11</v>
      </c>
      <c r="H155" s="236"/>
      <c r="I155" s="216"/>
      <c r="J155" s="219" t="s">
        <v>383</v>
      </c>
      <c r="K155" s="255" t="s">
        <v>1550</v>
      </c>
      <c r="L155" s="81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400" t="s">
        <v>1430</v>
      </c>
      <c r="B156" s="212"/>
      <c r="C156" s="212" t="s">
        <v>23</v>
      </c>
      <c r="D156" s="213" t="s">
        <v>349</v>
      </c>
      <c r="E156" s="220" t="s">
        <v>1497</v>
      </c>
      <c r="F156" s="215"/>
      <c r="G156" s="232" t="s">
        <v>6</v>
      </c>
      <c r="H156" s="236"/>
      <c r="I156" s="216"/>
      <c r="J156" s="219" t="s">
        <v>1578</v>
      </c>
      <c r="K156" s="255" t="s">
        <v>1508</v>
      </c>
      <c r="L156" s="81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400" t="s">
        <v>1431</v>
      </c>
      <c r="B157" s="212"/>
      <c r="C157" s="212" t="s">
        <v>23</v>
      </c>
      <c r="D157" s="213" t="s">
        <v>349</v>
      </c>
      <c r="E157" s="220" t="s">
        <v>1498</v>
      </c>
      <c r="F157" s="215"/>
      <c r="G157" s="204" t="s">
        <v>11</v>
      </c>
      <c r="H157" s="236"/>
      <c r="I157" s="216"/>
      <c r="J157" s="219" t="s">
        <v>385</v>
      </c>
      <c r="K157" s="255" t="s">
        <v>1499</v>
      </c>
      <c r="L157" s="81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400" t="s">
        <v>1432</v>
      </c>
      <c r="B158" s="212"/>
      <c r="C158" s="212" t="s">
        <v>23</v>
      </c>
      <c r="D158" s="213" t="s">
        <v>349</v>
      </c>
      <c r="E158" s="220" t="s">
        <v>387</v>
      </c>
      <c r="F158" s="215"/>
      <c r="G158" s="204" t="s">
        <v>11</v>
      </c>
      <c r="H158" s="236"/>
      <c r="I158" s="216"/>
      <c r="J158" s="219" t="s">
        <v>388</v>
      </c>
      <c r="K158" s="255"/>
      <c r="L158" s="81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400" t="s">
        <v>1433</v>
      </c>
      <c r="B159" s="212"/>
      <c r="C159" s="212" t="s">
        <v>23</v>
      </c>
      <c r="D159" s="213" t="s">
        <v>349</v>
      </c>
      <c r="E159" s="220" t="s">
        <v>389</v>
      </c>
      <c r="F159" s="215"/>
      <c r="G159" s="204" t="s">
        <v>11</v>
      </c>
      <c r="H159" s="236"/>
      <c r="I159" s="216"/>
      <c r="J159" s="217"/>
      <c r="K159" s="255" t="s">
        <v>1591</v>
      </c>
      <c r="L159" s="81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400" t="s">
        <v>1434</v>
      </c>
      <c r="B160" s="212"/>
      <c r="C160" s="212" t="s">
        <v>23</v>
      </c>
      <c r="D160" s="213" t="s">
        <v>349</v>
      </c>
      <c r="E160" s="220" t="s">
        <v>390</v>
      </c>
      <c r="F160" s="212" t="s">
        <v>391</v>
      </c>
      <c r="G160" s="204" t="s">
        <v>11</v>
      </c>
      <c r="H160" s="236"/>
      <c r="I160" s="216"/>
      <c r="J160" s="219" t="s">
        <v>392</v>
      </c>
      <c r="K160" s="255" t="s">
        <v>1502</v>
      </c>
      <c r="L160" s="81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400" t="s">
        <v>1435</v>
      </c>
      <c r="B161" s="212"/>
      <c r="C161" s="212" t="s">
        <v>23</v>
      </c>
      <c r="D161" s="213" t="s">
        <v>349</v>
      </c>
      <c r="E161" s="220" t="s">
        <v>393</v>
      </c>
      <c r="F161" s="215"/>
      <c r="G161" s="204" t="s">
        <v>11</v>
      </c>
      <c r="H161" s="236"/>
      <c r="I161" s="216"/>
      <c r="J161" s="228"/>
      <c r="K161" s="255" t="s">
        <v>386</v>
      </c>
      <c r="L161" s="81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400" t="s">
        <v>1436</v>
      </c>
      <c r="B162" s="212"/>
      <c r="C162" s="212" t="s">
        <v>23</v>
      </c>
      <c r="D162" s="213" t="s">
        <v>349</v>
      </c>
      <c r="E162" s="220" t="s">
        <v>394</v>
      </c>
      <c r="F162" s="212" t="s">
        <v>395</v>
      </c>
      <c r="G162" s="204" t="s">
        <v>11</v>
      </c>
      <c r="H162" s="236"/>
      <c r="I162" s="216"/>
      <c r="J162" s="219" t="s">
        <v>1577</v>
      </c>
      <c r="K162" s="255" t="s">
        <v>1351</v>
      </c>
      <c r="L162" s="81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400" t="s">
        <v>1437</v>
      </c>
      <c r="B163" s="212"/>
      <c r="C163" s="212" t="s">
        <v>23</v>
      </c>
      <c r="D163" s="213" t="s">
        <v>349</v>
      </c>
      <c r="E163" s="220" t="s">
        <v>397</v>
      </c>
      <c r="F163" s="212" t="s">
        <v>398</v>
      </c>
      <c r="G163" s="204" t="s">
        <v>11</v>
      </c>
      <c r="H163" s="236"/>
      <c r="I163" s="216"/>
      <c r="J163" s="219" t="s">
        <v>399</v>
      </c>
      <c r="K163" s="514" t="s">
        <v>2276</v>
      </c>
      <c r="L163" s="81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400" t="s">
        <v>1438</v>
      </c>
      <c r="B164" s="212"/>
      <c r="C164" s="212" t="s">
        <v>23</v>
      </c>
      <c r="D164" s="213" t="s">
        <v>349</v>
      </c>
      <c r="E164" s="220" t="s">
        <v>400</v>
      </c>
      <c r="F164" s="212" t="s">
        <v>395</v>
      </c>
      <c r="G164" s="204" t="s">
        <v>11</v>
      </c>
      <c r="H164" s="236"/>
      <c r="I164" s="216"/>
      <c r="J164" s="219" t="s">
        <v>396</v>
      </c>
      <c r="K164" s="514" t="s">
        <v>2275</v>
      </c>
      <c r="L164" s="81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400" t="s">
        <v>1439</v>
      </c>
      <c r="B165" s="212"/>
      <c r="C165" s="212" t="s">
        <v>23</v>
      </c>
      <c r="D165" s="213" t="s">
        <v>349</v>
      </c>
      <c r="E165" s="220" t="s">
        <v>401</v>
      </c>
      <c r="F165" s="238"/>
      <c r="G165" s="204" t="s">
        <v>11</v>
      </c>
      <c r="H165" s="239"/>
      <c r="I165" s="216"/>
      <c r="J165" s="217"/>
      <c r="K165" s="240" t="s">
        <v>1462</v>
      </c>
      <c r="L165" s="81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400" t="s">
        <v>1440</v>
      </c>
      <c r="B166" s="212"/>
      <c r="C166" s="212" t="s">
        <v>23</v>
      </c>
      <c r="D166" s="213" t="s">
        <v>349</v>
      </c>
      <c r="E166" s="220" t="s">
        <v>402</v>
      </c>
      <c r="F166" s="215"/>
      <c r="G166" s="204" t="s">
        <v>11</v>
      </c>
      <c r="H166" s="236"/>
      <c r="I166" s="216"/>
      <c r="J166" s="217"/>
      <c r="K166" s="255" t="s">
        <v>1501</v>
      </c>
      <c r="L166" s="81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400" t="s">
        <v>1441</v>
      </c>
      <c r="B167" s="212"/>
      <c r="C167" s="212" t="s">
        <v>23</v>
      </c>
      <c r="D167" s="213" t="s">
        <v>349</v>
      </c>
      <c r="E167" s="220" t="s">
        <v>403</v>
      </c>
      <c r="F167" s="215"/>
      <c r="G167" s="204" t="s">
        <v>11</v>
      </c>
      <c r="H167" s="236"/>
      <c r="I167" s="216"/>
      <c r="J167" s="217"/>
      <c r="K167" s="255" t="s">
        <v>1590</v>
      </c>
      <c r="L167" s="81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400" t="s">
        <v>1442</v>
      </c>
      <c r="B168" s="212"/>
      <c r="C168" s="212" t="s">
        <v>23</v>
      </c>
      <c r="D168" s="213" t="s">
        <v>349</v>
      </c>
      <c r="E168" s="220" t="s">
        <v>404</v>
      </c>
      <c r="F168" s="215"/>
      <c r="G168" s="204" t="s">
        <v>11</v>
      </c>
      <c r="H168" s="236"/>
      <c r="I168" s="216"/>
      <c r="J168" s="219" t="s">
        <v>383</v>
      </c>
      <c r="K168" s="255" t="s">
        <v>1504</v>
      </c>
      <c r="L168" s="81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400" t="s">
        <v>1443</v>
      </c>
      <c r="B169" s="212"/>
      <c r="C169" s="212" t="s">
        <v>23</v>
      </c>
      <c r="D169" s="213" t="s">
        <v>349</v>
      </c>
      <c r="E169" s="220" t="s">
        <v>405</v>
      </c>
      <c r="F169" s="215"/>
      <c r="G169" s="232" t="s">
        <v>6</v>
      </c>
      <c r="H169" s="236"/>
      <c r="I169" s="216"/>
      <c r="J169" s="219" t="s">
        <v>1576</v>
      </c>
      <c r="K169" s="255" t="s">
        <v>1505</v>
      </c>
      <c r="L169" s="81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400" t="s">
        <v>1873</v>
      </c>
      <c r="B170" s="212"/>
      <c r="C170" s="212" t="s">
        <v>23</v>
      </c>
      <c r="D170" s="213" t="s">
        <v>349</v>
      </c>
      <c r="E170" s="213" t="s">
        <v>406</v>
      </c>
      <c r="F170" s="215"/>
      <c r="G170" s="204" t="s">
        <v>11</v>
      </c>
      <c r="H170" s="236"/>
      <c r="I170" s="216"/>
      <c r="J170" s="219" t="s">
        <v>407</v>
      </c>
      <c r="K170" s="255" t="s">
        <v>1506</v>
      </c>
      <c r="L170" s="81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400" t="s">
        <v>1874</v>
      </c>
      <c r="B171" s="212"/>
      <c r="C171" s="212" t="s">
        <v>23</v>
      </c>
      <c r="D171" s="213" t="s">
        <v>349</v>
      </c>
      <c r="E171" s="213" t="s">
        <v>408</v>
      </c>
      <c r="F171" s="213"/>
      <c r="G171" s="204" t="s">
        <v>11</v>
      </c>
      <c r="H171" s="236"/>
      <c r="I171" s="216"/>
      <c r="J171" s="219" t="s">
        <v>409</v>
      </c>
      <c r="K171" s="255"/>
      <c r="L171" s="81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400" t="s">
        <v>1875</v>
      </c>
      <c r="B172" s="212"/>
      <c r="C172" s="212" t="s">
        <v>23</v>
      </c>
      <c r="D172" s="213" t="s">
        <v>436</v>
      </c>
      <c r="E172" s="213" t="s">
        <v>2278</v>
      </c>
      <c r="F172" s="213"/>
      <c r="G172" s="204" t="s">
        <v>11</v>
      </c>
      <c r="H172" s="215"/>
      <c r="I172" s="215"/>
      <c r="J172" s="216"/>
      <c r="K172" s="811" t="s">
        <v>1853</v>
      </c>
      <c r="L172" s="819" t="s">
        <v>2295</v>
      </c>
    </row>
    <row r="173" spans="1:255" ht="16.5" customHeight="1">
      <c r="A173" s="400" t="s">
        <v>1444</v>
      </c>
      <c r="B173" s="212"/>
      <c r="C173" s="212" t="s">
        <v>23</v>
      </c>
      <c r="D173" s="213" t="s">
        <v>436</v>
      </c>
      <c r="E173" s="213" t="s">
        <v>2279</v>
      </c>
      <c r="F173" s="212" t="s">
        <v>438</v>
      </c>
      <c r="G173" s="204" t="s">
        <v>11</v>
      </c>
      <c r="H173" s="215"/>
      <c r="I173" s="215"/>
      <c r="J173" s="216"/>
      <c r="K173" s="811"/>
      <c r="L173" s="820"/>
    </row>
    <row r="174" spans="1:255" ht="16.5" customHeight="1">
      <c r="A174" s="400" t="s">
        <v>1445</v>
      </c>
      <c r="B174" s="212"/>
      <c r="C174" s="212" t="s">
        <v>23</v>
      </c>
      <c r="D174" s="213" t="s">
        <v>436</v>
      </c>
      <c r="E174" s="213" t="s">
        <v>2280</v>
      </c>
      <c r="F174" s="212" t="s">
        <v>438</v>
      </c>
      <c r="G174" s="204" t="s">
        <v>11</v>
      </c>
      <c r="H174" s="215"/>
      <c r="I174" s="215"/>
      <c r="J174" s="216"/>
      <c r="K174" s="811"/>
      <c r="L174" s="820"/>
    </row>
    <row r="175" spans="1:255" ht="16.5" customHeight="1">
      <c r="A175" s="400" t="s">
        <v>1446</v>
      </c>
      <c r="B175" s="212"/>
      <c r="C175" s="212" t="s">
        <v>23</v>
      </c>
      <c r="D175" s="213" t="s">
        <v>436</v>
      </c>
      <c r="E175" s="213" t="s">
        <v>2281</v>
      </c>
      <c r="F175" s="212" t="s">
        <v>438</v>
      </c>
      <c r="G175" s="204" t="s">
        <v>11</v>
      </c>
      <c r="H175" s="215"/>
      <c r="I175" s="215"/>
      <c r="J175" s="216"/>
      <c r="K175" s="811"/>
      <c r="L175" s="820"/>
    </row>
    <row r="176" spans="1:255" ht="16.5" customHeight="1">
      <c r="A176" s="400" t="s">
        <v>1447</v>
      </c>
      <c r="B176" s="212"/>
      <c r="C176" s="212" t="s">
        <v>23</v>
      </c>
      <c r="D176" s="213" t="s">
        <v>436</v>
      </c>
      <c r="E176" s="213" t="s">
        <v>2282</v>
      </c>
      <c r="F176" s="212" t="s">
        <v>438</v>
      </c>
      <c r="G176" s="204" t="s">
        <v>11</v>
      </c>
      <c r="H176" s="215"/>
      <c r="I176" s="215"/>
      <c r="J176" s="216"/>
      <c r="K176" s="811"/>
      <c r="L176" s="820"/>
    </row>
    <row r="177" spans="1:255" ht="16.5" customHeight="1">
      <c r="A177" s="400" t="s">
        <v>1448</v>
      </c>
      <c r="B177" s="212"/>
      <c r="C177" s="212" t="s">
        <v>23</v>
      </c>
      <c r="D177" s="213" t="s">
        <v>436</v>
      </c>
      <c r="E177" s="213" t="s">
        <v>2283</v>
      </c>
      <c r="F177" s="212" t="s">
        <v>63</v>
      </c>
      <c r="G177" s="204" t="s">
        <v>11</v>
      </c>
      <c r="H177" s="215"/>
      <c r="I177" s="215"/>
      <c r="J177" s="216"/>
      <c r="K177" s="811"/>
      <c r="L177" s="820"/>
    </row>
    <row r="178" spans="1:255" ht="16.5" customHeight="1">
      <c r="A178" s="400" t="s">
        <v>1449</v>
      </c>
      <c r="B178" s="212"/>
      <c r="C178" s="212" t="s">
        <v>23</v>
      </c>
      <c r="D178" s="213" t="s">
        <v>436</v>
      </c>
      <c r="E178" s="213" t="s">
        <v>2284</v>
      </c>
      <c r="F178" s="212" t="s">
        <v>63</v>
      </c>
      <c r="G178" s="204" t="s">
        <v>11</v>
      </c>
      <c r="H178" s="215"/>
      <c r="I178" s="215"/>
      <c r="J178" s="216"/>
      <c r="K178" s="811"/>
      <c r="L178" s="820"/>
    </row>
    <row r="179" spans="1:255" ht="16.5" customHeight="1">
      <c r="A179" s="400" t="s">
        <v>1450</v>
      </c>
      <c r="B179" s="212"/>
      <c r="C179" s="212" t="s">
        <v>23</v>
      </c>
      <c r="D179" s="213" t="s">
        <v>436</v>
      </c>
      <c r="E179" s="213" t="s">
        <v>2285</v>
      </c>
      <c r="F179" s="212" t="s">
        <v>63</v>
      </c>
      <c r="G179" s="204" t="s">
        <v>11</v>
      </c>
      <c r="H179" s="215"/>
      <c r="I179" s="215"/>
      <c r="J179" s="216"/>
      <c r="K179" s="811"/>
      <c r="L179" s="820"/>
    </row>
    <row r="180" spans="1:255" ht="16.5" customHeight="1">
      <c r="A180" s="400" t="s">
        <v>1451</v>
      </c>
      <c r="B180" s="212"/>
      <c r="C180" s="212" t="s">
        <v>23</v>
      </c>
      <c r="D180" s="213" t="s">
        <v>436</v>
      </c>
      <c r="E180" s="213" t="s">
        <v>2286</v>
      </c>
      <c r="F180" s="212" t="s">
        <v>63</v>
      </c>
      <c r="G180" s="204" t="s">
        <v>11</v>
      </c>
      <c r="H180" s="215"/>
      <c r="I180" s="215"/>
      <c r="J180" s="216"/>
      <c r="K180" s="811"/>
      <c r="L180" s="821"/>
    </row>
    <row r="181" spans="1:255" ht="16.5" customHeight="1">
      <c r="A181" s="400" t="s">
        <v>1452</v>
      </c>
      <c r="B181" s="518"/>
      <c r="C181" s="515" t="s">
        <v>23</v>
      </c>
      <c r="D181" s="517" t="s">
        <v>435</v>
      </c>
      <c r="E181" s="213" t="s">
        <v>2288</v>
      </c>
      <c r="F181" s="516"/>
      <c r="G181" s="204" t="s">
        <v>11</v>
      </c>
      <c r="H181" s="201"/>
      <c r="I181" s="247"/>
      <c r="J181" s="248"/>
      <c r="K181" s="745" t="s">
        <v>2411</v>
      </c>
      <c r="L181" s="819" t="s">
        <v>2296</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400" t="s">
        <v>1453</v>
      </c>
      <c r="B182" s="518"/>
      <c r="C182" s="515" t="s">
        <v>23</v>
      </c>
      <c r="D182" s="517" t="s">
        <v>436</v>
      </c>
      <c r="E182" s="213" t="s">
        <v>2287</v>
      </c>
      <c r="F182" s="515" t="s">
        <v>438</v>
      </c>
      <c r="G182" s="204" t="s">
        <v>11</v>
      </c>
      <c r="H182" s="201"/>
      <c r="I182" s="247"/>
      <c r="J182" s="248"/>
      <c r="K182" s="746"/>
      <c r="L182" s="820"/>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400" t="s">
        <v>1454</v>
      </c>
      <c r="B183" s="518"/>
      <c r="C183" s="515" t="s">
        <v>23</v>
      </c>
      <c r="D183" s="517" t="s">
        <v>436</v>
      </c>
      <c r="E183" s="213" t="s">
        <v>2289</v>
      </c>
      <c r="F183" s="515" t="s">
        <v>438</v>
      </c>
      <c r="G183" s="204" t="s">
        <v>11</v>
      </c>
      <c r="H183" s="201"/>
      <c r="I183" s="247"/>
      <c r="J183" s="248"/>
      <c r="K183" s="746"/>
      <c r="L183" s="82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400" t="s">
        <v>1455</v>
      </c>
      <c r="B184" s="518"/>
      <c r="C184" s="515" t="s">
        <v>23</v>
      </c>
      <c r="D184" s="517" t="s">
        <v>436</v>
      </c>
      <c r="E184" s="213" t="s">
        <v>2297</v>
      </c>
      <c r="F184" s="515" t="s">
        <v>438</v>
      </c>
      <c r="G184" s="204" t="s">
        <v>11</v>
      </c>
      <c r="H184" s="201"/>
      <c r="I184" s="247"/>
      <c r="J184" s="248"/>
      <c r="K184" s="746"/>
      <c r="L184" s="82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400" t="s">
        <v>1456</v>
      </c>
      <c r="B185" s="518"/>
      <c r="C185" s="515" t="s">
        <v>23</v>
      </c>
      <c r="D185" s="517" t="s">
        <v>436</v>
      </c>
      <c r="E185" s="213" t="s">
        <v>2290</v>
      </c>
      <c r="F185" s="515" t="s">
        <v>438</v>
      </c>
      <c r="G185" s="204" t="s">
        <v>11</v>
      </c>
      <c r="H185" s="201"/>
      <c r="I185" s="247"/>
      <c r="J185" s="248"/>
      <c r="K185" s="746"/>
      <c r="L185" s="82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400" t="s">
        <v>1457</v>
      </c>
      <c r="B186" s="518"/>
      <c r="C186" s="515" t="s">
        <v>23</v>
      </c>
      <c r="D186" s="517" t="s">
        <v>436</v>
      </c>
      <c r="E186" s="213" t="s">
        <v>2291</v>
      </c>
      <c r="F186" s="516"/>
      <c r="G186" s="204" t="s">
        <v>11</v>
      </c>
      <c r="H186" s="201"/>
      <c r="I186" s="247"/>
      <c r="J186" s="248"/>
      <c r="K186" s="746"/>
      <c r="L186" s="82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400" t="s">
        <v>1876</v>
      </c>
      <c r="B187" s="518"/>
      <c r="C187" s="515" t="s">
        <v>23</v>
      </c>
      <c r="D187" s="517" t="s">
        <v>436</v>
      </c>
      <c r="E187" s="213" t="s">
        <v>2292</v>
      </c>
      <c r="F187" s="516"/>
      <c r="G187" s="204" t="s">
        <v>11</v>
      </c>
      <c r="H187" s="201"/>
      <c r="I187" s="247"/>
      <c r="J187" s="248"/>
      <c r="K187" s="746"/>
      <c r="L187" s="82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400" t="s">
        <v>1877</v>
      </c>
      <c r="B188" s="518"/>
      <c r="C188" s="515" t="s">
        <v>23</v>
      </c>
      <c r="D188" s="517" t="s">
        <v>436</v>
      </c>
      <c r="E188" s="213" t="s">
        <v>2293</v>
      </c>
      <c r="F188" s="516"/>
      <c r="G188" s="204" t="s">
        <v>11</v>
      </c>
      <c r="H188" s="201"/>
      <c r="I188" s="247"/>
      <c r="J188" s="248"/>
      <c r="K188" s="746"/>
      <c r="L188" s="82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400" t="s">
        <v>1878</v>
      </c>
      <c r="B189" s="518"/>
      <c r="C189" s="515" t="s">
        <v>23</v>
      </c>
      <c r="D189" s="517" t="s">
        <v>436</v>
      </c>
      <c r="E189" s="213" t="s">
        <v>2294</v>
      </c>
      <c r="F189" s="516"/>
      <c r="G189" s="204" t="s">
        <v>11</v>
      </c>
      <c r="H189" s="201"/>
      <c r="I189" s="201"/>
      <c r="J189" s="248"/>
      <c r="K189" s="747"/>
      <c r="L189" s="82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400" t="s">
        <v>1879</v>
      </c>
      <c r="B190" s="212"/>
      <c r="C190" s="212" t="s">
        <v>23</v>
      </c>
      <c r="D190" s="213" t="s">
        <v>436</v>
      </c>
      <c r="E190" s="213" t="s">
        <v>929</v>
      </c>
      <c r="F190" s="215"/>
      <c r="G190" s="204" t="s">
        <v>11</v>
      </c>
      <c r="H190" s="215"/>
      <c r="I190" s="215"/>
      <c r="J190" s="233" t="s">
        <v>1854</v>
      </c>
      <c r="K190" s="815" t="s">
        <v>2419</v>
      </c>
      <c r="L190" s="386"/>
    </row>
    <row r="191" spans="1:255" ht="16.5" customHeight="1">
      <c r="A191" s="400" t="s">
        <v>1880</v>
      </c>
      <c r="B191" s="212"/>
      <c r="C191" s="212" t="s">
        <v>23</v>
      </c>
      <c r="D191" s="213" t="s">
        <v>436</v>
      </c>
      <c r="E191" s="213" t="s">
        <v>1272</v>
      </c>
      <c r="F191" s="212" t="s">
        <v>930</v>
      </c>
      <c r="G191" s="204" t="s">
        <v>11</v>
      </c>
      <c r="H191" s="215"/>
      <c r="I191" s="215"/>
      <c r="J191" s="216"/>
      <c r="K191" s="815"/>
      <c r="L191" s="386"/>
    </row>
    <row r="192" spans="1:255" ht="16.5" customHeight="1">
      <c r="A192" s="400" t="s">
        <v>1881</v>
      </c>
      <c r="B192" s="212"/>
      <c r="C192" s="212" t="s">
        <v>23</v>
      </c>
      <c r="D192" s="213" t="s">
        <v>436</v>
      </c>
      <c r="E192" s="213" t="s">
        <v>1273</v>
      </c>
      <c r="F192" s="212" t="s">
        <v>930</v>
      </c>
      <c r="G192" s="204" t="s">
        <v>11</v>
      </c>
      <c r="H192" s="215"/>
      <c r="I192" s="215"/>
      <c r="J192" s="216"/>
      <c r="K192" s="815"/>
      <c r="L192" s="386"/>
    </row>
    <row r="193" spans="1:12" ht="16.5" customHeight="1">
      <c r="A193" s="400" t="s">
        <v>1882</v>
      </c>
      <c r="B193" s="212"/>
      <c r="C193" s="212" t="s">
        <v>23</v>
      </c>
      <c r="D193" s="213" t="s">
        <v>436</v>
      </c>
      <c r="E193" s="213" t="s">
        <v>1274</v>
      </c>
      <c r="F193" s="212" t="s">
        <v>930</v>
      </c>
      <c r="G193" s="204" t="s">
        <v>11</v>
      </c>
      <c r="H193" s="215"/>
      <c r="I193" s="215"/>
      <c r="J193" s="216"/>
      <c r="K193" s="815"/>
      <c r="L193" s="386"/>
    </row>
    <row r="194" spans="1:12" ht="16.5" customHeight="1">
      <c r="A194" s="400" t="s">
        <v>1883</v>
      </c>
      <c r="B194" s="212"/>
      <c r="C194" s="212" t="s">
        <v>23</v>
      </c>
      <c r="D194" s="213" t="s">
        <v>436</v>
      </c>
      <c r="E194" s="213" t="s">
        <v>1275</v>
      </c>
      <c r="F194" s="212" t="s">
        <v>930</v>
      </c>
      <c r="G194" s="204" t="s">
        <v>11</v>
      </c>
      <c r="H194" s="215"/>
      <c r="I194" s="215"/>
      <c r="J194" s="216"/>
      <c r="K194" s="815"/>
      <c r="L194" s="386"/>
    </row>
    <row r="195" spans="1:12" ht="16.5" customHeight="1">
      <c r="A195" s="400" t="s">
        <v>1884</v>
      </c>
      <c r="B195" s="212"/>
      <c r="C195" s="212" t="s">
        <v>23</v>
      </c>
      <c r="D195" s="213" t="s">
        <v>436</v>
      </c>
      <c r="E195" s="213" t="s">
        <v>1276</v>
      </c>
      <c r="F195" s="212" t="s">
        <v>931</v>
      </c>
      <c r="G195" s="204" t="s">
        <v>11</v>
      </c>
      <c r="H195" s="215"/>
      <c r="I195" s="215"/>
      <c r="J195" s="216"/>
      <c r="K195" s="815"/>
      <c r="L195" s="386"/>
    </row>
    <row r="196" spans="1:12" ht="16.5" customHeight="1">
      <c r="A196" s="400" t="s">
        <v>1885</v>
      </c>
      <c r="B196" s="212"/>
      <c r="C196" s="212" t="s">
        <v>23</v>
      </c>
      <c r="D196" s="213" t="s">
        <v>436</v>
      </c>
      <c r="E196" s="213" t="s">
        <v>1277</v>
      </c>
      <c r="F196" s="212" t="s">
        <v>931</v>
      </c>
      <c r="G196" s="204" t="s">
        <v>11</v>
      </c>
      <c r="H196" s="215"/>
      <c r="I196" s="215"/>
      <c r="J196" s="216"/>
      <c r="K196" s="815"/>
      <c r="L196" s="386"/>
    </row>
    <row r="197" spans="1:12" ht="16.5" customHeight="1">
      <c r="A197" s="400" t="s">
        <v>1910</v>
      </c>
      <c r="B197" s="212"/>
      <c r="C197" s="212" t="s">
        <v>23</v>
      </c>
      <c r="D197" s="213" t="s">
        <v>436</v>
      </c>
      <c r="E197" s="213" t="s">
        <v>1278</v>
      </c>
      <c r="F197" s="212" t="s">
        <v>931</v>
      </c>
      <c r="G197" s="204" t="s">
        <v>11</v>
      </c>
      <c r="H197" s="215"/>
      <c r="I197" s="215"/>
      <c r="J197" s="216"/>
      <c r="K197" s="815"/>
      <c r="L197" s="386"/>
    </row>
    <row r="198" spans="1:12" ht="16.5" customHeight="1">
      <c r="A198" s="400" t="s">
        <v>1911</v>
      </c>
      <c r="B198" s="212"/>
      <c r="C198" s="212" t="s">
        <v>23</v>
      </c>
      <c r="D198" s="213" t="s">
        <v>436</v>
      </c>
      <c r="E198" s="213" t="s">
        <v>1279</v>
      </c>
      <c r="F198" s="212" t="s">
        <v>931</v>
      </c>
      <c r="G198" s="204" t="s">
        <v>11</v>
      </c>
      <c r="H198" s="215"/>
      <c r="I198" s="215"/>
      <c r="J198" s="216"/>
      <c r="K198" s="815"/>
      <c r="L198" s="386"/>
    </row>
    <row r="199" spans="1:12" ht="16.5" customHeight="1">
      <c r="A199" s="400" t="s">
        <v>1912</v>
      </c>
      <c r="B199" s="212"/>
      <c r="C199" s="212" t="s">
        <v>23</v>
      </c>
      <c r="D199" s="213" t="s">
        <v>412</v>
      </c>
      <c r="E199" s="213" t="s">
        <v>932</v>
      </c>
      <c r="F199" s="212" t="s">
        <v>414</v>
      </c>
      <c r="G199" s="204" t="s">
        <v>11</v>
      </c>
      <c r="H199" s="215"/>
      <c r="I199" s="216"/>
      <c r="J199" s="233" t="s">
        <v>1989</v>
      </c>
      <c r="K199" s="218" t="s">
        <v>2179</v>
      </c>
      <c r="L199" s="386"/>
    </row>
    <row r="200" spans="1:12" ht="16.5" customHeight="1">
      <c r="A200" s="400" t="s">
        <v>1914</v>
      </c>
      <c r="B200" s="212"/>
      <c r="C200" s="212" t="s">
        <v>23</v>
      </c>
      <c r="D200" s="213" t="s">
        <v>412</v>
      </c>
      <c r="E200" s="213" t="s">
        <v>1280</v>
      </c>
      <c r="F200" s="212" t="s">
        <v>417</v>
      </c>
      <c r="G200" s="204" t="s">
        <v>11</v>
      </c>
      <c r="H200" s="215"/>
      <c r="I200" s="216"/>
      <c r="J200" s="233" t="s">
        <v>1988</v>
      </c>
      <c r="K200" s="218"/>
      <c r="L200" s="386"/>
    </row>
    <row r="201" spans="1:12" ht="16.5" customHeight="1">
      <c r="A201" s="400" t="s">
        <v>1915</v>
      </c>
      <c r="B201" s="212"/>
      <c r="C201" s="212" t="s">
        <v>23</v>
      </c>
      <c r="D201" s="213" t="s">
        <v>412</v>
      </c>
      <c r="E201" s="213" t="s">
        <v>1281</v>
      </c>
      <c r="F201" s="212" t="s">
        <v>417</v>
      </c>
      <c r="G201" s="204" t="s">
        <v>11</v>
      </c>
      <c r="H201" s="215"/>
      <c r="I201" s="216"/>
      <c r="J201" s="233" t="s">
        <v>1984</v>
      </c>
      <c r="K201" s="218"/>
      <c r="L201" s="386"/>
    </row>
    <row r="202" spans="1:12" ht="16.5" customHeight="1">
      <c r="A202" s="400" t="s">
        <v>1916</v>
      </c>
      <c r="B202" s="212"/>
      <c r="C202" s="212" t="s">
        <v>23</v>
      </c>
      <c r="D202" s="213" t="s">
        <v>412</v>
      </c>
      <c r="E202" s="213" t="s">
        <v>1282</v>
      </c>
      <c r="F202" s="215"/>
      <c r="G202" s="204" t="s">
        <v>11</v>
      </c>
      <c r="H202" s="215"/>
      <c r="I202" s="216"/>
      <c r="J202" s="216"/>
      <c r="K202" s="218"/>
      <c r="L202" s="386"/>
    </row>
    <row r="203" spans="1:12" ht="16.5" customHeight="1">
      <c r="A203" s="400" t="s">
        <v>1917</v>
      </c>
      <c r="B203" s="212"/>
      <c r="C203" s="212" t="s">
        <v>23</v>
      </c>
      <c r="D203" s="213" t="s">
        <v>412</v>
      </c>
      <c r="E203" s="213" t="s">
        <v>1283</v>
      </c>
      <c r="F203" s="215"/>
      <c r="G203" s="204" t="s">
        <v>11</v>
      </c>
      <c r="H203" s="215"/>
      <c r="I203" s="216"/>
      <c r="J203" s="216"/>
      <c r="K203" s="218"/>
      <c r="L203" s="386"/>
    </row>
    <row r="204" spans="1:12" ht="16.5" customHeight="1">
      <c r="A204" s="400" t="s">
        <v>1918</v>
      </c>
      <c r="B204" s="212"/>
      <c r="C204" s="212" t="s">
        <v>23</v>
      </c>
      <c r="D204" s="213" t="s">
        <v>412</v>
      </c>
      <c r="E204" s="213" t="s">
        <v>1284</v>
      </c>
      <c r="F204" s="215"/>
      <c r="G204" s="204" t="s">
        <v>11</v>
      </c>
      <c r="H204" s="215"/>
      <c r="I204" s="216"/>
      <c r="J204" s="216"/>
      <c r="K204" s="218"/>
      <c r="L204" s="386"/>
    </row>
    <row r="205" spans="1:12" ht="16.5" customHeight="1">
      <c r="A205" s="400" t="s">
        <v>2212</v>
      </c>
      <c r="B205" s="212"/>
      <c r="C205" s="212" t="s">
        <v>23</v>
      </c>
      <c r="D205" s="213" t="s">
        <v>412</v>
      </c>
      <c r="E205" s="213" t="s">
        <v>1285</v>
      </c>
      <c r="F205" s="212" t="s">
        <v>414</v>
      </c>
      <c r="G205" s="204" t="s">
        <v>11</v>
      </c>
      <c r="H205" s="215"/>
      <c r="I205" s="216"/>
      <c r="J205" s="233" t="s">
        <v>942</v>
      </c>
      <c r="K205" s="218" t="s">
        <v>2483</v>
      </c>
      <c r="L205" s="813"/>
    </row>
    <row r="206" spans="1:12" ht="16.5" customHeight="1">
      <c r="A206" s="400" t="s">
        <v>2454</v>
      </c>
      <c r="B206" s="212"/>
      <c r="C206" s="212" t="s">
        <v>23</v>
      </c>
      <c r="D206" s="213" t="s">
        <v>412</v>
      </c>
      <c r="E206" s="213" t="s">
        <v>1286</v>
      </c>
      <c r="F206" s="212" t="s">
        <v>417</v>
      </c>
      <c r="G206" s="204" t="s">
        <v>11</v>
      </c>
      <c r="H206" s="215"/>
      <c r="I206" s="216"/>
      <c r="J206" s="233" t="s">
        <v>934</v>
      </c>
      <c r="K206" s="218"/>
      <c r="L206" s="814"/>
    </row>
    <row r="207" spans="1:12" ht="16.5" customHeight="1">
      <c r="A207" s="400" t="s">
        <v>2455</v>
      </c>
      <c r="B207" s="212"/>
      <c r="C207" s="212" t="s">
        <v>23</v>
      </c>
      <c r="D207" s="213" t="s">
        <v>412</v>
      </c>
      <c r="E207" s="213" t="s">
        <v>1287</v>
      </c>
      <c r="F207" s="212" t="s">
        <v>417</v>
      </c>
      <c r="G207" s="204" t="s">
        <v>11</v>
      </c>
      <c r="H207" s="215"/>
      <c r="I207" s="216"/>
      <c r="J207" s="233" t="s">
        <v>936</v>
      </c>
      <c r="K207" s="218" t="s">
        <v>2482</v>
      </c>
      <c r="L207" s="814"/>
    </row>
    <row r="208" spans="1:12" ht="16.5" customHeight="1">
      <c r="A208" s="400" t="s">
        <v>2456</v>
      </c>
      <c r="B208" s="212"/>
      <c r="C208" s="212" t="s">
        <v>23</v>
      </c>
      <c r="D208" s="213" t="s">
        <v>412</v>
      </c>
      <c r="E208" s="213" t="s">
        <v>946</v>
      </c>
      <c r="F208" s="215"/>
      <c r="G208" s="204" t="s">
        <v>11</v>
      </c>
      <c r="H208" s="215"/>
      <c r="I208" s="216"/>
      <c r="J208" s="216"/>
      <c r="K208" s="218"/>
      <c r="L208" s="386"/>
    </row>
    <row r="209" spans="1:12" ht="16.5" customHeight="1">
      <c r="A209" s="400" t="s">
        <v>2457</v>
      </c>
      <c r="B209" s="212"/>
      <c r="C209" s="212" t="s">
        <v>23</v>
      </c>
      <c r="D209" s="213" t="s">
        <v>412</v>
      </c>
      <c r="E209" s="213" t="s">
        <v>948</v>
      </c>
      <c r="F209" s="215"/>
      <c r="G209" s="204" t="s">
        <v>11</v>
      </c>
      <c r="H209" s="215"/>
      <c r="I209" s="216"/>
      <c r="J209" s="216"/>
      <c r="K209" s="218"/>
      <c r="L209" s="386"/>
    </row>
    <row r="210" spans="1:12" ht="16.5" customHeight="1">
      <c r="A210" s="400" t="s">
        <v>2458</v>
      </c>
      <c r="B210" s="212"/>
      <c r="C210" s="212" t="s">
        <v>23</v>
      </c>
      <c r="D210" s="213" t="s">
        <v>412</v>
      </c>
      <c r="E210" s="213" t="s">
        <v>950</v>
      </c>
      <c r="F210" s="215"/>
      <c r="G210" s="204" t="s">
        <v>11</v>
      </c>
      <c r="H210" s="215"/>
      <c r="I210" s="216"/>
      <c r="J210" s="216"/>
      <c r="K210" s="218"/>
      <c r="L210" s="386"/>
    </row>
    <row r="211" spans="1:12" ht="16.5" customHeight="1">
      <c r="A211" s="400" t="s">
        <v>2459</v>
      </c>
      <c r="B211" s="212"/>
      <c r="C211" s="212" t="s">
        <v>23</v>
      </c>
      <c r="D211" s="213" t="s">
        <v>217</v>
      </c>
      <c r="E211" s="213" t="s">
        <v>1478</v>
      </c>
      <c r="F211" s="212" t="s">
        <v>504</v>
      </c>
      <c r="G211" s="204" t="s">
        <v>11</v>
      </c>
      <c r="H211" s="215"/>
      <c r="I211" s="216"/>
      <c r="J211" s="216"/>
      <c r="K211" s="218" t="s">
        <v>219</v>
      </c>
      <c r="L211" s="386"/>
    </row>
    <row r="212" spans="1:12" ht="16.5" customHeight="1">
      <c r="A212" s="400" t="s">
        <v>2460</v>
      </c>
      <c r="B212" s="212"/>
      <c r="C212" s="212" t="s">
        <v>23</v>
      </c>
      <c r="D212" s="213" t="s">
        <v>217</v>
      </c>
      <c r="E212" s="213" t="s">
        <v>953</v>
      </c>
      <c r="F212" s="212" t="s">
        <v>505</v>
      </c>
      <c r="G212" s="204" t="s">
        <v>11</v>
      </c>
      <c r="H212" s="215"/>
      <c r="I212" s="216"/>
      <c r="J212" s="216"/>
      <c r="K212" s="218" t="s">
        <v>222</v>
      </c>
      <c r="L212" s="386"/>
    </row>
    <row r="213" spans="1:12" ht="16.5" customHeight="1">
      <c r="A213" s="400" t="s">
        <v>2461</v>
      </c>
      <c r="B213" s="212"/>
      <c r="C213" s="212" t="s">
        <v>23</v>
      </c>
      <c r="D213" s="213" t="s">
        <v>198</v>
      </c>
      <c r="E213" s="213" t="s">
        <v>199</v>
      </c>
      <c r="F213" s="215"/>
      <c r="G213" s="204" t="s">
        <v>11</v>
      </c>
      <c r="H213" s="215"/>
      <c r="I213" s="216"/>
      <c r="J213" s="216"/>
      <c r="K213" s="218" t="s">
        <v>955</v>
      </c>
      <c r="L213" s="386"/>
    </row>
    <row r="214" spans="1:12" ht="16.5" customHeight="1" thickBot="1">
      <c r="A214" s="400" t="s">
        <v>2462</v>
      </c>
      <c r="B214" s="398"/>
      <c r="C214" s="398" t="s">
        <v>23</v>
      </c>
      <c r="D214" s="391" t="s">
        <v>31</v>
      </c>
      <c r="E214" s="391" t="s">
        <v>196</v>
      </c>
      <c r="F214" s="392"/>
      <c r="G214" s="393" t="s">
        <v>11</v>
      </c>
      <c r="H214" s="392"/>
      <c r="I214" s="394"/>
      <c r="J214" s="391" t="s">
        <v>507</v>
      </c>
      <c r="K214" s="399"/>
      <c r="L214" s="397"/>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topLeftCell="A217" workbookViewId="0">
      <selection activeCell="F236" sqref="F236"/>
    </sheetView>
  </sheetViews>
  <sheetFormatPr defaultColWidth="9" defaultRowHeight="15.75" customHeight="1"/>
  <cols>
    <col min="1" max="1" width="5.375" style="581" bestFit="1" customWidth="1"/>
    <col min="2" max="2" width="5.625" style="692" bestFit="1" customWidth="1"/>
    <col min="3" max="3" width="13.625" style="581" customWidth="1"/>
    <col min="4" max="4" width="46.875" style="581" customWidth="1"/>
    <col min="5" max="5" width="21" style="581" customWidth="1"/>
    <col min="6" max="6" width="21.25" style="692" customWidth="1"/>
    <col min="7" max="7" width="13.625" style="581" bestFit="1" customWidth="1"/>
    <col min="8" max="8" width="16" style="581" customWidth="1"/>
    <col min="9" max="9" width="20.5" style="581" customWidth="1"/>
    <col min="10" max="10" width="31.5" style="581" customWidth="1"/>
    <col min="11" max="11" width="53.25" style="581" bestFit="1" customWidth="1"/>
    <col min="12" max="257" width="8.625" style="633" customWidth="1"/>
    <col min="258" max="16384" width="9" style="633"/>
  </cols>
  <sheetData>
    <row r="1" spans="1:11" ht="17.45" customHeight="1">
      <c r="A1" s="626"/>
      <c r="B1" s="627"/>
      <c r="C1" s="832" t="s">
        <v>1288</v>
      </c>
      <c r="D1" s="833"/>
      <c r="E1" s="628"/>
      <c r="F1" s="835"/>
      <c r="G1" s="629"/>
      <c r="H1" s="630" t="s">
        <v>5</v>
      </c>
      <c r="I1" s="631"/>
      <c r="J1" s="632"/>
      <c r="K1" s="626"/>
    </row>
    <row r="2" spans="1:11" ht="17.45" customHeight="1">
      <c r="A2" s="626"/>
      <c r="B2" s="627"/>
      <c r="C2" s="833"/>
      <c r="D2" s="833"/>
      <c r="E2" s="628"/>
      <c r="F2" s="836"/>
      <c r="G2" s="634" t="s">
        <v>6</v>
      </c>
      <c r="H2" s="635">
        <f>COUNTIF(G15:G362,"Not POR")</f>
        <v>18</v>
      </c>
      <c r="I2" s="631"/>
      <c r="J2" s="632"/>
      <c r="K2" s="626"/>
    </row>
    <row r="3" spans="1:11" ht="17.45" customHeight="1">
      <c r="A3" s="626"/>
      <c r="B3" s="627"/>
      <c r="C3" s="833"/>
      <c r="D3" s="833"/>
      <c r="E3" s="628"/>
      <c r="F3" s="836"/>
      <c r="G3" s="636" t="s">
        <v>8</v>
      </c>
      <c r="H3" s="635">
        <f>COUNTIF(G15:G362,"CHN validation")</f>
        <v>0</v>
      </c>
      <c r="I3" s="631"/>
      <c r="J3" s="632"/>
      <c r="K3" s="626"/>
    </row>
    <row r="4" spans="1:11" ht="17.45" customHeight="1">
      <c r="A4" s="626"/>
      <c r="B4" s="627"/>
      <c r="C4" s="833"/>
      <c r="D4" s="833"/>
      <c r="E4" s="628"/>
      <c r="F4" s="836"/>
      <c r="G4" s="637" t="s">
        <v>9</v>
      </c>
      <c r="H4" s="635">
        <f>COUNTIF(G12:G362,"New Item")</f>
        <v>0</v>
      </c>
      <c r="I4" s="631"/>
      <c r="J4" s="632"/>
      <c r="K4" s="626"/>
    </row>
    <row r="5" spans="1:11" ht="17.45" customHeight="1">
      <c r="A5" s="626"/>
      <c r="B5" s="627"/>
      <c r="C5" s="833"/>
      <c r="D5" s="833"/>
      <c r="E5" s="628"/>
      <c r="F5" s="836"/>
      <c r="G5" s="638" t="s">
        <v>7</v>
      </c>
      <c r="H5" s="635">
        <f>COUNTIF(G13:G362,"Pending update")</f>
        <v>0</v>
      </c>
      <c r="I5" s="631"/>
      <c r="J5" s="632"/>
      <c r="K5" s="626"/>
    </row>
    <row r="6" spans="1:11" ht="17.45" customHeight="1">
      <c r="A6" s="626"/>
      <c r="B6" s="627"/>
      <c r="C6" s="833"/>
      <c r="D6" s="833"/>
      <c r="E6" s="628"/>
      <c r="F6" s="836"/>
      <c r="G6" s="639" t="s">
        <v>10</v>
      </c>
      <c r="H6" s="635">
        <f>COUNTIF(G13:G362,"Modified")</f>
        <v>5</v>
      </c>
      <c r="I6" s="631"/>
      <c r="J6" s="632"/>
      <c r="K6" s="626"/>
    </row>
    <row r="7" spans="1:11" ht="17.45" customHeight="1">
      <c r="A7" s="626"/>
      <c r="B7" s="627"/>
      <c r="C7" s="833"/>
      <c r="D7" s="833"/>
      <c r="E7" s="628"/>
      <c r="F7" s="836"/>
      <c r="G7" s="640" t="s">
        <v>11</v>
      </c>
      <c r="H7" s="635">
        <f>COUNTIF(G15:G362,"Ready")</f>
        <v>324</v>
      </c>
      <c r="I7" s="631"/>
      <c r="J7" s="632"/>
      <c r="K7" s="626"/>
    </row>
    <row r="8" spans="1:11" ht="16.5" customHeight="1" thickBot="1">
      <c r="A8" s="641"/>
      <c r="B8" s="642"/>
      <c r="C8" s="834"/>
      <c r="D8" s="834"/>
      <c r="E8" s="643"/>
      <c r="F8" s="837"/>
      <c r="G8" s="644" t="s">
        <v>12</v>
      </c>
      <c r="H8" s="645">
        <f>COUNTIF(G11:G362,"Not ready")</f>
        <v>1</v>
      </c>
      <c r="I8" s="646"/>
      <c r="J8" s="647"/>
      <c r="K8" s="641"/>
    </row>
    <row r="9" spans="1:11" ht="31.5">
      <c r="A9" s="697" t="s">
        <v>13</v>
      </c>
      <c r="B9" s="698" t="s">
        <v>14</v>
      </c>
      <c r="C9" s="698" t="s">
        <v>15</v>
      </c>
      <c r="D9" s="698" t="s">
        <v>16</v>
      </c>
      <c r="E9" s="698" t="s">
        <v>2953</v>
      </c>
      <c r="F9" s="698" t="s">
        <v>1782</v>
      </c>
      <c r="G9" s="698" t="s">
        <v>17</v>
      </c>
      <c r="H9" s="698" t="s">
        <v>1289</v>
      </c>
      <c r="I9" s="698" t="s">
        <v>18</v>
      </c>
      <c r="J9" s="699" t="s">
        <v>21</v>
      </c>
      <c r="K9" s="700" t="s">
        <v>22</v>
      </c>
    </row>
    <row r="10" spans="1:11" ht="16.5" customHeight="1">
      <c r="A10" s="701">
        <v>1</v>
      </c>
      <c r="B10" s="314" t="s">
        <v>23</v>
      </c>
      <c r="C10" s="263" t="s">
        <v>26</v>
      </c>
      <c r="D10" s="258" t="s">
        <v>27</v>
      </c>
      <c r="E10" s="320"/>
      <c r="F10" s="320"/>
      <c r="G10" s="315" t="s">
        <v>11</v>
      </c>
      <c r="H10" s="317"/>
      <c r="I10" s="317"/>
      <c r="J10" s="648"/>
      <c r="K10" s="649"/>
    </row>
    <row r="11" spans="1:11" ht="16.5" customHeight="1">
      <c r="A11" s="701">
        <v>2</v>
      </c>
      <c r="B11" s="314" t="s">
        <v>23</v>
      </c>
      <c r="C11" s="263" t="s">
        <v>26</v>
      </c>
      <c r="D11" s="258" t="s">
        <v>29</v>
      </c>
      <c r="E11" s="320"/>
      <c r="F11" s="320"/>
      <c r="G11" s="315" t="s">
        <v>11</v>
      </c>
      <c r="H11" s="317"/>
      <c r="I11" s="317"/>
      <c r="J11" s="648"/>
      <c r="K11" s="649"/>
    </row>
    <row r="12" spans="1:11" ht="16.5" customHeight="1">
      <c r="A12" s="701">
        <v>3</v>
      </c>
      <c r="B12" s="314" t="s">
        <v>23</v>
      </c>
      <c r="C12" s="263" t="s">
        <v>26</v>
      </c>
      <c r="D12" s="258" t="s">
        <v>34</v>
      </c>
      <c r="E12" s="320"/>
      <c r="F12" s="320"/>
      <c r="G12" s="315" t="s">
        <v>11</v>
      </c>
      <c r="H12" s="317"/>
      <c r="I12" s="317"/>
      <c r="J12" s="648"/>
      <c r="K12" s="649"/>
    </row>
    <row r="13" spans="1:11" ht="16.5" customHeight="1">
      <c r="A13" s="701">
        <v>4</v>
      </c>
      <c r="B13" s="314" t="s">
        <v>23</v>
      </c>
      <c r="C13" s="263" t="s">
        <v>24</v>
      </c>
      <c r="D13" s="296" t="s">
        <v>35</v>
      </c>
      <c r="E13" s="320"/>
      <c r="F13" s="320"/>
      <c r="G13" s="315" t="s">
        <v>11</v>
      </c>
      <c r="H13" s="317"/>
      <c r="I13" s="314" t="s">
        <v>206</v>
      </c>
      <c r="J13" s="650" t="s">
        <v>1626</v>
      </c>
      <c r="K13" s="651"/>
    </row>
    <row r="14" spans="1:11" ht="16.5" customHeight="1">
      <c r="A14" s="701">
        <v>5</v>
      </c>
      <c r="B14" s="314" t="s">
        <v>23</v>
      </c>
      <c r="C14" s="258" t="s">
        <v>180</v>
      </c>
      <c r="D14" s="258" t="s">
        <v>2954</v>
      </c>
      <c r="E14" s="320"/>
      <c r="F14" s="320"/>
      <c r="G14" s="315" t="s">
        <v>11</v>
      </c>
      <c r="H14" s="317"/>
      <c r="I14" s="317"/>
      <c r="J14" s="652" t="s">
        <v>2451</v>
      </c>
      <c r="K14" s="653"/>
    </row>
    <row r="15" spans="1:11" ht="16.5" customHeight="1">
      <c r="A15" s="701">
        <v>6</v>
      </c>
      <c r="B15" s="314" t="s">
        <v>23</v>
      </c>
      <c r="C15" s="263" t="s">
        <v>24</v>
      </c>
      <c r="D15" s="258" t="s">
        <v>25</v>
      </c>
      <c r="E15" s="320"/>
      <c r="F15" s="320"/>
      <c r="G15" s="315" t="s">
        <v>11</v>
      </c>
      <c r="H15" s="317"/>
      <c r="I15" s="317"/>
      <c r="J15" s="650" t="s">
        <v>2955</v>
      </c>
      <c r="K15" s="654"/>
    </row>
    <row r="16" spans="1:11" ht="16.5" customHeight="1">
      <c r="A16" s="701">
        <v>7</v>
      </c>
      <c r="B16" s="314" t="s">
        <v>23</v>
      </c>
      <c r="C16" s="258" t="s">
        <v>180</v>
      </c>
      <c r="D16" s="258" t="s">
        <v>2956</v>
      </c>
      <c r="E16" s="320" t="s">
        <v>1653</v>
      </c>
      <c r="F16" s="320" t="s">
        <v>1653</v>
      </c>
      <c r="G16" s="315" t="s">
        <v>11</v>
      </c>
      <c r="H16" s="317"/>
      <c r="I16" s="317"/>
      <c r="J16" s="650" t="s">
        <v>2394</v>
      </c>
      <c r="K16" s="654"/>
    </row>
    <row r="17" spans="1:11" ht="16.5" customHeight="1">
      <c r="A17" s="701">
        <v>8</v>
      </c>
      <c r="B17" s="314" t="s">
        <v>23</v>
      </c>
      <c r="C17" s="258" t="s">
        <v>180</v>
      </c>
      <c r="D17" s="258" t="s">
        <v>2395</v>
      </c>
      <c r="E17" s="320" t="s">
        <v>1653</v>
      </c>
      <c r="F17" s="320" t="s">
        <v>1653</v>
      </c>
      <c r="G17" s="315" t="s">
        <v>11</v>
      </c>
      <c r="H17" s="317"/>
      <c r="I17" s="317"/>
      <c r="J17" s="823" t="s">
        <v>2433</v>
      </c>
      <c r="K17" s="654"/>
    </row>
    <row r="18" spans="1:11" ht="16.5" customHeight="1">
      <c r="A18" s="701">
        <v>9</v>
      </c>
      <c r="B18" s="314" t="s">
        <v>23</v>
      </c>
      <c r="C18" s="258" t="s">
        <v>180</v>
      </c>
      <c r="D18" s="258" t="s">
        <v>2409</v>
      </c>
      <c r="E18" s="320" t="s">
        <v>1653</v>
      </c>
      <c r="F18" s="320" t="s">
        <v>1653</v>
      </c>
      <c r="G18" s="315" t="s">
        <v>11</v>
      </c>
      <c r="H18" s="317"/>
      <c r="I18" s="317"/>
      <c r="J18" s="823"/>
      <c r="K18" s="654"/>
    </row>
    <row r="19" spans="1:11" ht="16.5" customHeight="1">
      <c r="A19" s="701">
        <v>10</v>
      </c>
      <c r="B19" s="314" t="s">
        <v>23</v>
      </c>
      <c r="C19" s="258" t="s">
        <v>180</v>
      </c>
      <c r="D19" s="258" t="s">
        <v>2408</v>
      </c>
      <c r="E19" s="320" t="s">
        <v>1653</v>
      </c>
      <c r="F19" s="320" t="s">
        <v>1653</v>
      </c>
      <c r="G19" s="315" t="s">
        <v>11</v>
      </c>
      <c r="H19" s="317"/>
      <c r="I19" s="317"/>
      <c r="J19" s="823"/>
      <c r="K19" s="654"/>
    </row>
    <row r="20" spans="1:11" ht="16.5" customHeight="1">
      <c r="A20" s="701">
        <v>11</v>
      </c>
      <c r="B20" s="314" t="s">
        <v>23</v>
      </c>
      <c r="C20" s="258" t="s">
        <v>180</v>
      </c>
      <c r="D20" s="258" t="s">
        <v>2404</v>
      </c>
      <c r="E20" s="320" t="s">
        <v>1653</v>
      </c>
      <c r="F20" s="320" t="s">
        <v>1653</v>
      </c>
      <c r="G20" s="315" t="s">
        <v>11</v>
      </c>
      <c r="H20" s="317"/>
      <c r="I20" s="317"/>
      <c r="J20" s="823"/>
      <c r="K20" s="654"/>
    </row>
    <row r="21" spans="1:11" ht="16.5" customHeight="1">
      <c r="A21" s="701">
        <v>12</v>
      </c>
      <c r="B21" s="314" t="s">
        <v>23</v>
      </c>
      <c r="C21" s="258" t="s">
        <v>180</v>
      </c>
      <c r="D21" s="258" t="s">
        <v>2396</v>
      </c>
      <c r="E21" s="320" t="s">
        <v>1653</v>
      </c>
      <c r="F21" s="320" t="s">
        <v>1653</v>
      </c>
      <c r="G21" s="315" t="s">
        <v>11</v>
      </c>
      <c r="H21" s="317"/>
      <c r="I21" s="317"/>
      <c r="J21" s="823" t="s">
        <v>2434</v>
      </c>
      <c r="K21" s="654"/>
    </row>
    <row r="22" spans="1:11" ht="16.5" customHeight="1">
      <c r="A22" s="701">
        <v>13</v>
      </c>
      <c r="B22" s="314" t="s">
        <v>23</v>
      </c>
      <c r="C22" s="258" t="s">
        <v>180</v>
      </c>
      <c r="D22" s="258" t="s">
        <v>2410</v>
      </c>
      <c r="E22" s="320" t="s">
        <v>1653</v>
      </c>
      <c r="F22" s="320" t="s">
        <v>1653</v>
      </c>
      <c r="G22" s="315" t="s">
        <v>11</v>
      </c>
      <c r="H22" s="317"/>
      <c r="I22" s="317"/>
      <c r="J22" s="823"/>
      <c r="K22" s="654"/>
    </row>
    <row r="23" spans="1:11" ht="16.5" customHeight="1">
      <c r="A23" s="701">
        <v>14</v>
      </c>
      <c r="B23" s="314" t="s">
        <v>23</v>
      </c>
      <c r="C23" s="258" t="s">
        <v>180</v>
      </c>
      <c r="D23" s="258" t="s">
        <v>2957</v>
      </c>
      <c r="E23" s="320" t="s">
        <v>1653</v>
      </c>
      <c r="F23" s="320" t="s">
        <v>1653</v>
      </c>
      <c r="G23" s="315" t="s">
        <v>11</v>
      </c>
      <c r="H23" s="317"/>
      <c r="I23" s="317"/>
      <c r="J23" s="823"/>
      <c r="K23" s="654"/>
    </row>
    <row r="24" spans="1:11" ht="16.5" customHeight="1">
      <c r="A24" s="701">
        <v>15</v>
      </c>
      <c r="B24" s="314" t="s">
        <v>23</v>
      </c>
      <c r="C24" s="258" t="s">
        <v>180</v>
      </c>
      <c r="D24" s="258" t="s">
        <v>2406</v>
      </c>
      <c r="E24" s="320" t="s">
        <v>1653</v>
      </c>
      <c r="F24" s="320" t="s">
        <v>1653</v>
      </c>
      <c r="G24" s="315" t="s">
        <v>11</v>
      </c>
      <c r="H24" s="317"/>
      <c r="I24" s="317"/>
      <c r="J24" s="823"/>
      <c r="K24" s="654"/>
    </row>
    <row r="25" spans="1:11" ht="16.5" customHeight="1">
      <c r="A25" s="701">
        <v>16</v>
      </c>
      <c r="B25" s="314" t="s">
        <v>23</v>
      </c>
      <c r="C25" s="258" t="s">
        <v>180</v>
      </c>
      <c r="D25" s="258" t="s">
        <v>2958</v>
      </c>
      <c r="E25" s="320" t="s">
        <v>1653</v>
      </c>
      <c r="F25" s="320" t="s">
        <v>1653</v>
      </c>
      <c r="G25" s="315" t="s">
        <v>11</v>
      </c>
      <c r="H25" s="317"/>
      <c r="I25" s="317"/>
      <c r="J25" s="823" t="s">
        <v>2474</v>
      </c>
      <c r="K25" s="654"/>
    </row>
    <row r="26" spans="1:11" ht="16.5" customHeight="1">
      <c r="A26" s="701">
        <v>17</v>
      </c>
      <c r="B26" s="314" t="s">
        <v>23</v>
      </c>
      <c r="C26" s="258" t="s">
        <v>180</v>
      </c>
      <c r="D26" s="258" t="s">
        <v>2430</v>
      </c>
      <c r="E26" s="320" t="s">
        <v>1653</v>
      </c>
      <c r="F26" s="320" t="s">
        <v>1653</v>
      </c>
      <c r="G26" s="315" t="s">
        <v>11</v>
      </c>
      <c r="H26" s="317"/>
      <c r="I26" s="317"/>
      <c r="J26" s="823"/>
      <c r="K26" s="654"/>
    </row>
    <row r="27" spans="1:11" ht="16.5" customHeight="1">
      <c r="A27" s="701">
        <v>18</v>
      </c>
      <c r="B27" s="314" t="s">
        <v>23</v>
      </c>
      <c r="C27" s="258" t="s">
        <v>180</v>
      </c>
      <c r="D27" s="258" t="s">
        <v>2959</v>
      </c>
      <c r="E27" s="320" t="s">
        <v>1653</v>
      </c>
      <c r="F27" s="320" t="s">
        <v>1653</v>
      </c>
      <c r="G27" s="315" t="s">
        <v>11</v>
      </c>
      <c r="H27" s="317"/>
      <c r="I27" s="317"/>
      <c r="J27" s="823"/>
      <c r="K27" s="654"/>
    </row>
    <row r="28" spans="1:11" ht="16.5" customHeight="1">
      <c r="A28" s="701">
        <v>19</v>
      </c>
      <c r="B28" s="314" t="s">
        <v>23</v>
      </c>
      <c r="C28" s="258" t="s">
        <v>180</v>
      </c>
      <c r="D28" s="258" t="s">
        <v>2432</v>
      </c>
      <c r="E28" s="320" t="s">
        <v>1653</v>
      </c>
      <c r="F28" s="320" t="s">
        <v>1653</v>
      </c>
      <c r="G28" s="315" t="s">
        <v>11</v>
      </c>
      <c r="H28" s="317"/>
      <c r="I28" s="317"/>
      <c r="J28" s="823"/>
      <c r="K28" s="654"/>
    </row>
    <row r="29" spans="1:11" ht="16.5" customHeight="1">
      <c r="A29" s="701">
        <v>20</v>
      </c>
      <c r="B29" s="314" t="s">
        <v>23</v>
      </c>
      <c r="C29" s="263" t="s">
        <v>24</v>
      </c>
      <c r="D29" s="263" t="s">
        <v>1364</v>
      </c>
      <c r="E29" s="320"/>
      <c r="F29" s="320"/>
      <c r="G29" s="315" t="s">
        <v>11</v>
      </c>
      <c r="H29" s="317"/>
      <c r="I29" s="317"/>
      <c r="J29" s="650" t="s">
        <v>1363</v>
      </c>
      <c r="K29" s="655"/>
    </row>
    <row r="30" spans="1:11" ht="16.5" customHeight="1">
      <c r="A30" s="701">
        <v>21</v>
      </c>
      <c r="B30" s="314" t="s">
        <v>23</v>
      </c>
      <c r="C30" s="263" t="s">
        <v>198</v>
      </c>
      <c r="D30" s="258" t="s">
        <v>2960</v>
      </c>
      <c r="E30" s="320"/>
      <c r="F30" s="320"/>
      <c r="G30" s="315" t="s">
        <v>11</v>
      </c>
      <c r="H30" s="317"/>
      <c r="I30" s="317"/>
      <c r="J30" s="650" t="s">
        <v>2961</v>
      </c>
      <c r="K30" s="655"/>
    </row>
    <row r="31" spans="1:11" ht="16.5" customHeight="1">
      <c r="A31" s="701">
        <v>22</v>
      </c>
      <c r="B31" s="314" t="s">
        <v>23</v>
      </c>
      <c r="C31" s="263" t="s">
        <v>24</v>
      </c>
      <c r="D31" s="258" t="s">
        <v>1367</v>
      </c>
      <c r="E31" s="320"/>
      <c r="F31" s="320"/>
      <c r="G31" s="315" t="s">
        <v>11</v>
      </c>
      <c r="H31" s="317"/>
      <c r="I31" s="320"/>
      <c r="J31" s="648"/>
      <c r="K31" s="649"/>
    </row>
    <row r="32" spans="1:11" ht="16.5" customHeight="1">
      <c r="A32" s="701">
        <v>23</v>
      </c>
      <c r="B32" s="314" t="s">
        <v>23</v>
      </c>
      <c r="C32" s="263" t="s">
        <v>24</v>
      </c>
      <c r="D32" s="296" t="s">
        <v>208</v>
      </c>
      <c r="E32" s="320"/>
      <c r="F32" s="320"/>
      <c r="G32" s="315" t="s">
        <v>11</v>
      </c>
      <c r="H32" s="317"/>
      <c r="I32" s="320"/>
      <c r="J32" s="650" t="s">
        <v>1341</v>
      </c>
      <c r="K32" s="656" t="s">
        <v>2199</v>
      </c>
    </row>
    <row r="33" spans="1:11" ht="16.5" customHeight="1">
      <c r="A33" s="701">
        <v>24</v>
      </c>
      <c r="B33" s="314" t="s">
        <v>23</v>
      </c>
      <c r="C33" s="263" t="s">
        <v>24</v>
      </c>
      <c r="D33" s="258" t="s">
        <v>956</v>
      </c>
      <c r="E33" s="320"/>
      <c r="F33" s="320"/>
      <c r="G33" s="315" t="s">
        <v>11</v>
      </c>
      <c r="H33" s="317"/>
      <c r="I33" s="320"/>
      <c r="J33" s="648"/>
      <c r="K33" s="657"/>
    </row>
    <row r="34" spans="1:11" ht="16.5" customHeight="1">
      <c r="A34" s="701">
        <v>25</v>
      </c>
      <c r="B34" s="314" t="s">
        <v>23</v>
      </c>
      <c r="C34" s="263" t="s">
        <v>24</v>
      </c>
      <c r="D34" s="258" t="s">
        <v>957</v>
      </c>
      <c r="E34" s="320"/>
      <c r="F34" s="320"/>
      <c r="G34" s="315" t="s">
        <v>11</v>
      </c>
      <c r="H34" s="658" t="s">
        <v>262</v>
      </c>
      <c r="I34" s="320"/>
      <c r="J34" s="648" t="s">
        <v>1370</v>
      </c>
      <c r="K34" s="657"/>
    </row>
    <row r="35" spans="1:11" ht="16.5" customHeight="1">
      <c r="A35" s="701">
        <v>26</v>
      </c>
      <c r="B35" s="314" t="s">
        <v>23</v>
      </c>
      <c r="C35" s="263" t="s">
        <v>24</v>
      </c>
      <c r="D35" s="258" t="s">
        <v>958</v>
      </c>
      <c r="E35" s="320"/>
      <c r="F35" s="320"/>
      <c r="G35" s="315" t="s">
        <v>11</v>
      </c>
      <c r="H35" s="658" t="s">
        <v>267</v>
      </c>
      <c r="I35" s="320"/>
      <c r="J35" s="648" t="s">
        <v>2962</v>
      </c>
      <c r="K35" s="657"/>
    </row>
    <row r="36" spans="1:11" ht="18.75" customHeight="1">
      <c r="A36" s="701">
        <v>27</v>
      </c>
      <c r="B36" s="314" t="s">
        <v>23</v>
      </c>
      <c r="C36" s="263" t="s">
        <v>24</v>
      </c>
      <c r="D36" s="258" t="s">
        <v>959</v>
      </c>
      <c r="E36" s="320"/>
      <c r="F36" s="320"/>
      <c r="G36" s="315" t="s">
        <v>11</v>
      </c>
      <c r="H36" s="658" t="s">
        <v>960</v>
      </c>
      <c r="I36" s="320"/>
      <c r="J36" s="648" t="s">
        <v>1371</v>
      </c>
      <c r="K36" s="649"/>
    </row>
    <row r="37" spans="1:11" ht="16.5" customHeight="1">
      <c r="A37" s="701">
        <v>28</v>
      </c>
      <c r="B37" s="314" t="s">
        <v>23</v>
      </c>
      <c r="C37" s="263" t="s">
        <v>217</v>
      </c>
      <c r="D37" s="258" t="s">
        <v>218</v>
      </c>
      <c r="E37" s="314" t="s">
        <v>504</v>
      </c>
      <c r="F37" s="314" t="s">
        <v>504</v>
      </c>
      <c r="G37" s="315" t="s">
        <v>11</v>
      </c>
      <c r="H37" s="317"/>
      <c r="I37" s="320"/>
      <c r="J37" s="650" t="s">
        <v>2963</v>
      </c>
      <c r="K37" s="659"/>
    </row>
    <row r="38" spans="1:11" ht="16.5" customHeight="1">
      <c r="A38" s="701">
        <v>29</v>
      </c>
      <c r="B38" s="314" t="s">
        <v>23</v>
      </c>
      <c r="C38" s="263" t="s">
        <v>217</v>
      </c>
      <c r="D38" s="258" t="s">
        <v>220</v>
      </c>
      <c r="E38" s="314" t="s">
        <v>221</v>
      </c>
      <c r="F38" s="314" t="s">
        <v>221</v>
      </c>
      <c r="G38" s="315" t="s">
        <v>11</v>
      </c>
      <c r="H38" s="317"/>
      <c r="I38" s="320"/>
      <c r="J38" s="650" t="s">
        <v>222</v>
      </c>
      <c r="K38" s="655"/>
    </row>
    <row r="39" spans="1:11" ht="16.5" customHeight="1">
      <c r="A39" s="701">
        <v>30</v>
      </c>
      <c r="B39" s="314" t="s">
        <v>23</v>
      </c>
      <c r="C39" s="263" t="s">
        <v>217</v>
      </c>
      <c r="D39" s="296" t="s">
        <v>1548</v>
      </c>
      <c r="E39" s="320"/>
      <c r="F39" s="320"/>
      <c r="G39" s="315" t="s">
        <v>11</v>
      </c>
      <c r="H39" s="317"/>
      <c r="I39" s="320"/>
      <c r="J39" s="660" t="s">
        <v>2145</v>
      </c>
      <c r="K39" s="661"/>
    </row>
    <row r="40" spans="1:11" ht="16.5" customHeight="1">
      <c r="A40" s="701">
        <v>31</v>
      </c>
      <c r="B40" s="314" t="s">
        <v>23</v>
      </c>
      <c r="C40" s="263" t="s">
        <v>217</v>
      </c>
      <c r="D40" s="258" t="s">
        <v>961</v>
      </c>
      <c r="E40" s="314" t="s">
        <v>225</v>
      </c>
      <c r="F40" s="314" t="s">
        <v>225</v>
      </c>
      <c r="G40" s="315" t="s">
        <v>11</v>
      </c>
      <c r="H40" s="317"/>
      <c r="I40" s="320"/>
      <c r="J40" s="824" t="s">
        <v>1392</v>
      </c>
      <c r="K40" s="822"/>
    </row>
    <row r="41" spans="1:11" ht="16.5" customHeight="1">
      <c r="A41" s="701">
        <v>32</v>
      </c>
      <c r="B41" s="314" t="s">
        <v>23</v>
      </c>
      <c r="C41" s="263" t="s">
        <v>217</v>
      </c>
      <c r="D41" s="258" t="s">
        <v>226</v>
      </c>
      <c r="E41" s="320"/>
      <c r="F41" s="320"/>
      <c r="G41" s="315" t="s">
        <v>11</v>
      </c>
      <c r="H41" s="317"/>
      <c r="I41" s="320"/>
      <c r="J41" s="824"/>
      <c r="K41" s="822"/>
    </row>
    <row r="42" spans="1:11" ht="16.5" customHeight="1">
      <c r="A42" s="701">
        <v>33</v>
      </c>
      <c r="B42" s="314" t="s">
        <v>23</v>
      </c>
      <c r="C42" s="263" t="s">
        <v>217</v>
      </c>
      <c r="D42" s="258" t="s">
        <v>227</v>
      </c>
      <c r="E42" s="320"/>
      <c r="F42" s="320"/>
      <c r="G42" s="315" t="s">
        <v>11</v>
      </c>
      <c r="H42" s="317"/>
      <c r="I42" s="320"/>
      <c r="J42" s="824"/>
      <c r="K42" s="822"/>
    </row>
    <row r="43" spans="1:11" ht="16.5" customHeight="1">
      <c r="A43" s="701">
        <v>34</v>
      </c>
      <c r="B43" s="314" t="s">
        <v>23</v>
      </c>
      <c r="C43" s="263" t="s">
        <v>217</v>
      </c>
      <c r="D43" s="258" t="s">
        <v>228</v>
      </c>
      <c r="E43" s="320"/>
      <c r="F43" s="320"/>
      <c r="G43" s="315" t="s">
        <v>11</v>
      </c>
      <c r="H43" s="317"/>
      <c r="I43" s="320"/>
      <c r="J43" s="824"/>
      <c r="K43" s="822"/>
    </row>
    <row r="44" spans="1:11" ht="16.5" customHeight="1">
      <c r="A44" s="701">
        <v>35</v>
      </c>
      <c r="B44" s="314" t="s">
        <v>23</v>
      </c>
      <c r="C44" s="263" t="s">
        <v>217</v>
      </c>
      <c r="D44" s="258" t="s">
        <v>962</v>
      </c>
      <c r="E44" s="320"/>
      <c r="F44" s="320"/>
      <c r="G44" s="315" t="s">
        <v>11</v>
      </c>
      <c r="H44" s="317"/>
      <c r="I44" s="320"/>
      <c r="J44" s="824"/>
      <c r="K44" s="822"/>
    </row>
    <row r="45" spans="1:11" ht="16.5" customHeight="1">
      <c r="A45" s="701">
        <v>36</v>
      </c>
      <c r="B45" s="314" t="s">
        <v>23</v>
      </c>
      <c r="C45" s="263" t="s">
        <v>217</v>
      </c>
      <c r="D45" s="258" t="s">
        <v>230</v>
      </c>
      <c r="E45" s="320"/>
      <c r="F45" s="320"/>
      <c r="G45" s="315" t="s">
        <v>11</v>
      </c>
      <c r="H45" s="317"/>
      <c r="I45" s="320"/>
      <c r="J45" s="824"/>
      <c r="K45" s="822"/>
    </row>
    <row r="46" spans="1:11" ht="18" customHeight="1">
      <c r="A46" s="701">
        <v>37</v>
      </c>
      <c r="B46" s="314" t="s">
        <v>23</v>
      </c>
      <c r="C46" s="263" t="s">
        <v>294</v>
      </c>
      <c r="D46" s="258" t="s">
        <v>963</v>
      </c>
      <c r="E46" s="320"/>
      <c r="F46" s="320"/>
      <c r="G46" s="315" t="s">
        <v>11</v>
      </c>
      <c r="H46" s="317"/>
      <c r="I46" s="320"/>
      <c r="J46" s="824" t="s">
        <v>1372</v>
      </c>
      <c r="K46" s="655"/>
    </row>
    <row r="47" spans="1:11" ht="18" customHeight="1">
      <c r="A47" s="701">
        <v>38</v>
      </c>
      <c r="B47" s="314" t="s">
        <v>23</v>
      </c>
      <c r="C47" s="263" t="s">
        <v>294</v>
      </c>
      <c r="D47" s="258" t="s">
        <v>1290</v>
      </c>
      <c r="E47" s="320"/>
      <c r="F47" s="320"/>
      <c r="G47" s="315" t="s">
        <v>11</v>
      </c>
      <c r="H47" s="317"/>
      <c r="I47" s="320"/>
      <c r="J47" s="824"/>
      <c r="K47" s="655"/>
    </row>
    <row r="48" spans="1:11" ht="16.5" customHeight="1">
      <c r="A48" s="701">
        <v>39</v>
      </c>
      <c r="B48" s="314" t="s">
        <v>23</v>
      </c>
      <c r="C48" s="263" t="s">
        <v>294</v>
      </c>
      <c r="D48" s="258" t="s">
        <v>1291</v>
      </c>
      <c r="E48" s="320"/>
      <c r="F48" s="320"/>
      <c r="G48" s="315" t="s">
        <v>11</v>
      </c>
      <c r="H48" s="317"/>
      <c r="I48" s="320"/>
      <c r="J48" s="824"/>
      <c r="K48" s="655"/>
    </row>
    <row r="49" spans="1:11" ht="16.5" customHeight="1">
      <c r="A49" s="701">
        <v>40</v>
      </c>
      <c r="B49" s="314" t="s">
        <v>23</v>
      </c>
      <c r="C49" s="263" t="s">
        <v>294</v>
      </c>
      <c r="D49" s="258" t="s">
        <v>1292</v>
      </c>
      <c r="E49" s="320"/>
      <c r="F49" s="320"/>
      <c r="G49" s="315" t="s">
        <v>11</v>
      </c>
      <c r="H49" s="317"/>
      <c r="I49" s="320"/>
      <c r="J49" s="824"/>
      <c r="K49" s="655"/>
    </row>
    <row r="50" spans="1:11" ht="16.5" customHeight="1">
      <c r="A50" s="701">
        <v>41</v>
      </c>
      <c r="B50" s="314" t="s">
        <v>23</v>
      </c>
      <c r="C50" s="263" t="s">
        <v>294</v>
      </c>
      <c r="D50" s="258" t="s">
        <v>1293</v>
      </c>
      <c r="E50" s="320"/>
      <c r="F50" s="320"/>
      <c r="G50" s="315" t="s">
        <v>11</v>
      </c>
      <c r="H50" s="317"/>
      <c r="I50" s="320"/>
      <c r="J50" s="824"/>
      <c r="K50" s="655"/>
    </row>
    <row r="51" spans="1:11" ht="18" customHeight="1">
      <c r="A51" s="701">
        <v>42</v>
      </c>
      <c r="B51" s="314" t="s">
        <v>23</v>
      </c>
      <c r="C51" s="263" t="s">
        <v>294</v>
      </c>
      <c r="D51" s="296" t="s">
        <v>1801</v>
      </c>
      <c r="E51" s="662" t="s">
        <v>3190</v>
      </c>
      <c r="F51" s="662" t="s">
        <v>3190</v>
      </c>
      <c r="G51" s="315" t="s">
        <v>11</v>
      </c>
      <c r="H51" s="317"/>
      <c r="I51" s="320"/>
      <c r="J51" s="824" t="s">
        <v>2034</v>
      </c>
      <c r="K51" s="649"/>
    </row>
    <row r="52" spans="1:11" ht="18" customHeight="1">
      <c r="A52" s="701">
        <v>43</v>
      </c>
      <c r="B52" s="314" t="s">
        <v>23</v>
      </c>
      <c r="C52" s="263" t="s">
        <v>294</v>
      </c>
      <c r="D52" s="296" t="s">
        <v>1294</v>
      </c>
      <c r="E52" s="662" t="s">
        <v>3191</v>
      </c>
      <c r="F52" s="662" t="s">
        <v>3191</v>
      </c>
      <c r="G52" s="315" t="s">
        <v>11</v>
      </c>
      <c r="H52" s="317"/>
      <c r="I52" s="316"/>
      <c r="J52" s="824"/>
      <c r="K52" s="649"/>
    </row>
    <row r="53" spans="1:11" ht="18" customHeight="1">
      <c r="A53" s="701">
        <v>44</v>
      </c>
      <c r="B53" s="314" t="s">
        <v>23</v>
      </c>
      <c r="C53" s="263" t="s">
        <v>294</v>
      </c>
      <c r="D53" s="296" t="s">
        <v>1295</v>
      </c>
      <c r="E53" s="662" t="s">
        <v>1795</v>
      </c>
      <c r="F53" s="662" t="s">
        <v>1795</v>
      </c>
      <c r="G53" s="315" t="s">
        <v>11</v>
      </c>
      <c r="H53" s="317"/>
      <c r="I53" s="320"/>
      <c r="J53" s="824"/>
      <c r="K53" s="649"/>
    </row>
    <row r="54" spans="1:11" ht="18" customHeight="1">
      <c r="A54" s="701">
        <v>45</v>
      </c>
      <c r="B54" s="314" t="s">
        <v>23</v>
      </c>
      <c r="C54" s="263" t="s">
        <v>294</v>
      </c>
      <c r="D54" s="296" t="s">
        <v>1296</v>
      </c>
      <c r="E54" s="662" t="s">
        <v>1796</v>
      </c>
      <c r="F54" s="662" t="s">
        <v>1796</v>
      </c>
      <c r="G54" s="315" t="s">
        <v>11</v>
      </c>
      <c r="H54" s="317"/>
      <c r="I54" s="320"/>
      <c r="J54" s="824"/>
      <c r="K54" s="649"/>
    </row>
    <row r="55" spans="1:11" ht="18" customHeight="1">
      <c r="A55" s="701">
        <v>46</v>
      </c>
      <c r="B55" s="314" t="s">
        <v>23</v>
      </c>
      <c r="C55" s="263" t="s">
        <v>294</v>
      </c>
      <c r="D55" s="296" t="s">
        <v>1300</v>
      </c>
      <c r="E55" s="662" t="s">
        <v>1798</v>
      </c>
      <c r="F55" s="662" t="s">
        <v>1798</v>
      </c>
      <c r="G55" s="315" t="s">
        <v>11</v>
      </c>
      <c r="H55" s="317"/>
      <c r="I55" s="320"/>
      <c r="J55" s="824"/>
      <c r="K55" s="649"/>
    </row>
    <row r="56" spans="1:11" ht="18" customHeight="1">
      <c r="A56" s="701">
        <v>47</v>
      </c>
      <c r="B56" s="314" t="s">
        <v>23</v>
      </c>
      <c r="C56" s="263" t="s">
        <v>294</v>
      </c>
      <c r="D56" s="296" t="s">
        <v>1301</v>
      </c>
      <c r="E56" s="662" t="s">
        <v>3192</v>
      </c>
      <c r="F56" s="662" t="s">
        <v>3192</v>
      </c>
      <c r="G56" s="724" t="s">
        <v>10</v>
      </c>
      <c r="H56" s="317"/>
      <c r="I56" s="320"/>
      <c r="J56" s="824"/>
      <c r="K56" s="649"/>
    </row>
    <row r="57" spans="1:11" ht="18" customHeight="1">
      <c r="A57" s="701">
        <v>48</v>
      </c>
      <c r="B57" s="314" t="s">
        <v>23</v>
      </c>
      <c r="C57" s="263" t="s">
        <v>294</v>
      </c>
      <c r="D57" s="296" t="s">
        <v>3193</v>
      </c>
      <c r="E57" s="725" t="s">
        <v>2988</v>
      </c>
      <c r="F57" s="725" t="s">
        <v>2988</v>
      </c>
      <c r="G57" s="724" t="s">
        <v>10</v>
      </c>
      <c r="H57" s="317"/>
      <c r="I57" s="320"/>
      <c r="J57" s="824"/>
      <c r="K57" s="649"/>
    </row>
    <row r="58" spans="1:11" ht="18" customHeight="1">
      <c r="A58" s="701">
        <v>49</v>
      </c>
      <c r="B58" s="314" t="s">
        <v>23</v>
      </c>
      <c r="C58" s="263" t="s">
        <v>294</v>
      </c>
      <c r="D58" s="296" t="s">
        <v>1302</v>
      </c>
      <c r="E58" s="662" t="s">
        <v>2096</v>
      </c>
      <c r="F58" s="662" t="s">
        <v>2096</v>
      </c>
      <c r="G58" s="315" t="s">
        <v>11</v>
      </c>
      <c r="H58" s="317"/>
      <c r="I58" s="320"/>
      <c r="J58" s="824"/>
      <c r="K58" s="649"/>
    </row>
    <row r="59" spans="1:11" ht="18" customHeight="1">
      <c r="A59" s="701">
        <v>50</v>
      </c>
      <c r="B59" s="314" t="s">
        <v>23</v>
      </c>
      <c r="C59" s="263" t="s">
        <v>294</v>
      </c>
      <c r="D59" s="296" t="s">
        <v>1304</v>
      </c>
      <c r="E59" s="662" t="s">
        <v>1797</v>
      </c>
      <c r="F59" s="662" t="s">
        <v>1797</v>
      </c>
      <c r="G59" s="315" t="s">
        <v>11</v>
      </c>
      <c r="H59" s="317"/>
      <c r="I59" s="320"/>
      <c r="J59" s="824"/>
      <c r="K59" s="649"/>
    </row>
    <row r="60" spans="1:11" ht="18" customHeight="1">
      <c r="A60" s="701">
        <v>51</v>
      </c>
      <c r="B60" s="314" t="s">
        <v>23</v>
      </c>
      <c r="C60" s="263" t="s">
        <v>294</v>
      </c>
      <c r="D60" s="296" t="s">
        <v>1303</v>
      </c>
      <c r="E60" s="662" t="s">
        <v>2096</v>
      </c>
      <c r="F60" s="662" t="s">
        <v>2096</v>
      </c>
      <c r="G60" s="315" t="s">
        <v>11</v>
      </c>
      <c r="H60" s="317"/>
      <c r="I60" s="320"/>
      <c r="J60" s="824"/>
      <c r="K60" s="649"/>
    </row>
    <row r="61" spans="1:11" ht="18" customHeight="1">
      <c r="A61" s="701">
        <v>52</v>
      </c>
      <c r="B61" s="314" t="s">
        <v>23</v>
      </c>
      <c r="C61" s="263" t="s">
        <v>294</v>
      </c>
      <c r="D61" s="296" t="s">
        <v>1305</v>
      </c>
      <c r="E61" s="662" t="s">
        <v>2096</v>
      </c>
      <c r="F61" s="662" t="s">
        <v>2096</v>
      </c>
      <c r="G61" s="315" t="s">
        <v>11</v>
      </c>
      <c r="H61" s="317"/>
      <c r="I61" s="320"/>
      <c r="J61" s="824"/>
      <c r="K61" s="649"/>
    </row>
    <row r="62" spans="1:11" ht="18" customHeight="1">
      <c r="A62" s="701">
        <v>53</v>
      </c>
      <c r="B62" s="314" t="s">
        <v>23</v>
      </c>
      <c r="C62" s="263" t="s">
        <v>294</v>
      </c>
      <c r="D62" s="296" t="s">
        <v>1306</v>
      </c>
      <c r="E62" s="662" t="s">
        <v>1797</v>
      </c>
      <c r="F62" s="662" t="s">
        <v>1797</v>
      </c>
      <c r="G62" s="315" t="s">
        <v>11</v>
      </c>
      <c r="H62" s="317"/>
      <c r="I62" s="320"/>
      <c r="J62" s="824"/>
      <c r="K62" s="649"/>
    </row>
    <row r="63" spans="1:11" ht="18" customHeight="1">
      <c r="A63" s="701">
        <v>54</v>
      </c>
      <c r="B63" s="314" t="s">
        <v>23</v>
      </c>
      <c r="C63" s="263" t="s">
        <v>294</v>
      </c>
      <c r="D63" s="296" t="s">
        <v>3194</v>
      </c>
      <c r="E63" s="662" t="s">
        <v>1797</v>
      </c>
      <c r="F63" s="662" t="s">
        <v>1797</v>
      </c>
      <c r="G63" s="315" t="s">
        <v>11</v>
      </c>
      <c r="H63" s="317"/>
      <c r="I63" s="320"/>
      <c r="J63" s="824"/>
      <c r="K63" s="649"/>
    </row>
    <row r="64" spans="1:11" ht="18" customHeight="1">
      <c r="A64" s="701">
        <v>55</v>
      </c>
      <c r="B64" s="314" t="s">
        <v>23</v>
      </c>
      <c r="C64" s="263" t="s">
        <v>294</v>
      </c>
      <c r="D64" s="296" t="s">
        <v>1297</v>
      </c>
      <c r="E64" s="662" t="s">
        <v>2964</v>
      </c>
      <c r="F64" s="662" t="s">
        <v>2964</v>
      </c>
      <c r="G64" s="315" t="s">
        <v>11</v>
      </c>
      <c r="H64" s="317"/>
      <c r="I64" s="320"/>
      <c r="J64" s="824"/>
      <c r="K64" s="649"/>
    </row>
    <row r="65" spans="1:11" ht="18" customHeight="1">
      <c r="A65" s="701">
        <v>56</v>
      </c>
      <c r="B65" s="314" t="s">
        <v>23</v>
      </c>
      <c r="C65" s="263" t="s">
        <v>294</v>
      </c>
      <c r="D65" s="296" t="s">
        <v>1299</v>
      </c>
      <c r="E65" s="662" t="s">
        <v>1797</v>
      </c>
      <c r="F65" s="662" t="s">
        <v>1797</v>
      </c>
      <c r="G65" s="315" t="s">
        <v>11</v>
      </c>
      <c r="H65" s="317"/>
      <c r="I65" s="320"/>
      <c r="J65" s="824"/>
      <c r="K65" s="649"/>
    </row>
    <row r="66" spans="1:11" ht="18" customHeight="1">
      <c r="A66" s="701">
        <v>57</v>
      </c>
      <c r="B66" s="314" t="s">
        <v>23</v>
      </c>
      <c r="C66" s="263" t="s">
        <v>294</v>
      </c>
      <c r="D66" s="296" t="s">
        <v>1298</v>
      </c>
      <c r="E66" s="725" t="s">
        <v>3195</v>
      </c>
      <c r="F66" s="725" t="s">
        <v>3195</v>
      </c>
      <c r="G66" s="724" t="s">
        <v>10</v>
      </c>
      <c r="H66" s="317"/>
      <c r="I66" s="320"/>
      <c r="J66" s="824"/>
      <c r="K66" s="649"/>
    </row>
    <row r="67" spans="1:11" ht="18" customHeight="1">
      <c r="A67" s="701">
        <v>58</v>
      </c>
      <c r="B67" s="314" t="s">
        <v>23</v>
      </c>
      <c r="C67" s="263" t="s">
        <v>294</v>
      </c>
      <c r="D67" s="296" t="s">
        <v>1307</v>
      </c>
      <c r="E67" s="662" t="s">
        <v>2965</v>
      </c>
      <c r="F67" s="662" t="s">
        <v>2965</v>
      </c>
      <c r="G67" s="315" t="s">
        <v>11</v>
      </c>
      <c r="H67" s="317"/>
      <c r="I67" s="320"/>
      <c r="J67" s="824"/>
      <c r="K67" s="649"/>
    </row>
    <row r="68" spans="1:11" ht="18" customHeight="1">
      <c r="A68" s="701">
        <v>59</v>
      </c>
      <c r="B68" s="314" t="s">
        <v>23</v>
      </c>
      <c r="C68" s="263" t="s">
        <v>294</v>
      </c>
      <c r="D68" s="296" t="s">
        <v>1308</v>
      </c>
      <c r="E68" s="662" t="s">
        <v>3196</v>
      </c>
      <c r="F68" s="662" t="s">
        <v>3196</v>
      </c>
      <c r="G68" s="315" t="s">
        <v>11</v>
      </c>
      <c r="H68" s="317"/>
      <c r="I68" s="320"/>
      <c r="J68" s="824"/>
      <c r="K68" s="649"/>
    </row>
    <row r="69" spans="1:11" ht="18" customHeight="1">
      <c r="A69" s="701">
        <v>60</v>
      </c>
      <c r="B69" s="314" t="s">
        <v>23</v>
      </c>
      <c r="C69" s="263" t="s">
        <v>294</v>
      </c>
      <c r="D69" s="296" t="s">
        <v>1309</v>
      </c>
      <c r="E69" s="662" t="s">
        <v>1799</v>
      </c>
      <c r="F69" s="662" t="s">
        <v>1799</v>
      </c>
      <c r="G69" s="315" t="s">
        <v>11</v>
      </c>
      <c r="H69" s="317"/>
      <c r="I69" s="320"/>
      <c r="J69" s="824"/>
      <c r="K69" s="649"/>
    </row>
    <row r="70" spans="1:11" ht="18" customHeight="1">
      <c r="A70" s="701">
        <v>61</v>
      </c>
      <c r="B70" s="314" t="s">
        <v>23</v>
      </c>
      <c r="C70" s="263" t="s">
        <v>294</v>
      </c>
      <c r="D70" s="296" t="s">
        <v>3197</v>
      </c>
      <c r="E70" s="662" t="s">
        <v>1797</v>
      </c>
      <c r="F70" s="662" t="s">
        <v>1797</v>
      </c>
      <c r="G70" s="315" t="s">
        <v>11</v>
      </c>
      <c r="H70" s="317"/>
      <c r="I70" s="320"/>
      <c r="J70" s="824"/>
      <c r="K70" s="649"/>
    </row>
    <row r="71" spans="1:11" ht="18" customHeight="1">
      <c r="A71" s="701">
        <v>62</v>
      </c>
      <c r="B71" s="314" t="s">
        <v>23</v>
      </c>
      <c r="C71" s="263" t="s">
        <v>294</v>
      </c>
      <c r="D71" s="296" t="s">
        <v>1800</v>
      </c>
      <c r="E71" s="662" t="s">
        <v>1797</v>
      </c>
      <c r="F71" s="662" t="s">
        <v>1797</v>
      </c>
      <c r="G71" s="315" t="s">
        <v>11</v>
      </c>
      <c r="H71" s="317"/>
      <c r="I71" s="320"/>
      <c r="J71" s="824"/>
      <c r="K71" s="649"/>
    </row>
    <row r="72" spans="1:11" ht="18" customHeight="1">
      <c r="A72" s="701">
        <v>63</v>
      </c>
      <c r="B72" s="314" t="s">
        <v>23</v>
      </c>
      <c r="C72" s="263" t="s">
        <v>294</v>
      </c>
      <c r="D72" s="296" t="s">
        <v>1310</v>
      </c>
      <c r="E72" s="725" t="s">
        <v>3198</v>
      </c>
      <c r="F72" s="725" t="s">
        <v>3198</v>
      </c>
      <c r="G72" s="724" t="s">
        <v>10</v>
      </c>
      <c r="H72" s="317"/>
      <c r="I72" s="320"/>
      <c r="J72" s="824"/>
      <c r="K72" s="649"/>
    </row>
    <row r="73" spans="1:11" ht="18" customHeight="1">
      <c r="A73" s="701">
        <v>64</v>
      </c>
      <c r="B73" s="314" t="s">
        <v>23</v>
      </c>
      <c r="C73" s="263" t="s">
        <v>294</v>
      </c>
      <c r="D73" s="296" t="s">
        <v>1311</v>
      </c>
      <c r="E73" s="662" t="s">
        <v>1870</v>
      </c>
      <c r="F73" s="662" t="s">
        <v>1870</v>
      </c>
      <c r="G73" s="315" t="s">
        <v>11</v>
      </c>
      <c r="H73" s="317"/>
      <c r="I73" s="320"/>
      <c r="J73" s="824"/>
      <c r="K73" s="649"/>
    </row>
    <row r="74" spans="1:11" ht="18" customHeight="1">
      <c r="A74" s="701">
        <v>65</v>
      </c>
      <c r="B74" s="314" t="s">
        <v>23</v>
      </c>
      <c r="C74" s="263" t="s">
        <v>294</v>
      </c>
      <c r="D74" s="296" t="s">
        <v>1312</v>
      </c>
      <c r="E74" s="662" t="s">
        <v>1870</v>
      </c>
      <c r="F74" s="662" t="s">
        <v>1870</v>
      </c>
      <c r="G74" s="315" t="s">
        <v>11</v>
      </c>
      <c r="H74" s="317"/>
      <c r="I74" s="320"/>
      <c r="J74" s="824"/>
      <c r="K74" s="649"/>
    </row>
    <row r="75" spans="1:11" ht="18" customHeight="1">
      <c r="A75" s="701">
        <v>66</v>
      </c>
      <c r="B75" s="314" t="s">
        <v>23</v>
      </c>
      <c r="C75" s="263" t="s">
        <v>294</v>
      </c>
      <c r="D75" s="296" t="s">
        <v>964</v>
      </c>
      <c r="E75" s="314" t="s">
        <v>965</v>
      </c>
      <c r="F75" s="314" t="s">
        <v>965</v>
      </c>
      <c r="G75" s="315" t="s">
        <v>11</v>
      </c>
      <c r="H75" s="317"/>
      <c r="I75" s="320"/>
      <c r="J75" s="824"/>
      <c r="K75" s="649"/>
    </row>
    <row r="76" spans="1:11" ht="18" customHeight="1">
      <c r="A76" s="701">
        <v>67</v>
      </c>
      <c r="B76" s="314" t="s">
        <v>23</v>
      </c>
      <c r="C76" s="263" t="s">
        <v>294</v>
      </c>
      <c r="D76" s="296" t="s">
        <v>966</v>
      </c>
      <c r="E76" s="314" t="s">
        <v>967</v>
      </c>
      <c r="F76" s="314" t="s">
        <v>967</v>
      </c>
      <c r="G76" s="315" t="s">
        <v>11</v>
      </c>
      <c r="H76" s="317"/>
      <c r="I76" s="320"/>
      <c r="J76" s="824"/>
      <c r="K76" s="649"/>
    </row>
    <row r="77" spans="1:11" ht="18" customHeight="1">
      <c r="A77" s="701">
        <v>68</v>
      </c>
      <c r="B77" s="314" t="s">
        <v>23</v>
      </c>
      <c r="C77" s="263" t="s">
        <v>294</v>
      </c>
      <c r="D77" s="296" t="s">
        <v>968</v>
      </c>
      <c r="E77" s="314" t="s">
        <v>969</v>
      </c>
      <c r="F77" s="314" t="s">
        <v>969</v>
      </c>
      <c r="G77" s="315" t="s">
        <v>11</v>
      </c>
      <c r="H77" s="317"/>
      <c r="I77" s="320"/>
      <c r="J77" s="824"/>
      <c r="K77" s="649"/>
    </row>
    <row r="78" spans="1:11" ht="18" customHeight="1">
      <c r="A78" s="701">
        <v>69</v>
      </c>
      <c r="B78" s="314" t="s">
        <v>23</v>
      </c>
      <c r="C78" s="263" t="s">
        <v>294</v>
      </c>
      <c r="D78" s="296" t="s">
        <v>970</v>
      </c>
      <c r="E78" s="314" t="s">
        <v>971</v>
      </c>
      <c r="F78" s="314" t="s">
        <v>971</v>
      </c>
      <c r="G78" s="315" t="s">
        <v>11</v>
      </c>
      <c r="H78" s="317"/>
      <c r="I78" s="320"/>
      <c r="J78" s="824"/>
      <c r="K78" s="649"/>
    </row>
    <row r="79" spans="1:11" ht="18" customHeight="1">
      <c r="A79" s="701">
        <v>70</v>
      </c>
      <c r="B79" s="314" t="s">
        <v>23</v>
      </c>
      <c r="C79" s="263" t="s">
        <v>294</v>
      </c>
      <c r="D79" s="296" t="s">
        <v>972</v>
      </c>
      <c r="E79" s="320"/>
      <c r="F79" s="320"/>
      <c r="G79" s="315" t="s">
        <v>11</v>
      </c>
      <c r="H79" s="317"/>
      <c r="I79" s="320"/>
      <c r="J79" s="824"/>
      <c r="K79" s="649"/>
    </row>
    <row r="80" spans="1:11" ht="18" customHeight="1">
      <c r="A80" s="701">
        <v>71</v>
      </c>
      <c r="B80" s="314" t="s">
        <v>23</v>
      </c>
      <c r="C80" s="263" t="s">
        <v>294</v>
      </c>
      <c r="D80" s="296" t="s">
        <v>973</v>
      </c>
      <c r="E80" s="320"/>
      <c r="F80" s="320"/>
      <c r="G80" s="315" t="s">
        <v>11</v>
      </c>
      <c r="H80" s="317"/>
      <c r="I80" s="314" t="s">
        <v>972</v>
      </c>
      <c r="J80" s="824"/>
      <c r="K80" s="649"/>
    </row>
    <row r="81" spans="1:11" ht="18" customHeight="1">
      <c r="A81" s="701">
        <v>72</v>
      </c>
      <c r="B81" s="314" t="s">
        <v>23</v>
      </c>
      <c r="C81" s="263" t="s">
        <v>294</v>
      </c>
      <c r="D81" s="296" t="s">
        <v>1313</v>
      </c>
      <c r="E81" s="320"/>
      <c r="F81" s="320"/>
      <c r="G81" s="315" t="s">
        <v>11</v>
      </c>
      <c r="H81" s="317"/>
      <c r="I81" s="320"/>
      <c r="J81" s="824"/>
      <c r="K81" s="649"/>
    </row>
    <row r="82" spans="1:11" ht="18" customHeight="1">
      <c r="A82" s="701">
        <v>73</v>
      </c>
      <c r="B82" s="314" t="s">
        <v>23</v>
      </c>
      <c r="C82" s="263" t="s">
        <v>294</v>
      </c>
      <c r="D82" s="258" t="s">
        <v>974</v>
      </c>
      <c r="E82" s="320"/>
      <c r="F82" s="320"/>
      <c r="G82" s="315" t="s">
        <v>11</v>
      </c>
      <c r="H82" s="317"/>
      <c r="I82" s="320"/>
      <c r="J82" s="650" t="s">
        <v>1373</v>
      </c>
      <c r="K82" s="655"/>
    </row>
    <row r="83" spans="1:11" ht="18" customHeight="1">
      <c r="A83" s="701">
        <v>74</v>
      </c>
      <c r="B83" s="314" t="s">
        <v>23</v>
      </c>
      <c r="C83" s="263" t="s">
        <v>294</v>
      </c>
      <c r="D83" s="258" t="s">
        <v>975</v>
      </c>
      <c r="E83" s="663" t="s">
        <v>2966</v>
      </c>
      <c r="F83" s="314" t="s">
        <v>976</v>
      </c>
      <c r="G83" s="315" t="s">
        <v>11</v>
      </c>
      <c r="H83" s="317"/>
      <c r="I83" s="320"/>
      <c r="J83" s="824" t="s">
        <v>977</v>
      </c>
      <c r="K83" s="828"/>
    </row>
    <row r="84" spans="1:11" ht="18" customHeight="1">
      <c r="A84" s="701">
        <v>75</v>
      </c>
      <c r="B84" s="314" t="s">
        <v>23</v>
      </c>
      <c r="C84" s="263" t="s">
        <v>294</v>
      </c>
      <c r="D84" s="258" t="s">
        <v>978</v>
      </c>
      <c r="E84" s="663" t="s">
        <v>2017</v>
      </c>
      <c r="F84" s="314" t="s">
        <v>411</v>
      </c>
      <c r="G84" s="315" t="s">
        <v>11</v>
      </c>
      <c r="H84" s="317"/>
      <c r="I84" s="320"/>
      <c r="J84" s="824"/>
      <c r="K84" s="828"/>
    </row>
    <row r="85" spans="1:11" ht="18" customHeight="1">
      <c r="A85" s="701">
        <v>76</v>
      </c>
      <c r="B85" s="314" t="s">
        <v>23</v>
      </c>
      <c r="C85" s="263" t="s">
        <v>294</v>
      </c>
      <c r="D85" s="258" t="s">
        <v>979</v>
      </c>
      <c r="E85" s="663" t="s">
        <v>2967</v>
      </c>
      <c r="F85" s="314" t="s">
        <v>91</v>
      </c>
      <c r="G85" s="315" t="s">
        <v>11</v>
      </c>
      <c r="H85" s="317"/>
      <c r="I85" s="320"/>
      <c r="J85" s="824"/>
      <c r="K85" s="828"/>
    </row>
    <row r="86" spans="1:11" ht="18" customHeight="1">
      <c r="A86" s="701">
        <v>77</v>
      </c>
      <c r="B86" s="314" t="s">
        <v>23</v>
      </c>
      <c r="C86" s="263" t="s">
        <v>294</v>
      </c>
      <c r="D86" s="258" t="s">
        <v>2968</v>
      </c>
      <c r="E86" s="664" t="s">
        <v>2969</v>
      </c>
      <c r="F86" s="664" t="s">
        <v>2969</v>
      </c>
      <c r="G86" s="315" t="s">
        <v>11</v>
      </c>
      <c r="H86" s="320"/>
      <c r="I86" s="320"/>
      <c r="J86" s="824"/>
      <c r="K86" s="828"/>
    </row>
    <row r="87" spans="1:11" ht="18" customHeight="1">
      <c r="A87" s="701">
        <v>78</v>
      </c>
      <c r="B87" s="314" t="s">
        <v>23</v>
      </c>
      <c r="C87" s="263" t="s">
        <v>294</v>
      </c>
      <c r="D87" s="258" t="s">
        <v>2038</v>
      </c>
      <c r="E87" s="665" t="s">
        <v>2024</v>
      </c>
      <c r="F87" s="665" t="s">
        <v>2024</v>
      </c>
      <c r="G87" s="315" t="s">
        <v>11</v>
      </c>
      <c r="H87" s="317"/>
      <c r="I87" s="320"/>
      <c r="J87" s="824"/>
      <c r="K87" s="828"/>
    </row>
    <row r="88" spans="1:11" ht="18" customHeight="1">
      <c r="A88" s="701">
        <v>79</v>
      </c>
      <c r="B88" s="314" t="s">
        <v>23</v>
      </c>
      <c r="C88" s="263" t="s">
        <v>294</v>
      </c>
      <c r="D88" s="258" t="s">
        <v>980</v>
      </c>
      <c r="E88" s="663" t="s">
        <v>2018</v>
      </c>
      <c r="F88" s="314" t="s">
        <v>981</v>
      </c>
      <c r="G88" s="315" t="s">
        <v>11</v>
      </c>
      <c r="H88" s="317"/>
      <c r="I88" s="320"/>
      <c r="J88" s="824"/>
      <c r="K88" s="828"/>
    </row>
    <row r="89" spans="1:11" ht="18" customHeight="1">
      <c r="A89" s="701">
        <v>80</v>
      </c>
      <c r="B89" s="314" t="s">
        <v>23</v>
      </c>
      <c r="C89" s="263" t="s">
        <v>294</v>
      </c>
      <c r="D89" s="258" t="s">
        <v>982</v>
      </c>
      <c r="E89" s="663" t="s">
        <v>91</v>
      </c>
      <c r="F89" s="314" t="s">
        <v>91</v>
      </c>
      <c r="G89" s="315" t="s">
        <v>11</v>
      </c>
      <c r="H89" s="317"/>
      <c r="I89" s="320"/>
      <c r="J89" s="824"/>
      <c r="K89" s="828"/>
    </row>
    <row r="90" spans="1:11" ht="18" customHeight="1">
      <c r="A90" s="701">
        <v>81</v>
      </c>
      <c r="B90" s="314" t="s">
        <v>23</v>
      </c>
      <c r="C90" s="263" t="s">
        <v>294</v>
      </c>
      <c r="D90" s="258" t="s">
        <v>983</v>
      </c>
      <c r="E90" s="663" t="s">
        <v>91</v>
      </c>
      <c r="F90" s="314" t="s">
        <v>91</v>
      </c>
      <c r="G90" s="315" t="s">
        <v>11</v>
      </c>
      <c r="H90" s="317"/>
      <c r="I90" s="320"/>
      <c r="J90" s="824"/>
      <c r="K90" s="828"/>
    </row>
    <row r="91" spans="1:11" ht="18" customHeight="1">
      <c r="A91" s="701">
        <v>82</v>
      </c>
      <c r="B91" s="314" t="s">
        <v>23</v>
      </c>
      <c r="C91" s="263" t="s">
        <v>294</v>
      </c>
      <c r="D91" s="258" t="s">
        <v>984</v>
      </c>
      <c r="E91" s="663" t="s">
        <v>73</v>
      </c>
      <c r="F91" s="314" t="s">
        <v>73</v>
      </c>
      <c r="G91" s="315" t="s">
        <v>11</v>
      </c>
      <c r="H91" s="317"/>
      <c r="I91" s="320"/>
      <c r="J91" s="824"/>
      <c r="K91" s="828"/>
    </row>
    <row r="92" spans="1:11" ht="18" customHeight="1">
      <c r="A92" s="701">
        <v>83</v>
      </c>
      <c r="B92" s="314" t="s">
        <v>23</v>
      </c>
      <c r="C92" s="263" t="s">
        <v>294</v>
      </c>
      <c r="D92" s="258" t="s">
        <v>985</v>
      </c>
      <c r="E92" s="663" t="s">
        <v>91</v>
      </c>
      <c r="F92" s="314" t="s">
        <v>91</v>
      </c>
      <c r="G92" s="315" t="s">
        <v>11</v>
      </c>
      <c r="H92" s="317"/>
      <c r="I92" s="320"/>
      <c r="J92" s="824"/>
      <c r="K92" s="828"/>
    </row>
    <row r="93" spans="1:11" ht="18" customHeight="1">
      <c r="A93" s="701">
        <v>84</v>
      </c>
      <c r="B93" s="314" t="s">
        <v>23</v>
      </c>
      <c r="C93" s="263" t="s">
        <v>294</v>
      </c>
      <c r="D93" s="258" t="s">
        <v>986</v>
      </c>
      <c r="E93" s="663" t="s">
        <v>2967</v>
      </c>
      <c r="F93" s="314" t="s">
        <v>91</v>
      </c>
      <c r="G93" s="315" t="s">
        <v>11</v>
      </c>
      <c r="H93" s="317"/>
      <c r="I93" s="320"/>
      <c r="J93" s="824"/>
      <c r="K93" s="828"/>
    </row>
    <row r="94" spans="1:11" ht="18" customHeight="1">
      <c r="A94" s="701">
        <v>85</v>
      </c>
      <c r="B94" s="314" t="s">
        <v>23</v>
      </c>
      <c r="C94" s="263" t="s">
        <v>294</v>
      </c>
      <c r="D94" s="258" t="s">
        <v>987</v>
      </c>
      <c r="E94" s="663" t="s">
        <v>2019</v>
      </c>
      <c r="F94" s="314" t="s">
        <v>73</v>
      </c>
      <c r="G94" s="315" t="s">
        <v>11</v>
      </c>
      <c r="H94" s="317"/>
      <c r="I94" s="320"/>
      <c r="J94" s="824"/>
      <c r="K94" s="828"/>
    </row>
    <row r="95" spans="1:11" ht="18" customHeight="1">
      <c r="A95" s="701">
        <v>86</v>
      </c>
      <c r="B95" s="314" t="s">
        <v>23</v>
      </c>
      <c r="C95" s="263" t="s">
        <v>294</v>
      </c>
      <c r="D95" s="258" t="s">
        <v>988</v>
      </c>
      <c r="E95" s="663" t="s">
        <v>91</v>
      </c>
      <c r="F95" s="314" t="s">
        <v>91</v>
      </c>
      <c r="G95" s="315" t="s">
        <v>11</v>
      </c>
      <c r="H95" s="317"/>
      <c r="I95" s="320"/>
      <c r="J95" s="824"/>
      <c r="K95" s="828"/>
    </row>
    <row r="96" spans="1:11" ht="18" customHeight="1">
      <c r="A96" s="701">
        <v>87</v>
      </c>
      <c r="B96" s="314" t="s">
        <v>23</v>
      </c>
      <c r="C96" s="263" t="s">
        <v>294</v>
      </c>
      <c r="D96" s="258" t="s">
        <v>989</v>
      </c>
      <c r="E96" s="663" t="s">
        <v>2967</v>
      </c>
      <c r="F96" s="314" t="s">
        <v>91</v>
      </c>
      <c r="G96" s="315" t="s">
        <v>11</v>
      </c>
      <c r="H96" s="317"/>
      <c r="I96" s="320"/>
      <c r="J96" s="824"/>
      <c r="K96" s="828"/>
    </row>
    <row r="97" spans="1:11" ht="18" customHeight="1">
      <c r="A97" s="701">
        <v>88</v>
      </c>
      <c r="B97" s="314" t="s">
        <v>23</v>
      </c>
      <c r="C97" s="263" t="s">
        <v>294</v>
      </c>
      <c r="D97" s="258" t="s">
        <v>990</v>
      </c>
      <c r="E97" s="663" t="s">
        <v>2019</v>
      </c>
      <c r="F97" s="314" t="s">
        <v>73</v>
      </c>
      <c r="G97" s="315" t="s">
        <v>11</v>
      </c>
      <c r="H97" s="317"/>
      <c r="I97" s="320"/>
      <c r="J97" s="824"/>
      <c r="K97" s="828"/>
    </row>
    <row r="98" spans="1:11" ht="18" customHeight="1">
      <c r="A98" s="701">
        <v>89</v>
      </c>
      <c r="B98" s="314" t="s">
        <v>23</v>
      </c>
      <c r="C98" s="263" t="s">
        <v>294</v>
      </c>
      <c r="D98" s="258" t="s">
        <v>991</v>
      </c>
      <c r="E98" s="663" t="s">
        <v>2020</v>
      </c>
      <c r="F98" s="314" t="s">
        <v>100</v>
      </c>
      <c r="G98" s="315" t="s">
        <v>11</v>
      </c>
      <c r="H98" s="317"/>
      <c r="I98" s="320"/>
      <c r="J98" s="824"/>
      <c r="K98" s="828"/>
    </row>
    <row r="99" spans="1:11" ht="18" customHeight="1">
      <c r="A99" s="701">
        <v>90</v>
      </c>
      <c r="B99" s="314" t="s">
        <v>23</v>
      </c>
      <c r="C99" s="263" t="s">
        <v>294</v>
      </c>
      <c r="D99" s="258" t="s">
        <v>992</v>
      </c>
      <c r="E99" s="663" t="s">
        <v>2967</v>
      </c>
      <c r="F99" s="314" t="s">
        <v>91</v>
      </c>
      <c r="G99" s="315" t="s">
        <v>11</v>
      </c>
      <c r="H99" s="317"/>
      <c r="I99" s="320"/>
      <c r="J99" s="824"/>
      <c r="K99" s="828"/>
    </row>
    <row r="100" spans="1:11" ht="18" customHeight="1">
      <c r="A100" s="701">
        <v>91</v>
      </c>
      <c r="B100" s="314" t="s">
        <v>23</v>
      </c>
      <c r="C100" s="263" t="s">
        <v>294</v>
      </c>
      <c r="D100" s="258" t="s">
        <v>993</v>
      </c>
      <c r="E100" s="666" t="s">
        <v>2021</v>
      </c>
      <c r="F100" s="314" t="s">
        <v>994</v>
      </c>
      <c r="G100" s="315" t="s">
        <v>11</v>
      </c>
      <c r="H100" s="317"/>
      <c r="I100" s="320"/>
      <c r="J100" s="824"/>
      <c r="K100" s="828"/>
    </row>
    <row r="101" spans="1:11" ht="18" customHeight="1">
      <c r="A101" s="701">
        <v>92</v>
      </c>
      <c r="B101" s="314" t="s">
        <v>23</v>
      </c>
      <c r="C101" s="263" t="s">
        <v>294</v>
      </c>
      <c r="D101" s="258" t="s">
        <v>995</v>
      </c>
      <c r="E101" s="666" t="s">
        <v>2967</v>
      </c>
      <c r="F101" s="314" t="s">
        <v>91</v>
      </c>
      <c r="G101" s="315" t="s">
        <v>11</v>
      </c>
      <c r="H101" s="317"/>
      <c r="I101" s="320"/>
      <c r="J101" s="824"/>
      <c r="K101" s="828"/>
    </row>
    <row r="102" spans="1:11" ht="18" customHeight="1">
      <c r="A102" s="701">
        <v>93</v>
      </c>
      <c r="B102" s="314" t="s">
        <v>23</v>
      </c>
      <c r="C102" s="263" t="s">
        <v>294</v>
      </c>
      <c r="D102" s="258" t="s">
        <v>996</v>
      </c>
      <c r="E102" s="666" t="s">
        <v>2967</v>
      </c>
      <c r="F102" s="314" t="s">
        <v>91</v>
      </c>
      <c r="G102" s="315" t="s">
        <v>11</v>
      </c>
      <c r="H102" s="317"/>
      <c r="I102" s="320"/>
      <c r="J102" s="824"/>
      <c r="K102" s="828"/>
    </row>
    <row r="103" spans="1:11" ht="18" customHeight="1">
      <c r="A103" s="701">
        <v>94</v>
      </c>
      <c r="B103" s="314" t="s">
        <v>23</v>
      </c>
      <c r="C103" s="263" t="s">
        <v>294</v>
      </c>
      <c r="D103" s="258" t="s">
        <v>997</v>
      </c>
      <c r="E103" s="666" t="s">
        <v>73</v>
      </c>
      <c r="F103" s="314" t="s">
        <v>73</v>
      </c>
      <c r="G103" s="315" t="s">
        <v>11</v>
      </c>
      <c r="H103" s="317"/>
      <c r="I103" s="320"/>
      <c r="J103" s="824"/>
      <c r="K103" s="828"/>
    </row>
    <row r="104" spans="1:11" ht="18" customHeight="1">
      <c r="A104" s="701">
        <v>95</v>
      </c>
      <c r="B104" s="314" t="s">
        <v>23</v>
      </c>
      <c r="C104" s="263" t="s">
        <v>294</v>
      </c>
      <c r="D104" s="258" t="s">
        <v>998</v>
      </c>
      <c r="E104" s="666" t="s">
        <v>2020</v>
      </c>
      <c r="F104" s="314" t="s">
        <v>100</v>
      </c>
      <c r="G104" s="315" t="s">
        <v>11</v>
      </c>
      <c r="H104" s="317"/>
      <c r="I104" s="320"/>
      <c r="J104" s="824"/>
      <c r="K104" s="828"/>
    </row>
    <row r="105" spans="1:11" ht="18" customHeight="1">
      <c r="A105" s="701">
        <v>96</v>
      </c>
      <c r="B105" s="314" t="s">
        <v>23</v>
      </c>
      <c r="C105" s="263" t="s">
        <v>294</v>
      </c>
      <c r="D105" s="258" t="s">
        <v>999</v>
      </c>
      <c r="E105" s="666" t="s">
        <v>2967</v>
      </c>
      <c r="F105" s="314" t="s">
        <v>91</v>
      </c>
      <c r="G105" s="315" t="s">
        <v>11</v>
      </c>
      <c r="H105" s="317"/>
      <c r="I105" s="320"/>
      <c r="J105" s="824"/>
      <c r="K105" s="828"/>
    </row>
    <row r="106" spans="1:11" ht="18" customHeight="1">
      <c r="A106" s="701">
        <v>97</v>
      </c>
      <c r="B106" s="314" t="s">
        <v>23</v>
      </c>
      <c r="C106" s="263" t="s">
        <v>294</v>
      </c>
      <c r="D106" s="258" t="s">
        <v>1000</v>
      </c>
      <c r="E106" s="666" t="s">
        <v>2019</v>
      </c>
      <c r="F106" s="314" t="s">
        <v>73</v>
      </c>
      <c r="G106" s="315" t="s">
        <v>11</v>
      </c>
      <c r="H106" s="317"/>
      <c r="I106" s="320"/>
      <c r="J106" s="824"/>
      <c r="K106" s="828"/>
    </row>
    <row r="107" spans="1:11" ht="18" customHeight="1">
      <c r="A107" s="701">
        <v>98</v>
      </c>
      <c r="B107" s="314" t="s">
        <v>23</v>
      </c>
      <c r="C107" s="263" t="s">
        <v>294</v>
      </c>
      <c r="D107" s="258" t="s">
        <v>1001</v>
      </c>
      <c r="E107" s="666" t="s">
        <v>73</v>
      </c>
      <c r="F107" s="314" t="s">
        <v>73</v>
      </c>
      <c r="G107" s="315" t="s">
        <v>11</v>
      </c>
      <c r="H107" s="317"/>
      <c r="I107" s="320"/>
      <c r="J107" s="824"/>
      <c r="K107" s="828"/>
    </row>
    <row r="108" spans="1:11" ht="18" customHeight="1">
      <c r="A108" s="701">
        <v>99</v>
      </c>
      <c r="B108" s="314" t="s">
        <v>23</v>
      </c>
      <c r="C108" s="263" t="s">
        <v>294</v>
      </c>
      <c r="D108" s="258" t="s">
        <v>1002</v>
      </c>
      <c r="E108" s="666" t="s">
        <v>73</v>
      </c>
      <c r="F108" s="314" t="s">
        <v>73</v>
      </c>
      <c r="G108" s="315" t="s">
        <v>11</v>
      </c>
      <c r="H108" s="317"/>
      <c r="I108" s="320"/>
      <c r="J108" s="824"/>
      <c r="K108" s="828"/>
    </row>
    <row r="109" spans="1:11" ht="18" customHeight="1">
      <c r="A109" s="701">
        <v>100</v>
      </c>
      <c r="B109" s="314" t="s">
        <v>23</v>
      </c>
      <c r="C109" s="263" t="s">
        <v>294</v>
      </c>
      <c r="D109" s="258" t="s">
        <v>1003</v>
      </c>
      <c r="E109" s="666" t="s">
        <v>2970</v>
      </c>
      <c r="F109" s="314" t="s">
        <v>1004</v>
      </c>
      <c r="G109" s="315" t="s">
        <v>11</v>
      </c>
      <c r="H109" s="317"/>
      <c r="I109" s="320"/>
      <c r="J109" s="824"/>
      <c r="K109" s="828"/>
    </row>
    <row r="110" spans="1:11" ht="18" customHeight="1">
      <c r="A110" s="701">
        <v>101</v>
      </c>
      <c r="B110" s="314" t="s">
        <v>23</v>
      </c>
      <c r="C110" s="263" t="s">
        <v>294</v>
      </c>
      <c r="D110" s="258" t="s">
        <v>2039</v>
      </c>
      <c r="E110" s="665" t="s">
        <v>2023</v>
      </c>
      <c r="F110" s="665" t="s">
        <v>2023</v>
      </c>
      <c r="G110" s="315" t="s">
        <v>11</v>
      </c>
      <c r="H110" s="317"/>
      <c r="I110" s="320"/>
      <c r="J110" s="824"/>
      <c r="K110" s="828"/>
    </row>
    <row r="111" spans="1:11" ht="18" customHeight="1">
      <c r="A111" s="701">
        <v>102</v>
      </c>
      <c r="B111" s="314" t="s">
        <v>23</v>
      </c>
      <c r="C111" s="263" t="s">
        <v>294</v>
      </c>
      <c r="D111" s="258" t="s">
        <v>1005</v>
      </c>
      <c r="E111" s="666" t="s">
        <v>2022</v>
      </c>
      <c r="F111" s="314" t="s">
        <v>85</v>
      </c>
      <c r="G111" s="315" t="s">
        <v>11</v>
      </c>
      <c r="H111" s="317"/>
      <c r="I111" s="320"/>
      <c r="J111" s="824"/>
      <c r="K111" s="828"/>
    </row>
    <row r="112" spans="1:11" ht="18" customHeight="1">
      <c r="A112" s="701">
        <v>103</v>
      </c>
      <c r="B112" s="314" t="s">
        <v>23</v>
      </c>
      <c r="C112" s="263" t="s">
        <v>294</v>
      </c>
      <c r="D112" s="258" t="s">
        <v>1006</v>
      </c>
      <c r="E112" s="666" t="s">
        <v>2967</v>
      </c>
      <c r="F112" s="314" t="s">
        <v>91</v>
      </c>
      <c r="G112" s="315" t="s">
        <v>11</v>
      </c>
      <c r="H112" s="317"/>
      <c r="I112" s="320"/>
      <c r="J112" s="824"/>
      <c r="K112" s="828"/>
    </row>
    <row r="113" spans="1:11" ht="18" customHeight="1">
      <c r="A113" s="701">
        <v>104</v>
      </c>
      <c r="B113" s="314" t="s">
        <v>23</v>
      </c>
      <c r="C113" s="263" t="s">
        <v>294</v>
      </c>
      <c r="D113" s="258" t="s">
        <v>1007</v>
      </c>
      <c r="E113" s="666" t="s">
        <v>73</v>
      </c>
      <c r="F113" s="314" t="s">
        <v>73</v>
      </c>
      <c r="G113" s="315" t="s">
        <v>11</v>
      </c>
      <c r="H113" s="317"/>
      <c r="I113" s="320"/>
      <c r="J113" s="824"/>
      <c r="K113" s="828"/>
    </row>
    <row r="114" spans="1:11" ht="18" customHeight="1">
      <c r="A114" s="701">
        <v>105</v>
      </c>
      <c r="B114" s="314" t="s">
        <v>23</v>
      </c>
      <c r="C114" s="263" t="s">
        <v>294</v>
      </c>
      <c r="D114" s="258" t="s">
        <v>1008</v>
      </c>
      <c r="E114" s="320"/>
      <c r="F114" s="320"/>
      <c r="G114" s="315" t="s">
        <v>11</v>
      </c>
      <c r="H114" s="317"/>
      <c r="I114" s="320"/>
      <c r="J114" s="824"/>
      <c r="K114" s="828"/>
    </row>
    <row r="115" spans="1:11" ht="18" customHeight="1">
      <c r="A115" s="701">
        <v>106</v>
      </c>
      <c r="B115" s="314" t="s">
        <v>23</v>
      </c>
      <c r="C115" s="263" t="s">
        <v>294</v>
      </c>
      <c r="D115" s="258" t="s">
        <v>1009</v>
      </c>
      <c r="E115" s="320"/>
      <c r="F115" s="320"/>
      <c r="G115" s="315" t="s">
        <v>11</v>
      </c>
      <c r="H115" s="317"/>
      <c r="I115" s="320"/>
      <c r="J115" s="824"/>
      <c r="K115" s="828"/>
    </row>
    <row r="116" spans="1:11" ht="18" customHeight="1">
      <c r="A116" s="701">
        <v>107</v>
      </c>
      <c r="B116" s="314" t="s">
        <v>23</v>
      </c>
      <c r="C116" s="263" t="s">
        <v>294</v>
      </c>
      <c r="D116" s="258" t="s">
        <v>1010</v>
      </c>
      <c r="E116" s="320"/>
      <c r="F116" s="320"/>
      <c r="G116" s="315" t="s">
        <v>11</v>
      </c>
      <c r="H116" s="317"/>
      <c r="I116" s="320"/>
      <c r="J116" s="824"/>
      <c r="K116" s="828"/>
    </row>
    <row r="117" spans="1:11" ht="18" customHeight="1">
      <c r="A117" s="701">
        <v>108</v>
      </c>
      <c r="B117" s="314" t="s">
        <v>23</v>
      </c>
      <c r="C117" s="263" t="s">
        <v>294</v>
      </c>
      <c r="D117" s="258" t="s">
        <v>1011</v>
      </c>
      <c r="E117" s="320"/>
      <c r="F117" s="320"/>
      <c r="G117" s="315" t="s">
        <v>11</v>
      </c>
      <c r="H117" s="317"/>
      <c r="I117" s="320"/>
      <c r="J117" s="824"/>
      <c r="K117" s="828"/>
    </row>
    <row r="118" spans="1:11" ht="18" customHeight="1">
      <c r="A118" s="701">
        <v>109</v>
      </c>
      <c r="B118" s="314" t="s">
        <v>23</v>
      </c>
      <c r="C118" s="263" t="s">
        <v>294</v>
      </c>
      <c r="D118" s="258" t="s">
        <v>1012</v>
      </c>
      <c r="E118" s="320"/>
      <c r="F118" s="320"/>
      <c r="G118" s="315" t="s">
        <v>11</v>
      </c>
      <c r="H118" s="317"/>
      <c r="I118" s="320"/>
      <c r="J118" s="824"/>
      <c r="K118" s="828"/>
    </row>
    <row r="119" spans="1:11" ht="18" customHeight="1">
      <c r="A119" s="701">
        <v>110</v>
      </c>
      <c r="B119" s="314" t="s">
        <v>23</v>
      </c>
      <c r="C119" s="263" t="s">
        <v>294</v>
      </c>
      <c r="D119" s="258" t="s">
        <v>1013</v>
      </c>
      <c r="E119" s="320"/>
      <c r="F119" s="320"/>
      <c r="G119" s="315" t="s">
        <v>11</v>
      </c>
      <c r="H119" s="317"/>
      <c r="I119" s="320"/>
      <c r="J119" s="824"/>
      <c r="K119" s="828"/>
    </row>
    <row r="120" spans="1:11" ht="18" customHeight="1">
      <c r="A120" s="701">
        <v>111</v>
      </c>
      <c r="B120" s="314" t="s">
        <v>23</v>
      </c>
      <c r="C120" s="263" t="s">
        <v>294</v>
      </c>
      <c r="D120" s="258" t="s">
        <v>1014</v>
      </c>
      <c r="E120" s="320"/>
      <c r="F120" s="320"/>
      <c r="G120" s="315" t="s">
        <v>11</v>
      </c>
      <c r="H120" s="317"/>
      <c r="I120" s="314" t="s">
        <v>2971</v>
      </c>
      <c r="J120" s="824"/>
      <c r="K120" s="828"/>
    </row>
    <row r="121" spans="1:11" ht="18" customHeight="1">
      <c r="A121" s="701">
        <v>112</v>
      </c>
      <c r="B121" s="314" t="s">
        <v>23</v>
      </c>
      <c r="C121" s="263" t="s">
        <v>294</v>
      </c>
      <c r="D121" s="258" t="s">
        <v>1015</v>
      </c>
      <c r="E121" s="320"/>
      <c r="F121" s="320"/>
      <c r="G121" s="315" t="s">
        <v>11</v>
      </c>
      <c r="H121" s="317"/>
      <c r="I121" s="320"/>
      <c r="J121" s="650" t="s">
        <v>1373</v>
      </c>
      <c r="K121" s="655"/>
    </row>
    <row r="122" spans="1:11" ht="18" customHeight="1">
      <c r="A122" s="701">
        <v>113</v>
      </c>
      <c r="B122" s="314" t="s">
        <v>23</v>
      </c>
      <c r="C122" s="263" t="s">
        <v>294</v>
      </c>
      <c r="D122" s="258" t="s">
        <v>1374</v>
      </c>
      <c r="E122" s="320"/>
      <c r="F122" s="320"/>
      <c r="G122" s="259" t="s">
        <v>11</v>
      </c>
      <c r="H122" s="317"/>
      <c r="I122" s="320"/>
      <c r="J122" s="650" t="s">
        <v>2972</v>
      </c>
      <c r="K122" s="655"/>
    </row>
    <row r="123" spans="1:11" ht="16.5" customHeight="1">
      <c r="A123" s="701">
        <v>114</v>
      </c>
      <c r="B123" s="314" t="s">
        <v>23</v>
      </c>
      <c r="C123" s="263" t="s">
        <v>294</v>
      </c>
      <c r="D123" s="258" t="s">
        <v>289</v>
      </c>
      <c r="E123" s="320"/>
      <c r="F123" s="320"/>
      <c r="G123" s="259" t="s">
        <v>11</v>
      </c>
      <c r="H123" s="317"/>
      <c r="I123" s="320"/>
      <c r="J123" s="650" t="s">
        <v>1375</v>
      </c>
      <c r="K123" s="655"/>
    </row>
    <row r="124" spans="1:11" ht="16.5" customHeight="1">
      <c r="A124" s="701">
        <v>115</v>
      </c>
      <c r="B124" s="314" t="s">
        <v>23</v>
      </c>
      <c r="C124" s="263" t="s">
        <v>294</v>
      </c>
      <c r="D124" s="258" t="s">
        <v>1016</v>
      </c>
      <c r="E124" s="320"/>
      <c r="F124" s="320"/>
      <c r="G124" s="259" t="s">
        <v>11</v>
      </c>
      <c r="H124" s="317"/>
      <c r="I124" s="314" t="s">
        <v>289</v>
      </c>
      <c r="J124" s="650"/>
      <c r="K124" s="655"/>
    </row>
    <row r="125" spans="1:11" ht="16.5" customHeight="1">
      <c r="A125" s="701">
        <v>116</v>
      </c>
      <c r="B125" s="314" t="s">
        <v>23</v>
      </c>
      <c r="C125" s="263" t="s">
        <v>294</v>
      </c>
      <c r="D125" s="258" t="s">
        <v>1017</v>
      </c>
      <c r="E125" s="320"/>
      <c r="F125" s="320"/>
      <c r="G125" s="259" t="s">
        <v>11</v>
      </c>
      <c r="H125" s="317"/>
      <c r="I125" s="314" t="s">
        <v>1017</v>
      </c>
      <c r="J125" s="650" t="s">
        <v>1861</v>
      </c>
      <c r="K125" s="655"/>
    </row>
    <row r="126" spans="1:11" ht="16.5" customHeight="1">
      <c r="A126" s="701">
        <v>117</v>
      </c>
      <c r="B126" s="314" t="s">
        <v>23</v>
      </c>
      <c r="C126" s="263" t="s">
        <v>294</v>
      </c>
      <c r="D126" s="258" t="s">
        <v>2973</v>
      </c>
      <c r="E126" s="667" t="s">
        <v>2974</v>
      </c>
      <c r="F126" s="667" t="s">
        <v>2974</v>
      </c>
      <c r="G126" s="259" t="s">
        <v>11</v>
      </c>
      <c r="H126" s="317"/>
      <c r="I126" s="320"/>
      <c r="J126" s="824" t="s">
        <v>1862</v>
      </c>
      <c r="K126" s="655"/>
    </row>
    <row r="127" spans="1:11" ht="16.5" customHeight="1">
      <c r="A127" s="701">
        <v>118</v>
      </c>
      <c r="B127" s="314" t="s">
        <v>23</v>
      </c>
      <c r="C127" s="263" t="s">
        <v>294</v>
      </c>
      <c r="D127" s="258" t="s">
        <v>2975</v>
      </c>
      <c r="E127" s="667" t="s">
        <v>2976</v>
      </c>
      <c r="F127" s="667" t="s">
        <v>2976</v>
      </c>
      <c r="G127" s="259" t="s">
        <v>11</v>
      </c>
      <c r="H127" s="317"/>
      <c r="I127" s="320"/>
      <c r="J127" s="824"/>
      <c r="K127" s="655"/>
    </row>
    <row r="128" spans="1:11" ht="16.5" customHeight="1">
      <c r="A128" s="701">
        <v>119</v>
      </c>
      <c r="B128" s="314" t="s">
        <v>23</v>
      </c>
      <c r="C128" s="263" t="s">
        <v>294</v>
      </c>
      <c r="D128" s="258" t="s">
        <v>2977</v>
      </c>
      <c r="E128" s="667" t="s">
        <v>2978</v>
      </c>
      <c r="F128" s="667" t="s">
        <v>2978</v>
      </c>
      <c r="G128" s="259" t="s">
        <v>11</v>
      </c>
      <c r="H128" s="317"/>
      <c r="I128" s="320"/>
      <c r="J128" s="824"/>
      <c r="K128" s="655"/>
    </row>
    <row r="129" spans="1:11" ht="16.5" customHeight="1">
      <c r="A129" s="701">
        <v>120</v>
      </c>
      <c r="B129" s="314" t="s">
        <v>23</v>
      </c>
      <c r="C129" s="263" t="s">
        <v>294</v>
      </c>
      <c r="D129" s="258" t="s">
        <v>2979</v>
      </c>
      <c r="E129" s="667" t="s">
        <v>2980</v>
      </c>
      <c r="F129" s="667" t="s">
        <v>2980</v>
      </c>
      <c r="G129" s="259" t="s">
        <v>11</v>
      </c>
      <c r="H129" s="317"/>
      <c r="I129" s="320"/>
      <c r="J129" s="824"/>
      <c r="K129" s="655"/>
    </row>
    <row r="130" spans="1:11" ht="16.5" customHeight="1">
      <c r="A130" s="701">
        <v>121</v>
      </c>
      <c r="B130" s="314" t="s">
        <v>23</v>
      </c>
      <c r="C130" s="263" t="s">
        <v>294</v>
      </c>
      <c r="D130" s="258" t="s">
        <v>2981</v>
      </c>
      <c r="E130" s="667" t="s">
        <v>2982</v>
      </c>
      <c r="F130" s="667" t="s">
        <v>2982</v>
      </c>
      <c r="G130" s="259" t="s">
        <v>11</v>
      </c>
      <c r="H130" s="317"/>
      <c r="I130" s="320"/>
      <c r="J130" s="824"/>
      <c r="K130" s="655"/>
    </row>
    <row r="131" spans="1:11" ht="16.5" customHeight="1">
      <c r="A131" s="701">
        <v>122</v>
      </c>
      <c r="B131" s="314" t="s">
        <v>23</v>
      </c>
      <c r="C131" s="263" t="s">
        <v>294</v>
      </c>
      <c r="D131" s="258" t="s">
        <v>2983</v>
      </c>
      <c r="E131" s="667" t="s">
        <v>2984</v>
      </c>
      <c r="F131" s="667" t="s">
        <v>2984</v>
      </c>
      <c r="G131" s="259" t="s">
        <v>11</v>
      </c>
      <c r="H131" s="317"/>
      <c r="I131" s="320"/>
      <c r="J131" s="824"/>
      <c r="K131" s="655"/>
    </row>
    <row r="132" spans="1:11" ht="16.5" customHeight="1">
      <c r="A132" s="701">
        <v>123</v>
      </c>
      <c r="B132" s="314" t="s">
        <v>23</v>
      </c>
      <c r="C132" s="263" t="s">
        <v>294</v>
      </c>
      <c r="D132" s="258" t="s">
        <v>2985</v>
      </c>
      <c r="E132" s="667" t="s">
        <v>1797</v>
      </c>
      <c r="F132" s="667" t="s">
        <v>1797</v>
      </c>
      <c r="G132" s="259" t="s">
        <v>11</v>
      </c>
      <c r="H132" s="317"/>
      <c r="I132" s="320"/>
      <c r="J132" s="824"/>
      <c r="K132" s="655"/>
    </row>
    <row r="133" spans="1:11" ht="16.5" customHeight="1">
      <c r="A133" s="701">
        <v>124</v>
      </c>
      <c r="B133" s="314" t="s">
        <v>23</v>
      </c>
      <c r="C133" s="263" t="s">
        <v>294</v>
      </c>
      <c r="D133" s="258" t="s">
        <v>2986</v>
      </c>
      <c r="E133" s="667" t="s">
        <v>2095</v>
      </c>
      <c r="F133" s="667" t="s">
        <v>2095</v>
      </c>
      <c r="G133" s="259" t="s">
        <v>11</v>
      </c>
      <c r="H133" s="317"/>
      <c r="I133" s="320"/>
      <c r="J133" s="824"/>
      <c r="K133" s="655"/>
    </row>
    <row r="134" spans="1:11" ht="16.5" customHeight="1">
      <c r="A134" s="701">
        <v>125</v>
      </c>
      <c r="B134" s="314" t="s">
        <v>23</v>
      </c>
      <c r="C134" s="263" t="s">
        <v>294</v>
      </c>
      <c r="D134" s="258" t="s">
        <v>2987</v>
      </c>
      <c r="E134" s="667" t="s">
        <v>2988</v>
      </c>
      <c r="F134" s="667" t="s">
        <v>2988</v>
      </c>
      <c r="G134" s="259" t="s">
        <v>11</v>
      </c>
      <c r="H134" s="317"/>
      <c r="I134" s="320"/>
      <c r="J134" s="824"/>
      <c r="K134" s="655"/>
    </row>
    <row r="135" spans="1:11" ht="16.5" customHeight="1">
      <c r="A135" s="701">
        <v>126</v>
      </c>
      <c r="B135" s="314" t="s">
        <v>23</v>
      </c>
      <c r="C135" s="263" t="s">
        <v>294</v>
      </c>
      <c r="D135" s="258" t="s">
        <v>2989</v>
      </c>
      <c r="E135" s="667" t="s">
        <v>1797</v>
      </c>
      <c r="F135" s="667" t="s">
        <v>1797</v>
      </c>
      <c r="G135" s="259" t="s">
        <v>11</v>
      </c>
      <c r="H135" s="317"/>
      <c r="I135" s="320"/>
      <c r="J135" s="824"/>
      <c r="K135" s="655"/>
    </row>
    <row r="136" spans="1:11" ht="16.5" customHeight="1">
      <c r="A136" s="701">
        <v>127</v>
      </c>
      <c r="B136" s="314" t="s">
        <v>23</v>
      </c>
      <c r="C136" s="263" t="s">
        <v>294</v>
      </c>
      <c r="D136" s="258" t="s">
        <v>2990</v>
      </c>
      <c r="E136" s="667" t="s">
        <v>2991</v>
      </c>
      <c r="F136" s="667" t="s">
        <v>2991</v>
      </c>
      <c r="G136" s="259" t="s">
        <v>11</v>
      </c>
      <c r="H136" s="317"/>
      <c r="I136" s="320"/>
      <c r="J136" s="824"/>
      <c r="K136" s="655"/>
    </row>
    <row r="137" spans="1:11" ht="16.5" customHeight="1">
      <c r="A137" s="701">
        <v>128</v>
      </c>
      <c r="B137" s="314" t="s">
        <v>23</v>
      </c>
      <c r="C137" s="263" t="s">
        <v>294</v>
      </c>
      <c r="D137" s="258" t="s">
        <v>2992</v>
      </c>
      <c r="E137" s="667" t="s">
        <v>1798</v>
      </c>
      <c r="F137" s="667" t="s">
        <v>1798</v>
      </c>
      <c r="G137" s="259" t="s">
        <v>11</v>
      </c>
      <c r="H137" s="317"/>
      <c r="I137" s="320"/>
      <c r="J137" s="824"/>
      <c r="K137" s="655"/>
    </row>
    <row r="138" spans="1:11" ht="16.5" customHeight="1">
      <c r="A138" s="701">
        <v>129</v>
      </c>
      <c r="B138" s="314" t="s">
        <v>23</v>
      </c>
      <c r="C138" s="263" t="s">
        <v>294</v>
      </c>
      <c r="D138" s="258" t="s">
        <v>2993</v>
      </c>
      <c r="E138" s="667" t="s">
        <v>2994</v>
      </c>
      <c r="F138" s="667" t="s">
        <v>2994</v>
      </c>
      <c r="G138" s="259" t="s">
        <v>11</v>
      </c>
      <c r="H138" s="317"/>
      <c r="I138" s="320"/>
      <c r="J138" s="824"/>
      <c r="K138" s="655"/>
    </row>
    <row r="139" spans="1:11" ht="16.5" customHeight="1">
      <c r="A139" s="701">
        <v>130</v>
      </c>
      <c r="B139" s="314" t="s">
        <v>23</v>
      </c>
      <c r="C139" s="263" t="s">
        <v>294</v>
      </c>
      <c r="D139" s="258" t="s">
        <v>2995</v>
      </c>
      <c r="E139" s="667" t="s">
        <v>2996</v>
      </c>
      <c r="F139" s="667" t="s">
        <v>2996</v>
      </c>
      <c r="G139" s="259" t="s">
        <v>11</v>
      </c>
      <c r="H139" s="317"/>
      <c r="I139" s="320"/>
      <c r="J139" s="824"/>
      <c r="K139" s="655"/>
    </row>
    <row r="140" spans="1:11" ht="16.5" customHeight="1">
      <c r="A140" s="701">
        <v>131</v>
      </c>
      <c r="B140" s="314" t="s">
        <v>23</v>
      </c>
      <c r="C140" s="263" t="s">
        <v>294</v>
      </c>
      <c r="D140" s="258" t="s">
        <v>2997</v>
      </c>
      <c r="E140" s="667" t="s">
        <v>2998</v>
      </c>
      <c r="F140" s="667" t="s">
        <v>2998</v>
      </c>
      <c r="G140" s="259" t="s">
        <v>11</v>
      </c>
      <c r="H140" s="317"/>
      <c r="I140" s="320"/>
      <c r="J140" s="824"/>
      <c r="K140" s="655"/>
    </row>
    <row r="141" spans="1:11" ht="16.5" customHeight="1">
      <c r="A141" s="701">
        <v>132</v>
      </c>
      <c r="B141" s="314" t="s">
        <v>23</v>
      </c>
      <c r="C141" s="263" t="s">
        <v>294</v>
      </c>
      <c r="D141" s="258" t="s">
        <v>2999</v>
      </c>
      <c r="E141" s="667" t="s">
        <v>3000</v>
      </c>
      <c r="F141" s="667" t="s">
        <v>3000</v>
      </c>
      <c r="G141" s="259" t="s">
        <v>11</v>
      </c>
      <c r="H141" s="317"/>
      <c r="I141" s="320"/>
      <c r="J141" s="824"/>
      <c r="K141" s="655"/>
    </row>
    <row r="142" spans="1:11" ht="16.5" customHeight="1">
      <c r="A142" s="701">
        <v>133</v>
      </c>
      <c r="B142" s="314" t="s">
        <v>23</v>
      </c>
      <c r="C142" s="263" t="s">
        <v>294</v>
      </c>
      <c r="D142" s="258" t="s">
        <v>3001</v>
      </c>
      <c r="E142" s="667" t="s">
        <v>3002</v>
      </c>
      <c r="F142" s="667" t="s">
        <v>3002</v>
      </c>
      <c r="G142" s="259" t="s">
        <v>11</v>
      </c>
      <c r="H142" s="317"/>
      <c r="I142" s="320"/>
      <c r="J142" s="824"/>
      <c r="K142" s="655"/>
    </row>
    <row r="143" spans="1:11" ht="16.5" customHeight="1">
      <c r="A143" s="701">
        <v>134</v>
      </c>
      <c r="B143" s="314" t="s">
        <v>23</v>
      </c>
      <c r="C143" s="263" t="s">
        <v>294</v>
      </c>
      <c r="D143" s="258" t="s">
        <v>3003</v>
      </c>
      <c r="E143" s="667" t="s">
        <v>2984</v>
      </c>
      <c r="F143" s="667" t="s">
        <v>2984</v>
      </c>
      <c r="G143" s="259" t="s">
        <v>11</v>
      </c>
      <c r="H143" s="317"/>
      <c r="I143" s="320"/>
      <c r="J143" s="824"/>
      <c r="K143" s="655"/>
    </row>
    <row r="144" spans="1:11" ht="16.5" customHeight="1">
      <c r="A144" s="701">
        <v>135</v>
      </c>
      <c r="B144" s="314" t="s">
        <v>23</v>
      </c>
      <c r="C144" s="263" t="s">
        <v>294</v>
      </c>
      <c r="D144" s="258" t="s">
        <v>3004</v>
      </c>
      <c r="E144" s="667" t="s">
        <v>2095</v>
      </c>
      <c r="F144" s="667" t="s">
        <v>2095</v>
      </c>
      <c r="G144" s="259" t="s">
        <v>11</v>
      </c>
      <c r="H144" s="317"/>
      <c r="I144" s="320"/>
      <c r="J144" s="824"/>
      <c r="K144" s="655"/>
    </row>
    <row r="145" spans="1:11" ht="16.5" customHeight="1">
      <c r="A145" s="701">
        <v>136</v>
      </c>
      <c r="B145" s="314" t="s">
        <v>23</v>
      </c>
      <c r="C145" s="263" t="s">
        <v>294</v>
      </c>
      <c r="D145" s="258" t="s">
        <v>3005</v>
      </c>
      <c r="E145" s="667" t="s">
        <v>3006</v>
      </c>
      <c r="F145" s="667" t="s">
        <v>3006</v>
      </c>
      <c r="G145" s="259" t="s">
        <v>11</v>
      </c>
      <c r="H145" s="317"/>
      <c r="I145" s="320"/>
      <c r="J145" s="824"/>
      <c r="K145" s="655"/>
    </row>
    <row r="146" spans="1:11" ht="16.5" customHeight="1">
      <c r="A146" s="701">
        <v>137</v>
      </c>
      <c r="B146" s="314" t="s">
        <v>23</v>
      </c>
      <c r="C146" s="263" t="s">
        <v>294</v>
      </c>
      <c r="D146" s="258" t="s">
        <v>3007</v>
      </c>
      <c r="E146" s="667" t="s">
        <v>1802</v>
      </c>
      <c r="F146" s="667" t="s">
        <v>1802</v>
      </c>
      <c r="G146" s="259" t="s">
        <v>11</v>
      </c>
      <c r="H146" s="317"/>
      <c r="I146" s="320"/>
      <c r="J146" s="824"/>
      <c r="K146" s="655"/>
    </row>
    <row r="147" spans="1:11" ht="16.5" customHeight="1">
      <c r="A147" s="701">
        <v>138</v>
      </c>
      <c r="B147" s="314" t="s">
        <v>23</v>
      </c>
      <c r="C147" s="263" t="s">
        <v>294</v>
      </c>
      <c r="D147" s="258" t="s">
        <v>3008</v>
      </c>
      <c r="E147" s="667" t="s">
        <v>3009</v>
      </c>
      <c r="F147" s="667" t="s">
        <v>3009</v>
      </c>
      <c r="G147" s="259" t="s">
        <v>11</v>
      </c>
      <c r="H147" s="317"/>
      <c r="I147" s="320"/>
      <c r="J147" s="824"/>
      <c r="K147" s="655"/>
    </row>
    <row r="148" spans="1:11" ht="16.5" customHeight="1">
      <c r="A148" s="701">
        <v>139</v>
      </c>
      <c r="B148" s="314" t="s">
        <v>23</v>
      </c>
      <c r="C148" s="263" t="s">
        <v>294</v>
      </c>
      <c r="D148" s="258" t="s">
        <v>3010</v>
      </c>
      <c r="E148" s="667" t="s">
        <v>2984</v>
      </c>
      <c r="F148" s="667" t="s">
        <v>2984</v>
      </c>
      <c r="G148" s="259" t="s">
        <v>11</v>
      </c>
      <c r="H148" s="317"/>
      <c r="I148" s="320"/>
      <c r="J148" s="824"/>
      <c r="K148" s="655"/>
    </row>
    <row r="149" spans="1:11" ht="16.5" customHeight="1">
      <c r="A149" s="701">
        <v>140</v>
      </c>
      <c r="B149" s="314" t="s">
        <v>23</v>
      </c>
      <c r="C149" s="263" t="s">
        <v>294</v>
      </c>
      <c r="D149" s="258" t="s">
        <v>3011</v>
      </c>
      <c r="E149" s="667" t="s">
        <v>3012</v>
      </c>
      <c r="F149" s="667" t="s">
        <v>3012</v>
      </c>
      <c r="G149" s="259" t="s">
        <v>11</v>
      </c>
      <c r="H149" s="317"/>
      <c r="I149" s="320"/>
      <c r="J149" s="824"/>
      <c r="K149" s="655"/>
    </row>
    <row r="150" spans="1:11" ht="16.5" customHeight="1">
      <c r="A150" s="701">
        <v>141</v>
      </c>
      <c r="B150" s="314" t="s">
        <v>23</v>
      </c>
      <c r="C150" s="263" t="s">
        <v>294</v>
      </c>
      <c r="D150" s="258" t="s">
        <v>3013</v>
      </c>
      <c r="E150" s="667" t="s">
        <v>2159</v>
      </c>
      <c r="F150" s="667" t="s">
        <v>2159</v>
      </c>
      <c r="G150" s="259" t="s">
        <v>11</v>
      </c>
      <c r="H150" s="317"/>
      <c r="I150" s="320"/>
      <c r="J150" s="824"/>
      <c r="K150" s="655"/>
    </row>
    <row r="151" spans="1:11" ht="16.5" customHeight="1">
      <c r="A151" s="701">
        <v>142</v>
      </c>
      <c r="B151" s="314" t="s">
        <v>23</v>
      </c>
      <c r="C151" s="263" t="s">
        <v>294</v>
      </c>
      <c r="D151" s="258" t="s">
        <v>3014</v>
      </c>
      <c r="E151" s="667" t="s">
        <v>2159</v>
      </c>
      <c r="F151" s="667" t="s">
        <v>2159</v>
      </c>
      <c r="G151" s="259" t="s">
        <v>11</v>
      </c>
      <c r="H151" s="317"/>
      <c r="I151" s="320"/>
      <c r="J151" s="824"/>
      <c r="K151" s="655"/>
    </row>
    <row r="152" spans="1:11" ht="16.5" customHeight="1">
      <c r="A152" s="701">
        <v>143</v>
      </c>
      <c r="B152" s="314" t="s">
        <v>23</v>
      </c>
      <c r="C152" s="263" t="s">
        <v>294</v>
      </c>
      <c r="D152" s="258" t="s">
        <v>3015</v>
      </c>
      <c r="E152" s="667" t="s">
        <v>2159</v>
      </c>
      <c r="F152" s="667" t="s">
        <v>2159</v>
      </c>
      <c r="G152" s="259" t="s">
        <v>11</v>
      </c>
      <c r="H152" s="317"/>
      <c r="I152" s="320"/>
      <c r="J152" s="824"/>
      <c r="K152" s="655"/>
    </row>
    <row r="153" spans="1:11" ht="16.5" customHeight="1">
      <c r="A153" s="701">
        <v>144</v>
      </c>
      <c r="B153" s="314" t="s">
        <v>23</v>
      </c>
      <c r="C153" s="263" t="s">
        <v>294</v>
      </c>
      <c r="D153" s="258" t="s">
        <v>3016</v>
      </c>
      <c r="E153" s="667"/>
      <c r="F153" s="314"/>
      <c r="G153" s="259" t="s">
        <v>11</v>
      </c>
      <c r="H153" s="317"/>
      <c r="I153" s="320"/>
      <c r="J153" s="824"/>
      <c r="K153" s="655" t="s">
        <v>3133</v>
      </c>
    </row>
    <row r="154" spans="1:11" ht="16.5" customHeight="1">
      <c r="A154" s="701">
        <v>145</v>
      </c>
      <c r="B154" s="314" t="s">
        <v>23</v>
      </c>
      <c r="C154" s="263" t="s">
        <v>294</v>
      </c>
      <c r="D154" s="258" t="s">
        <v>3017</v>
      </c>
      <c r="E154" s="667"/>
      <c r="F154" s="314"/>
      <c r="G154" s="259" t="s">
        <v>11</v>
      </c>
      <c r="H154" s="317"/>
      <c r="I154" s="320"/>
      <c r="J154" s="824"/>
      <c r="K154" s="655"/>
    </row>
    <row r="155" spans="1:11" ht="16.5" customHeight="1">
      <c r="A155" s="701">
        <v>146</v>
      </c>
      <c r="B155" s="314" t="s">
        <v>23</v>
      </c>
      <c r="C155" s="263" t="s">
        <v>294</v>
      </c>
      <c r="D155" s="258" t="s">
        <v>3018</v>
      </c>
      <c r="E155" s="667"/>
      <c r="F155" s="314"/>
      <c r="G155" s="259" t="s">
        <v>11</v>
      </c>
      <c r="H155" s="317"/>
      <c r="I155" s="320"/>
      <c r="J155" s="824"/>
      <c r="K155" s="655"/>
    </row>
    <row r="156" spans="1:11" ht="16.5" customHeight="1">
      <c r="A156" s="701">
        <v>147</v>
      </c>
      <c r="B156" s="314" t="s">
        <v>23</v>
      </c>
      <c r="C156" s="263" t="s">
        <v>294</v>
      </c>
      <c r="D156" s="258" t="s">
        <v>3019</v>
      </c>
      <c r="E156" s="667"/>
      <c r="F156" s="314"/>
      <c r="G156" s="259" t="s">
        <v>11</v>
      </c>
      <c r="H156" s="317"/>
      <c r="I156" s="320"/>
      <c r="J156" s="824"/>
      <c r="K156" s="655"/>
    </row>
    <row r="157" spans="1:11" ht="16.5" customHeight="1">
      <c r="A157" s="701">
        <v>148</v>
      </c>
      <c r="B157" s="314" t="s">
        <v>23</v>
      </c>
      <c r="C157" s="263" t="s">
        <v>294</v>
      </c>
      <c r="D157" s="258" t="s">
        <v>3020</v>
      </c>
      <c r="E157" s="667"/>
      <c r="F157" s="314"/>
      <c r="G157" s="259" t="s">
        <v>11</v>
      </c>
      <c r="H157" s="317"/>
      <c r="I157" s="320"/>
      <c r="J157" s="824"/>
      <c r="K157" s="655" t="s">
        <v>3136</v>
      </c>
    </row>
    <row r="158" spans="1:11" ht="16.5" customHeight="1">
      <c r="A158" s="701">
        <v>149</v>
      </c>
      <c r="B158" s="314" t="s">
        <v>23</v>
      </c>
      <c r="C158" s="263" t="s">
        <v>294</v>
      </c>
      <c r="D158" s="258" t="s">
        <v>1018</v>
      </c>
      <c r="E158" s="320"/>
      <c r="F158" s="320"/>
      <c r="G158" s="259" t="s">
        <v>11</v>
      </c>
      <c r="H158" s="317"/>
      <c r="I158" s="320"/>
      <c r="J158" s="650" t="s">
        <v>3116</v>
      </c>
      <c r="K158" s="695"/>
    </row>
    <row r="159" spans="1:11" ht="16.5" customHeight="1">
      <c r="A159" s="701">
        <v>150</v>
      </c>
      <c r="B159" s="314" t="s">
        <v>23</v>
      </c>
      <c r="C159" s="263" t="s">
        <v>294</v>
      </c>
      <c r="D159" s="258" t="s">
        <v>2165</v>
      </c>
      <c r="E159" s="320" t="s">
        <v>2159</v>
      </c>
      <c r="F159" s="320" t="s">
        <v>2159</v>
      </c>
      <c r="G159" s="259" t="s">
        <v>11</v>
      </c>
      <c r="H159" s="317"/>
      <c r="I159" s="320"/>
      <c r="J159" s="668" t="s">
        <v>3021</v>
      </c>
      <c r="K159" s="695"/>
    </row>
    <row r="160" spans="1:11" ht="16.5" customHeight="1">
      <c r="A160" s="701">
        <v>151</v>
      </c>
      <c r="B160" s="314" t="s">
        <v>23</v>
      </c>
      <c r="C160" s="263" t="s">
        <v>294</v>
      </c>
      <c r="D160" s="258" t="s">
        <v>2162</v>
      </c>
      <c r="E160" s="320" t="s">
        <v>2159</v>
      </c>
      <c r="F160" s="320" t="s">
        <v>2159</v>
      </c>
      <c r="G160" s="259" t="s">
        <v>11</v>
      </c>
      <c r="H160" s="317"/>
      <c r="I160" s="320"/>
      <c r="J160" s="668" t="s">
        <v>2160</v>
      </c>
      <c r="K160" s="695"/>
    </row>
    <row r="161" spans="1:11" ht="16.5" customHeight="1">
      <c r="A161" s="701">
        <v>152</v>
      </c>
      <c r="B161" s="314" t="s">
        <v>23</v>
      </c>
      <c r="C161" s="263" t="s">
        <v>294</v>
      </c>
      <c r="D161" s="258" t="s">
        <v>3022</v>
      </c>
      <c r="E161" s="314" t="s">
        <v>1019</v>
      </c>
      <c r="F161" s="314" t="s">
        <v>1019</v>
      </c>
      <c r="G161" s="259" t="s">
        <v>11</v>
      </c>
      <c r="H161" s="317"/>
      <c r="I161" s="320"/>
      <c r="J161" s="668" t="s">
        <v>3023</v>
      </c>
      <c r="K161" s="655"/>
    </row>
    <row r="162" spans="1:11" ht="16.5" customHeight="1">
      <c r="A162" s="701">
        <v>153</v>
      </c>
      <c r="B162" s="314" t="s">
        <v>23</v>
      </c>
      <c r="C162" s="263" t="s">
        <v>294</v>
      </c>
      <c r="D162" s="258" t="s">
        <v>2163</v>
      </c>
      <c r="E162" s="314" t="s">
        <v>1020</v>
      </c>
      <c r="F162" s="314" t="s">
        <v>1020</v>
      </c>
      <c r="G162" s="259" t="s">
        <v>11</v>
      </c>
      <c r="H162" s="317"/>
      <c r="I162" s="320"/>
      <c r="J162" s="668" t="s">
        <v>3024</v>
      </c>
      <c r="K162" s="655"/>
    </row>
    <row r="163" spans="1:11" ht="16.5" customHeight="1">
      <c r="A163" s="701">
        <v>154</v>
      </c>
      <c r="B163" s="314" t="s">
        <v>23</v>
      </c>
      <c r="C163" s="263" t="s">
        <v>294</v>
      </c>
      <c r="D163" s="258" t="s">
        <v>2164</v>
      </c>
      <c r="E163" s="314" t="s">
        <v>1021</v>
      </c>
      <c r="F163" s="314" t="s">
        <v>1021</v>
      </c>
      <c r="G163" s="259" t="s">
        <v>11</v>
      </c>
      <c r="H163" s="320"/>
      <c r="I163" s="320"/>
      <c r="J163" s="668" t="s">
        <v>2142</v>
      </c>
      <c r="K163" s="655" t="s">
        <v>2200</v>
      </c>
    </row>
    <row r="164" spans="1:11" ht="16.5" customHeight="1">
      <c r="A164" s="701">
        <v>155</v>
      </c>
      <c r="B164" s="314" t="s">
        <v>23</v>
      </c>
      <c r="C164" s="263" t="s">
        <v>294</v>
      </c>
      <c r="D164" s="258" t="s">
        <v>2166</v>
      </c>
      <c r="E164" s="314" t="s">
        <v>1020</v>
      </c>
      <c r="F164" s="314" t="s">
        <v>1020</v>
      </c>
      <c r="G164" s="259" t="s">
        <v>11</v>
      </c>
      <c r="H164" s="320"/>
      <c r="I164" s="320"/>
      <c r="J164" s="668" t="s">
        <v>2161</v>
      </c>
      <c r="K164" s="655" t="s">
        <v>2201</v>
      </c>
    </row>
    <row r="165" spans="1:11" ht="16.5" customHeight="1">
      <c r="A165" s="701">
        <v>156</v>
      </c>
      <c r="B165" s="314" t="s">
        <v>23</v>
      </c>
      <c r="C165" s="263" t="s">
        <v>294</v>
      </c>
      <c r="D165" s="258" t="s">
        <v>1022</v>
      </c>
      <c r="E165" s="320"/>
      <c r="F165" s="320"/>
      <c r="G165" s="259" t="s">
        <v>11</v>
      </c>
      <c r="H165" s="317"/>
      <c r="I165" s="320"/>
      <c r="J165" s="650" t="s">
        <v>3025</v>
      </c>
      <c r="K165" s="655"/>
    </row>
    <row r="166" spans="1:11" ht="16.5" customHeight="1">
      <c r="A166" s="701">
        <v>157</v>
      </c>
      <c r="B166" s="314" t="s">
        <v>23</v>
      </c>
      <c r="C166" s="263" t="s">
        <v>64</v>
      </c>
      <c r="D166" s="258" t="s">
        <v>2069</v>
      </c>
      <c r="E166" s="320"/>
      <c r="F166" s="320"/>
      <c r="G166" s="259" t="s">
        <v>11</v>
      </c>
      <c r="H166" s="317"/>
      <c r="I166" s="320"/>
      <c r="J166" s="650" t="s">
        <v>3026</v>
      </c>
      <c r="K166" s="655" t="s">
        <v>3027</v>
      </c>
    </row>
    <row r="167" spans="1:11" ht="18" customHeight="1">
      <c r="A167" s="701">
        <v>158</v>
      </c>
      <c r="B167" s="314" t="s">
        <v>23</v>
      </c>
      <c r="C167" s="263" t="s">
        <v>64</v>
      </c>
      <c r="D167" s="258" t="s">
        <v>1023</v>
      </c>
      <c r="E167" s="314" t="s">
        <v>3028</v>
      </c>
      <c r="F167" s="314" t="s">
        <v>3028</v>
      </c>
      <c r="G167" s="259" t="s">
        <v>11</v>
      </c>
      <c r="H167" s="317"/>
      <c r="I167" s="320"/>
      <c r="J167" s="829" t="s">
        <v>3029</v>
      </c>
      <c r="K167" s="657"/>
    </row>
    <row r="168" spans="1:11" ht="18" customHeight="1">
      <c r="A168" s="701">
        <v>159</v>
      </c>
      <c r="B168" s="314" t="s">
        <v>23</v>
      </c>
      <c r="C168" s="263" t="s">
        <v>64</v>
      </c>
      <c r="D168" s="258" t="s">
        <v>1024</v>
      </c>
      <c r="E168" s="314" t="s">
        <v>3030</v>
      </c>
      <c r="F168" s="314" t="s">
        <v>3030</v>
      </c>
      <c r="G168" s="259" t="s">
        <v>11</v>
      </c>
      <c r="H168" s="317"/>
      <c r="I168" s="320"/>
      <c r="J168" s="829"/>
      <c r="K168" s="657"/>
    </row>
    <row r="169" spans="1:11" ht="18" customHeight="1">
      <c r="A169" s="701">
        <v>160</v>
      </c>
      <c r="B169" s="314" t="s">
        <v>23</v>
      </c>
      <c r="C169" s="263" t="s">
        <v>64</v>
      </c>
      <c r="D169" s="258" t="s">
        <v>1025</v>
      </c>
      <c r="E169" s="314" t="s">
        <v>3030</v>
      </c>
      <c r="F169" s="314" t="s">
        <v>3030</v>
      </c>
      <c r="G169" s="259" t="s">
        <v>11</v>
      </c>
      <c r="H169" s="317"/>
      <c r="I169" s="320"/>
      <c r="J169" s="829"/>
      <c r="K169" s="657"/>
    </row>
    <row r="170" spans="1:11" ht="18" customHeight="1">
      <c r="A170" s="701">
        <v>161</v>
      </c>
      <c r="B170" s="314" t="s">
        <v>23</v>
      </c>
      <c r="C170" s="263" t="s">
        <v>64</v>
      </c>
      <c r="D170" s="258" t="s">
        <v>1026</v>
      </c>
      <c r="E170" s="314" t="s">
        <v>3031</v>
      </c>
      <c r="F170" s="314" t="s">
        <v>3031</v>
      </c>
      <c r="G170" s="259" t="s">
        <v>11</v>
      </c>
      <c r="H170" s="317"/>
      <c r="I170" s="320"/>
      <c r="J170" s="829"/>
      <c r="K170" s="657"/>
    </row>
    <row r="171" spans="1:11" ht="18" customHeight="1">
      <c r="A171" s="701">
        <v>162</v>
      </c>
      <c r="B171" s="314" t="s">
        <v>23</v>
      </c>
      <c r="C171" s="263" t="s">
        <v>64</v>
      </c>
      <c r="D171" s="258" t="s">
        <v>1027</v>
      </c>
      <c r="E171" s="314" t="s">
        <v>2980</v>
      </c>
      <c r="F171" s="314" t="s">
        <v>2980</v>
      </c>
      <c r="G171" s="259" t="s">
        <v>11</v>
      </c>
      <c r="H171" s="317"/>
      <c r="I171" s="320"/>
      <c r="J171" s="829"/>
      <c r="K171" s="657"/>
    </row>
    <row r="172" spans="1:11" ht="18" customHeight="1">
      <c r="A172" s="701">
        <v>163</v>
      </c>
      <c r="B172" s="314" t="s">
        <v>23</v>
      </c>
      <c r="C172" s="263" t="s">
        <v>64</v>
      </c>
      <c r="D172" s="258" t="s">
        <v>1028</v>
      </c>
      <c r="E172" s="314" t="s">
        <v>2980</v>
      </c>
      <c r="F172" s="314" t="s">
        <v>2980</v>
      </c>
      <c r="G172" s="259" t="s">
        <v>11</v>
      </c>
      <c r="H172" s="317"/>
      <c r="I172" s="320"/>
      <c r="J172" s="829"/>
      <c r="K172" s="657"/>
    </row>
    <row r="173" spans="1:11" ht="18" customHeight="1">
      <c r="A173" s="701">
        <v>164</v>
      </c>
      <c r="B173" s="314" t="s">
        <v>23</v>
      </c>
      <c r="C173" s="263" t="s">
        <v>64</v>
      </c>
      <c r="D173" s="258" t="s">
        <v>1029</v>
      </c>
      <c r="E173" s="314" t="s">
        <v>1867</v>
      </c>
      <c r="F173" s="314" t="s">
        <v>1867</v>
      </c>
      <c r="G173" s="259" t="s">
        <v>11</v>
      </c>
      <c r="H173" s="317"/>
      <c r="I173" s="320"/>
      <c r="J173" s="829"/>
      <c r="K173" s="657"/>
    </row>
    <row r="174" spans="1:11" ht="18" customHeight="1">
      <c r="A174" s="701">
        <v>165</v>
      </c>
      <c r="B174" s="314" t="s">
        <v>23</v>
      </c>
      <c r="C174" s="263" t="s">
        <v>64</v>
      </c>
      <c r="D174" s="258" t="s">
        <v>1030</v>
      </c>
      <c r="E174" s="314" t="s">
        <v>2927</v>
      </c>
      <c r="F174" s="314" t="s">
        <v>2927</v>
      </c>
      <c r="G174" s="259" t="s">
        <v>11</v>
      </c>
      <c r="H174" s="317"/>
      <c r="I174" s="320"/>
      <c r="J174" s="829"/>
      <c r="K174" s="657"/>
    </row>
    <row r="175" spans="1:11" ht="18" customHeight="1">
      <c r="A175" s="701">
        <v>166</v>
      </c>
      <c r="B175" s="314" t="s">
        <v>23</v>
      </c>
      <c r="C175" s="263" t="s">
        <v>64</v>
      </c>
      <c r="D175" s="258" t="s">
        <v>1032</v>
      </c>
      <c r="E175" s="314" t="s">
        <v>3030</v>
      </c>
      <c r="F175" s="314" t="s">
        <v>3030</v>
      </c>
      <c r="G175" s="259" t="s">
        <v>11</v>
      </c>
      <c r="H175" s="317"/>
      <c r="I175" s="320"/>
      <c r="J175" s="829"/>
      <c r="K175" s="657"/>
    </row>
    <row r="176" spans="1:11" ht="18" customHeight="1">
      <c r="A176" s="701">
        <v>167</v>
      </c>
      <c r="B176" s="314" t="s">
        <v>23</v>
      </c>
      <c r="C176" s="263" t="s">
        <v>64</v>
      </c>
      <c r="D176" s="258" t="s">
        <v>1033</v>
      </c>
      <c r="E176" s="314" t="s">
        <v>3032</v>
      </c>
      <c r="F176" s="314" t="s">
        <v>3032</v>
      </c>
      <c r="G176" s="259" t="s">
        <v>11</v>
      </c>
      <c r="H176" s="317"/>
      <c r="I176" s="320"/>
      <c r="J176" s="829"/>
      <c r="K176" s="657"/>
    </row>
    <row r="177" spans="1:11" ht="18" customHeight="1">
      <c r="A177" s="701">
        <v>168</v>
      </c>
      <c r="B177" s="314" t="s">
        <v>23</v>
      </c>
      <c r="C177" s="263" t="s">
        <v>64</v>
      </c>
      <c r="D177" s="258" t="s">
        <v>1034</v>
      </c>
      <c r="E177" s="314" t="s">
        <v>2980</v>
      </c>
      <c r="F177" s="314" t="s">
        <v>2980</v>
      </c>
      <c r="G177" s="259" t="s">
        <v>11</v>
      </c>
      <c r="H177" s="317"/>
      <c r="I177" s="320"/>
      <c r="J177" s="829"/>
      <c r="K177" s="657"/>
    </row>
    <row r="178" spans="1:11" ht="18" customHeight="1">
      <c r="A178" s="701">
        <v>169</v>
      </c>
      <c r="B178" s="314" t="s">
        <v>23</v>
      </c>
      <c r="C178" s="263" t="s">
        <v>64</v>
      </c>
      <c r="D178" s="258" t="s">
        <v>1035</v>
      </c>
      <c r="E178" s="314" t="s">
        <v>2980</v>
      </c>
      <c r="F178" s="314" t="s">
        <v>2980</v>
      </c>
      <c r="G178" s="259" t="s">
        <v>11</v>
      </c>
      <c r="H178" s="317"/>
      <c r="I178" s="320"/>
      <c r="J178" s="829"/>
      <c r="K178" s="657"/>
    </row>
    <row r="179" spans="1:11" ht="18" customHeight="1">
      <c r="A179" s="701">
        <v>170</v>
      </c>
      <c r="B179" s="314" t="s">
        <v>23</v>
      </c>
      <c r="C179" s="263" t="s">
        <v>64</v>
      </c>
      <c r="D179" s="258" t="s">
        <v>1036</v>
      </c>
      <c r="E179" s="314" t="s">
        <v>1867</v>
      </c>
      <c r="F179" s="314" t="s">
        <v>1867</v>
      </c>
      <c r="G179" s="259" t="s">
        <v>11</v>
      </c>
      <c r="H179" s="317"/>
      <c r="I179" s="320"/>
      <c r="J179" s="829"/>
      <c r="K179" s="657"/>
    </row>
    <row r="180" spans="1:11" ht="18" customHeight="1">
      <c r="A180" s="701">
        <v>171</v>
      </c>
      <c r="B180" s="314" t="s">
        <v>23</v>
      </c>
      <c r="C180" s="263" t="s">
        <v>64</v>
      </c>
      <c r="D180" s="258" t="s">
        <v>1037</v>
      </c>
      <c r="E180" s="314" t="s">
        <v>2927</v>
      </c>
      <c r="F180" s="314" t="s">
        <v>2927</v>
      </c>
      <c r="G180" s="259" t="s">
        <v>11</v>
      </c>
      <c r="H180" s="317"/>
      <c r="I180" s="320"/>
      <c r="J180" s="829"/>
      <c r="K180" s="657"/>
    </row>
    <row r="181" spans="1:11" ht="18" customHeight="1">
      <c r="A181" s="701">
        <v>172</v>
      </c>
      <c r="B181" s="314" t="s">
        <v>23</v>
      </c>
      <c r="C181" s="263" t="s">
        <v>64</v>
      </c>
      <c r="D181" s="258" t="s">
        <v>1038</v>
      </c>
      <c r="E181" s="314" t="s">
        <v>2927</v>
      </c>
      <c r="F181" s="314" t="s">
        <v>2927</v>
      </c>
      <c r="G181" s="259" t="s">
        <v>11</v>
      </c>
      <c r="H181" s="317"/>
      <c r="I181" s="320"/>
      <c r="J181" s="829"/>
      <c r="K181" s="657"/>
    </row>
    <row r="182" spans="1:11" ht="18" customHeight="1">
      <c r="A182" s="701">
        <v>173</v>
      </c>
      <c r="B182" s="314" t="s">
        <v>23</v>
      </c>
      <c r="C182" s="263" t="s">
        <v>64</v>
      </c>
      <c r="D182" s="258" t="s">
        <v>1039</v>
      </c>
      <c r="E182" s="314" t="s">
        <v>2927</v>
      </c>
      <c r="F182" s="314" t="s">
        <v>2927</v>
      </c>
      <c r="G182" s="259" t="s">
        <v>11</v>
      </c>
      <c r="H182" s="317"/>
      <c r="I182" s="320"/>
      <c r="J182" s="829"/>
      <c r="K182" s="657"/>
    </row>
    <row r="183" spans="1:11" ht="18" customHeight="1">
      <c r="A183" s="701">
        <v>174</v>
      </c>
      <c r="B183" s="314" t="s">
        <v>23</v>
      </c>
      <c r="C183" s="263" t="s">
        <v>64</v>
      </c>
      <c r="D183" s="258" t="s">
        <v>1040</v>
      </c>
      <c r="E183" s="314" t="s">
        <v>2927</v>
      </c>
      <c r="F183" s="314" t="s">
        <v>2927</v>
      </c>
      <c r="G183" s="259" t="s">
        <v>11</v>
      </c>
      <c r="H183" s="317"/>
      <c r="I183" s="320"/>
      <c r="J183" s="829"/>
      <c r="K183" s="657"/>
    </row>
    <row r="184" spans="1:11" ht="18" customHeight="1">
      <c r="A184" s="701">
        <v>175</v>
      </c>
      <c r="B184" s="314" t="s">
        <v>23</v>
      </c>
      <c r="C184" s="263" t="s">
        <v>64</v>
      </c>
      <c r="D184" s="258" t="s">
        <v>1041</v>
      </c>
      <c r="E184" s="314" t="s">
        <v>2980</v>
      </c>
      <c r="F184" s="314" t="s">
        <v>2980</v>
      </c>
      <c r="G184" s="259" t="s">
        <v>11</v>
      </c>
      <c r="H184" s="317"/>
      <c r="I184" s="320"/>
      <c r="J184" s="829"/>
      <c r="K184" s="657"/>
    </row>
    <row r="185" spans="1:11" ht="18" customHeight="1">
      <c r="A185" s="701">
        <v>176</v>
      </c>
      <c r="B185" s="314" t="s">
        <v>23</v>
      </c>
      <c r="C185" s="263" t="s">
        <v>64</v>
      </c>
      <c r="D185" s="258" t="s">
        <v>1042</v>
      </c>
      <c r="E185" s="314" t="s">
        <v>1867</v>
      </c>
      <c r="F185" s="314" t="s">
        <v>1867</v>
      </c>
      <c r="G185" s="259" t="s">
        <v>11</v>
      </c>
      <c r="H185" s="317"/>
      <c r="I185" s="320"/>
      <c r="J185" s="829"/>
      <c r="K185" s="657"/>
    </row>
    <row r="186" spans="1:11" ht="18" customHeight="1">
      <c r="A186" s="701">
        <v>177</v>
      </c>
      <c r="B186" s="314" t="s">
        <v>23</v>
      </c>
      <c r="C186" s="263" t="s">
        <v>64</v>
      </c>
      <c r="D186" s="258" t="s">
        <v>1043</v>
      </c>
      <c r="E186" s="314" t="s">
        <v>3033</v>
      </c>
      <c r="F186" s="314" t="s">
        <v>3033</v>
      </c>
      <c r="G186" s="259" t="s">
        <v>11</v>
      </c>
      <c r="H186" s="317"/>
      <c r="I186" s="320"/>
      <c r="J186" s="829"/>
      <c r="K186" s="657"/>
    </row>
    <row r="187" spans="1:11" ht="18" customHeight="1">
      <c r="A187" s="701">
        <v>178</v>
      </c>
      <c r="B187" s="314" t="s">
        <v>23</v>
      </c>
      <c r="C187" s="263" t="s">
        <v>64</v>
      </c>
      <c r="D187" s="258" t="s">
        <v>1044</v>
      </c>
      <c r="E187" s="314" t="s">
        <v>2980</v>
      </c>
      <c r="F187" s="314" t="s">
        <v>2980</v>
      </c>
      <c r="G187" s="259" t="s">
        <v>11</v>
      </c>
      <c r="H187" s="317"/>
      <c r="I187" s="320"/>
      <c r="J187" s="829"/>
      <c r="K187" s="657"/>
    </row>
    <row r="188" spans="1:11" ht="18" customHeight="1">
      <c r="A188" s="701">
        <v>179</v>
      </c>
      <c r="B188" s="314" t="s">
        <v>23</v>
      </c>
      <c r="C188" s="263" t="s">
        <v>64</v>
      </c>
      <c r="D188" s="258" t="s">
        <v>1045</v>
      </c>
      <c r="E188" s="314" t="s">
        <v>1867</v>
      </c>
      <c r="F188" s="314" t="s">
        <v>1867</v>
      </c>
      <c r="G188" s="259" t="s">
        <v>11</v>
      </c>
      <c r="H188" s="317"/>
      <c r="I188" s="320"/>
      <c r="J188" s="829"/>
      <c r="K188" s="657"/>
    </row>
    <row r="189" spans="1:11" ht="18" customHeight="1">
      <c r="A189" s="701">
        <v>180</v>
      </c>
      <c r="B189" s="314" t="s">
        <v>23</v>
      </c>
      <c r="C189" s="263" t="s">
        <v>64</v>
      </c>
      <c r="D189" s="258" t="s">
        <v>1046</v>
      </c>
      <c r="E189" s="314" t="s">
        <v>2980</v>
      </c>
      <c r="F189" s="314" t="s">
        <v>2980</v>
      </c>
      <c r="G189" s="259" t="s">
        <v>11</v>
      </c>
      <c r="H189" s="317"/>
      <c r="I189" s="320"/>
      <c r="J189" s="829"/>
      <c r="K189" s="657"/>
    </row>
    <row r="190" spans="1:11" ht="18" customHeight="1">
      <c r="A190" s="701">
        <v>181</v>
      </c>
      <c r="B190" s="314" t="s">
        <v>23</v>
      </c>
      <c r="C190" s="263" t="s">
        <v>64</v>
      </c>
      <c r="D190" s="258" t="s">
        <v>1047</v>
      </c>
      <c r="E190" s="314" t="s">
        <v>2980</v>
      </c>
      <c r="F190" s="314" t="s">
        <v>2980</v>
      </c>
      <c r="G190" s="259" t="s">
        <v>11</v>
      </c>
      <c r="H190" s="317"/>
      <c r="I190" s="320"/>
      <c r="J190" s="829"/>
      <c r="K190" s="657"/>
    </row>
    <row r="191" spans="1:11" ht="18" customHeight="1">
      <c r="A191" s="701">
        <v>182</v>
      </c>
      <c r="B191" s="314" t="s">
        <v>23</v>
      </c>
      <c r="C191" s="263" t="s">
        <v>64</v>
      </c>
      <c r="D191" s="258" t="s">
        <v>1048</v>
      </c>
      <c r="E191" s="314" t="s">
        <v>1867</v>
      </c>
      <c r="F191" s="314" t="s">
        <v>1867</v>
      </c>
      <c r="G191" s="259" t="s">
        <v>11</v>
      </c>
      <c r="H191" s="317"/>
      <c r="I191" s="320"/>
      <c r="J191" s="829"/>
      <c r="K191" s="657"/>
    </row>
    <row r="192" spans="1:11" ht="18" customHeight="1">
      <c r="A192" s="701">
        <v>183</v>
      </c>
      <c r="B192" s="314" t="s">
        <v>23</v>
      </c>
      <c r="C192" s="263" t="s">
        <v>64</v>
      </c>
      <c r="D192" s="258" t="s">
        <v>3034</v>
      </c>
      <c r="E192" s="669" t="s">
        <v>2980</v>
      </c>
      <c r="F192" s="669" t="s">
        <v>2980</v>
      </c>
      <c r="G192" s="259" t="s">
        <v>11</v>
      </c>
      <c r="H192" s="317"/>
      <c r="I192" s="320"/>
      <c r="J192" s="829"/>
      <c r="K192" s="657"/>
    </row>
    <row r="193" spans="1:11" ht="18" customHeight="1">
      <c r="A193" s="701">
        <v>184</v>
      </c>
      <c r="B193" s="314" t="s">
        <v>23</v>
      </c>
      <c r="C193" s="263" t="s">
        <v>64</v>
      </c>
      <c r="D193" s="258" t="s">
        <v>1049</v>
      </c>
      <c r="E193" s="314" t="s">
        <v>3035</v>
      </c>
      <c r="F193" s="314" t="s">
        <v>3035</v>
      </c>
      <c r="G193" s="259" t="s">
        <v>11</v>
      </c>
      <c r="H193" s="317"/>
      <c r="I193" s="320"/>
      <c r="J193" s="829"/>
      <c r="K193" s="657"/>
    </row>
    <row r="194" spans="1:11" ht="18" customHeight="1">
      <c r="A194" s="701">
        <v>185</v>
      </c>
      <c r="B194" s="314" t="s">
        <v>23</v>
      </c>
      <c r="C194" s="263" t="s">
        <v>64</v>
      </c>
      <c r="D194" s="258" t="s">
        <v>3036</v>
      </c>
      <c r="E194" s="669" t="s">
        <v>2927</v>
      </c>
      <c r="F194" s="669" t="s">
        <v>2927</v>
      </c>
      <c r="G194" s="259" t="s">
        <v>11</v>
      </c>
      <c r="H194" s="317"/>
      <c r="I194" s="320"/>
      <c r="J194" s="829"/>
      <c r="K194" s="657"/>
    </row>
    <row r="195" spans="1:11" ht="18" customHeight="1">
      <c r="A195" s="701">
        <v>186</v>
      </c>
      <c r="B195" s="314" t="s">
        <v>23</v>
      </c>
      <c r="C195" s="263" t="s">
        <v>64</v>
      </c>
      <c r="D195" s="258" t="s">
        <v>1050</v>
      </c>
      <c r="E195" s="669" t="s">
        <v>3037</v>
      </c>
      <c r="F195" s="669" t="s">
        <v>3037</v>
      </c>
      <c r="G195" s="259" t="s">
        <v>11</v>
      </c>
      <c r="H195" s="317"/>
      <c r="I195" s="320"/>
      <c r="J195" s="829"/>
      <c r="K195" s="657"/>
    </row>
    <row r="196" spans="1:11" ht="18" customHeight="1">
      <c r="A196" s="701">
        <v>187</v>
      </c>
      <c r="B196" s="314" t="s">
        <v>23</v>
      </c>
      <c r="C196" s="263" t="s">
        <v>64</v>
      </c>
      <c r="D196" s="258" t="s">
        <v>3038</v>
      </c>
      <c r="E196" s="670"/>
      <c r="F196" s="670"/>
      <c r="G196" s="259" t="s">
        <v>11</v>
      </c>
      <c r="H196" s="317"/>
      <c r="I196" s="320"/>
      <c r="J196" s="829"/>
      <c r="K196" s="657" t="s">
        <v>3121</v>
      </c>
    </row>
    <row r="197" spans="1:11" ht="18" customHeight="1">
      <c r="A197" s="701">
        <v>188</v>
      </c>
      <c r="B197" s="314" t="s">
        <v>23</v>
      </c>
      <c r="C197" s="263" t="s">
        <v>64</v>
      </c>
      <c r="D197" s="258" t="s">
        <v>3039</v>
      </c>
      <c r="E197" s="670"/>
      <c r="F197" s="670"/>
      <c r="G197" s="259" t="s">
        <v>11</v>
      </c>
      <c r="H197" s="317"/>
      <c r="I197" s="320"/>
      <c r="J197" s="829"/>
      <c r="K197" s="657" t="s">
        <v>3124</v>
      </c>
    </row>
    <row r="198" spans="1:11" ht="18" customHeight="1">
      <c r="A198" s="701">
        <v>189</v>
      </c>
      <c r="B198" s="314" t="s">
        <v>23</v>
      </c>
      <c r="C198" s="263" t="s">
        <v>64</v>
      </c>
      <c r="D198" s="258" t="s">
        <v>3040</v>
      </c>
      <c r="E198" s="670"/>
      <c r="F198" s="670"/>
      <c r="G198" s="259" t="s">
        <v>11</v>
      </c>
      <c r="H198" s="317"/>
      <c r="I198" s="320"/>
      <c r="J198" s="829"/>
      <c r="K198" s="657" t="s">
        <v>3122</v>
      </c>
    </row>
    <row r="199" spans="1:11" ht="18" customHeight="1">
      <c r="A199" s="701">
        <v>190</v>
      </c>
      <c r="B199" s="314" t="s">
        <v>23</v>
      </c>
      <c r="C199" s="263" t="s">
        <v>64</v>
      </c>
      <c r="D199" s="258" t="s">
        <v>3041</v>
      </c>
      <c r="E199" s="670"/>
      <c r="F199" s="670"/>
      <c r="G199" s="259" t="s">
        <v>11</v>
      </c>
      <c r="H199" s="317"/>
      <c r="I199" s="320"/>
      <c r="J199" s="829"/>
      <c r="K199" s="657" t="s">
        <v>3123</v>
      </c>
    </row>
    <row r="200" spans="1:11" ht="18" customHeight="1">
      <c r="A200" s="701">
        <v>191</v>
      </c>
      <c r="B200" s="314" t="s">
        <v>23</v>
      </c>
      <c r="C200" s="263" t="s">
        <v>64</v>
      </c>
      <c r="D200" s="258" t="s">
        <v>3042</v>
      </c>
      <c r="E200" s="670"/>
      <c r="F200" s="670"/>
      <c r="G200" s="259" t="s">
        <v>11</v>
      </c>
      <c r="H200" s="317"/>
      <c r="I200" s="320"/>
      <c r="J200" s="829"/>
      <c r="K200" s="657" t="s">
        <v>3125</v>
      </c>
    </row>
    <row r="201" spans="1:11" ht="16.5" customHeight="1">
      <c r="A201" s="701">
        <v>192</v>
      </c>
      <c r="B201" s="314" t="s">
        <v>23</v>
      </c>
      <c r="C201" s="263" t="s">
        <v>64</v>
      </c>
      <c r="D201" s="258" t="s">
        <v>2309</v>
      </c>
      <c r="E201" s="320"/>
      <c r="F201" s="320"/>
      <c r="G201" s="259" t="s">
        <v>11</v>
      </c>
      <c r="H201" s="317"/>
      <c r="I201" s="671" t="s">
        <v>3043</v>
      </c>
      <c r="J201" s="650" t="s">
        <v>3044</v>
      </c>
      <c r="K201" s="672"/>
    </row>
    <row r="202" spans="1:11" ht="16.5" customHeight="1">
      <c r="A202" s="701">
        <v>193</v>
      </c>
      <c r="B202" s="314" t="s">
        <v>23</v>
      </c>
      <c r="C202" s="263" t="s">
        <v>294</v>
      </c>
      <c r="D202" s="258" t="s">
        <v>1051</v>
      </c>
      <c r="E202" s="320"/>
      <c r="F202" s="320"/>
      <c r="G202" s="259" t="s">
        <v>11</v>
      </c>
      <c r="H202" s="317"/>
      <c r="I202" s="320"/>
      <c r="J202" s="694" t="s">
        <v>3045</v>
      </c>
      <c r="K202" s="673"/>
    </row>
    <row r="203" spans="1:11" ht="16.5" customHeight="1">
      <c r="A203" s="701">
        <v>194</v>
      </c>
      <c r="B203" s="314" t="s">
        <v>23</v>
      </c>
      <c r="C203" s="263" t="s">
        <v>294</v>
      </c>
      <c r="D203" s="258" t="s">
        <v>1052</v>
      </c>
      <c r="E203" s="674" t="s">
        <v>2025</v>
      </c>
      <c r="F203" s="674" t="s">
        <v>2025</v>
      </c>
      <c r="G203" s="259" t="s">
        <v>11</v>
      </c>
      <c r="H203" s="317"/>
      <c r="I203" s="320"/>
      <c r="J203" s="824" t="s">
        <v>1858</v>
      </c>
      <c r="K203" s="673"/>
    </row>
    <row r="204" spans="1:11" ht="16.5" customHeight="1">
      <c r="A204" s="701">
        <v>195</v>
      </c>
      <c r="B204" s="314" t="s">
        <v>23</v>
      </c>
      <c r="C204" s="263" t="s">
        <v>294</v>
      </c>
      <c r="D204" s="258" t="s">
        <v>1314</v>
      </c>
      <c r="E204" s="663" t="s">
        <v>2020</v>
      </c>
      <c r="F204" s="663" t="s">
        <v>2020</v>
      </c>
      <c r="G204" s="259" t="s">
        <v>11</v>
      </c>
      <c r="H204" s="317"/>
      <c r="I204" s="320"/>
      <c r="J204" s="824"/>
      <c r="K204" s="673"/>
    </row>
    <row r="205" spans="1:11" ht="16.5" customHeight="1">
      <c r="A205" s="701">
        <v>196</v>
      </c>
      <c r="B205" s="314" t="s">
        <v>23</v>
      </c>
      <c r="C205" s="263" t="s">
        <v>294</v>
      </c>
      <c r="D205" s="258" t="s">
        <v>1315</v>
      </c>
      <c r="E205" s="663" t="s">
        <v>3046</v>
      </c>
      <c r="F205" s="663" t="s">
        <v>3046</v>
      </c>
      <c r="G205" s="259" t="s">
        <v>11</v>
      </c>
      <c r="H205" s="317"/>
      <c r="I205" s="320"/>
      <c r="J205" s="824"/>
      <c r="K205" s="673"/>
    </row>
    <row r="206" spans="1:11" ht="16.5" customHeight="1">
      <c r="A206" s="701">
        <v>197</v>
      </c>
      <c r="B206" s="314" t="s">
        <v>23</v>
      </c>
      <c r="C206" s="263" t="s">
        <v>294</v>
      </c>
      <c r="D206" s="258" t="s">
        <v>1316</v>
      </c>
      <c r="E206" s="663" t="s">
        <v>2026</v>
      </c>
      <c r="F206" s="663" t="s">
        <v>2026</v>
      </c>
      <c r="G206" s="259" t="s">
        <v>11</v>
      </c>
      <c r="H206" s="317"/>
      <c r="I206" s="320"/>
      <c r="J206" s="824"/>
      <c r="K206" s="673"/>
    </row>
    <row r="207" spans="1:11" ht="16.5" customHeight="1">
      <c r="A207" s="701">
        <v>198</v>
      </c>
      <c r="B207" s="314" t="s">
        <v>23</v>
      </c>
      <c r="C207" s="263" t="s">
        <v>294</v>
      </c>
      <c r="D207" s="258" t="s">
        <v>1317</v>
      </c>
      <c r="E207" s="663" t="s">
        <v>2027</v>
      </c>
      <c r="F207" s="663" t="s">
        <v>2027</v>
      </c>
      <c r="G207" s="259" t="s">
        <v>11</v>
      </c>
      <c r="H207" s="317"/>
      <c r="I207" s="320"/>
      <c r="J207" s="824"/>
      <c r="K207" s="673"/>
    </row>
    <row r="208" spans="1:11" ht="16.5" customHeight="1">
      <c r="A208" s="701">
        <v>199</v>
      </c>
      <c r="B208" s="314" t="s">
        <v>23</v>
      </c>
      <c r="C208" s="263" t="s">
        <v>294</v>
      </c>
      <c r="D208" s="258" t="s">
        <v>1318</v>
      </c>
      <c r="E208" s="674" t="s">
        <v>2028</v>
      </c>
      <c r="F208" s="674" t="s">
        <v>2028</v>
      </c>
      <c r="G208" s="259" t="s">
        <v>11</v>
      </c>
      <c r="H208" s="317"/>
      <c r="I208" s="320"/>
      <c r="J208" s="824"/>
      <c r="K208" s="673"/>
    </row>
    <row r="209" spans="1:11" ht="16.5" customHeight="1">
      <c r="A209" s="701">
        <v>200</v>
      </c>
      <c r="B209" s="314" t="s">
        <v>23</v>
      </c>
      <c r="C209" s="263" t="s">
        <v>294</v>
      </c>
      <c r="D209" s="258" t="s">
        <v>1319</v>
      </c>
      <c r="E209" s="674" t="s">
        <v>2025</v>
      </c>
      <c r="F209" s="674" t="s">
        <v>2025</v>
      </c>
      <c r="G209" s="259" t="s">
        <v>11</v>
      </c>
      <c r="H209" s="317"/>
      <c r="I209" s="320"/>
      <c r="J209" s="824"/>
      <c r="K209" s="673"/>
    </row>
    <row r="210" spans="1:11" ht="16.5" customHeight="1">
      <c r="A210" s="701">
        <v>201</v>
      </c>
      <c r="B210" s="314" t="s">
        <v>23</v>
      </c>
      <c r="C210" s="263" t="s">
        <v>294</v>
      </c>
      <c r="D210" s="258" t="s">
        <v>2040</v>
      </c>
      <c r="E210" s="665" t="s">
        <v>3047</v>
      </c>
      <c r="F210" s="665" t="s">
        <v>3047</v>
      </c>
      <c r="G210" s="259" t="s">
        <v>11</v>
      </c>
      <c r="H210" s="317"/>
      <c r="I210" s="320"/>
      <c r="J210" s="824"/>
      <c r="K210" s="673"/>
    </row>
    <row r="211" spans="1:11" ht="16.5" customHeight="1">
      <c r="A211" s="701">
        <v>202</v>
      </c>
      <c r="B211" s="314" t="s">
        <v>23</v>
      </c>
      <c r="C211" s="263" t="s">
        <v>294</v>
      </c>
      <c r="D211" s="258" t="s">
        <v>1320</v>
      </c>
      <c r="E211" s="663" t="s">
        <v>2018</v>
      </c>
      <c r="F211" s="663" t="s">
        <v>2018</v>
      </c>
      <c r="G211" s="259" t="s">
        <v>11</v>
      </c>
      <c r="H211" s="317"/>
      <c r="I211" s="320"/>
      <c r="J211" s="824"/>
      <c r="K211" s="673"/>
    </row>
    <row r="212" spans="1:11" ht="16.5" customHeight="1">
      <c r="A212" s="701">
        <v>203</v>
      </c>
      <c r="B212" s="314" t="s">
        <v>23</v>
      </c>
      <c r="C212" s="263" t="s">
        <v>294</v>
      </c>
      <c r="D212" s="258" t="s">
        <v>1321</v>
      </c>
      <c r="E212" s="663" t="s">
        <v>2967</v>
      </c>
      <c r="F212" s="663" t="s">
        <v>2967</v>
      </c>
      <c r="G212" s="259" t="s">
        <v>11</v>
      </c>
      <c r="H212" s="317"/>
      <c r="I212" s="320"/>
      <c r="J212" s="824"/>
      <c r="K212" s="673"/>
    </row>
    <row r="213" spans="1:11" ht="16.5" customHeight="1">
      <c r="A213" s="701">
        <v>204</v>
      </c>
      <c r="B213" s="314" t="s">
        <v>23</v>
      </c>
      <c r="C213" s="263" t="s">
        <v>294</v>
      </c>
      <c r="D213" s="258" t="s">
        <v>1322</v>
      </c>
      <c r="E213" s="666" t="s">
        <v>2019</v>
      </c>
      <c r="F213" s="666" t="s">
        <v>2019</v>
      </c>
      <c r="G213" s="259" t="s">
        <v>11</v>
      </c>
      <c r="H213" s="317"/>
      <c r="I213" s="320"/>
      <c r="J213" s="824"/>
      <c r="K213" s="673"/>
    </row>
    <row r="214" spans="1:11" ht="16.5" customHeight="1">
      <c r="A214" s="701">
        <v>205</v>
      </c>
      <c r="B214" s="314" t="s">
        <v>23</v>
      </c>
      <c r="C214" s="263" t="s">
        <v>294</v>
      </c>
      <c r="D214" s="258" t="s">
        <v>1323</v>
      </c>
      <c r="E214" s="666" t="s">
        <v>2017</v>
      </c>
      <c r="F214" s="666" t="s">
        <v>2017</v>
      </c>
      <c r="G214" s="259" t="s">
        <v>11</v>
      </c>
      <c r="H214" s="317"/>
      <c r="I214" s="320"/>
      <c r="J214" s="824"/>
      <c r="K214" s="673"/>
    </row>
    <row r="215" spans="1:11" ht="16.5" customHeight="1">
      <c r="A215" s="701">
        <v>206</v>
      </c>
      <c r="B215" s="314" t="s">
        <v>23</v>
      </c>
      <c r="C215" s="263" t="s">
        <v>294</v>
      </c>
      <c r="D215" s="258" t="s">
        <v>1324</v>
      </c>
      <c r="E215" s="666" t="s">
        <v>2967</v>
      </c>
      <c r="F215" s="666" t="s">
        <v>2967</v>
      </c>
      <c r="G215" s="259" t="s">
        <v>11</v>
      </c>
      <c r="H215" s="317"/>
      <c r="I215" s="320"/>
      <c r="J215" s="824"/>
      <c r="K215" s="673"/>
    </row>
    <row r="216" spans="1:11" ht="16.5" customHeight="1">
      <c r="A216" s="701">
        <v>207</v>
      </c>
      <c r="B216" s="314" t="s">
        <v>23</v>
      </c>
      <c r="C216" s="263" t="s">
        <v>294</v>
      </c>
      <c r="D216" s="258" t="s">
        <v>1325</v>
      </c>
      <c r="E216" s="666" t="s">
        <v>2019</v>
      </c>
      <c r="F216" s="666" t="s">
        <v>2019</v>
      </c>
      <c r="G216" s="259" t="s">
        <v>11</v>
      </c>
      <c r="H216" s="317"/>
      <c r="I216" s="320"/>
      <c r="J216" s="824"/>
      <c r="K216" s="673"/>
    </row>
    <row r="217" spans="1:11" ht="16.5" customHeight="1">
      <c r="A217" s="701">
        <v>208</v>
      </c>
      <c r="B217" s="314" t="s">
        <v>23</v>
      </c>
      <c r="C217" s="263" t="s">
        <v>294</v>
      </c>
      <c r="D217" s="258" t="s">
        <v>1326</v>
      </c>
      <c r="E217" s="666" t="s">
        <v>2017</v>
      </c>
      <c r="F217" s="666" t="s">
        <v>2017</v>
      </c>
      <c r="G217" s="259" t="s">
        <v>11</v>
      </c>
      <c r="H217" s="317"/>
      <c r="I217" s="320"/>
      <c r="J217" s="824"/>
      <c r="K217" s="673"/>
    </row>
    <row r="218" spans="1:11" ht="16.5" customHeight="1">
      <c r="A218" s="701">
        <v>209</v>
      </c>
      <c r="B218" s="314" t="s">
        <v>23</v>
      </c>
      <c r="C218" s="263" t="s">
        <v>294</v>
      </c>
      <c r="D218" s="258" t="s">
        <v>1327</v>
      </c>
      <c r="E218" s="666" t="s">
        <v>2967</v>
      </c>
      <c r="F218" s="666" t="s">
        <v>2967</v>
      </c>
      <c r="G218" s="259" t="s">
        <v>11</v>
      </c>
      <c r="H218" s="317"/>
      <c r="I218" s="320"/>
      <c r="J218" s="824"/>
      <c r="K218" s="673"/>
    </row>
    <row r="219" spans="1:11" ht="16.5" customHeight="1">
      <c r="A219" s="701">
        <v>210</v>
      </c>
      <c r="B219" s="314" t="s">
        <v>23</v>
      </c>
      <c r="C219" s="263" t="s">
        <v>294</v>
      </c>
      <c r="D219" s="258" t="s">
        <v>1328</v>
      </c>
      <c r="E219" s="666" t="s">
        <v>2029</v>
      </c>
      <c r="F219" s="666" t="s">
        <v>2029</v>
      </c>
      <c r="G219" s="259" t="s">
        <v>11</v>
      </c>
      <c r="H219" s="317"/>
      <c r="I219" s="320"/>
      <c r="J219" s="824"/>
      <c r="K219" s="673"/>
    </row>
    <row r="220" spans="1:11" ht="16.5" customHeight="1">
      <c r="A220" s="701">
        <v>211</v>
      </c>
      <c r="B220" s="314" t="s">
        <v>23</v>
      </c>
      <c r="C220" s="263" t="s">
        <v>294</v>
      </c>
      <c r="D220" s="258" t="s">
        <v>1329</v>
      </c>
      <c r="E220" s="666" t="s">
        <v>2019</v>
      </c>
      <c r="F220" s="666" t="s">
        <v>2019</v>
      </c>
      <c r="G220" s="259" t="s">
        <v>11</v>
      </c>
      <c r="H220" s="317"/>
      <c r="I220" s="320"/>
      <c r="J220" s="824"/>
      <c r="K220" s="673"/>
    </row>
    <row r="221" spans="1:11" ht="16.5" customHeight="1">
      <c r="A221" s="701">
        <v>212</v>
      </c>
      <c r="B221" s="314" t="s">
        <v>23</v>
      </c>
      <c r="C221" s="263" t="s">
        <v>294</v>
      </c>
      <c r="D221" s="258" t="s">
        <v>1330</v>
      </c>
      <c r="E221" s="675" t="s">
        <v>2967</v>
      </c>
      <c r="F221" s="675" t="s">
        <v>2967</v>
      </c>
      <c r="G221" s="259" t="s">
        <v>11</v>
      </c>
      <c r="H221" s="317"/>
      <c r="I221" s="320"/>
      <c r="J221" s="824"/>
      <c r="K221" s="673"/>
    </row>
    <row r="222" spans="1:11" ht="16.5" customHeight="1">
      <c r="A222" s="701">
        <v>213</v>
      </c>
      <c r="B222" s="314" t="s">
        <v>23</v>
      </c>
      <c r="C222" s="263" t="s">
        <v>294</v>
      </c>
      <c r="D222" s="258" t="s">
        <v>1331</v>
      </c>
      <c r="E222" s="666" t="s">
        <v>2030</v>
      </c>
      <c r="F222" s="666" t="s">
        <v>2030</v>
      </c>
      <c r="G222" s="259" t="s">
        <v>11</v>
      </c>
      <c r="H222" s="317"/>
      <c r="I222" s="320"/>
      <c r="J222" s="824"/>
      <c r="K222" s="673"/>
    </row>
    <row r="223" spans="1:11" ht="16.5" customHeight="1">
      <c r="A223" s="701">
        <v>214</v>
      </c>
      <c r="B223" s="314" t="s">
        <v>23</v>
      </c>
      <c r="C223" s="263" t="s">
        <v>294</v>
      </c>
      <c r="D223" s="258" t="s">
        <v>1332</v>
      </c>
      <c r="E223" s="666" t="s">
        <v>2031</v>
      </c>
      <c r="F223" s="666" t="s">
        <v>2031</v>
      </c>
      <c r="G223" s="259" t="s">
        <v>11</v>
      </c>
      <c r="H223" s="317"/>
      <c r="I223" s="320"/>
      <c r="J223" s="824"/>
      <c r="K223" s="673"/>
    </row>
    <row r="224" spans="1:11" ht="16.5" customHeight="1">
      <c r="A224" s="701">
        <v>215</v>
      </c>
      <c r="B224" s="314" t="s">
        <v>23</v>
      </c>
      <c r="C224" s="263" t="s">
        <v>294</v>
      </c>
      <c r="D224" s="258" t="s">
        <v>1333</v>
      </c>
      <c r="E224" s="666" t="s">
        <v>3048</v>
      </c>
      <c r="F224" s="666" t="s">
        <v>3048</v>
      </c>
      <c r="G224" s="259" t="s">
        <v>11</v>
      </c>
      <c r="H224" s="317"/>
      <c r="I224" s="320"/>
      <c r="J224" s="824"/>
      <c r="K224" s="673"/>
    </row>
    <row r="225" spans="1:11" ht="16.5" customHeight="1">
      <c r="A225" s="701">
        <v>216</v>
      </c>
      <c r="B225" s="314" t="s">
        <v>23</v>
      </c>
      <c r="C225" s="263" t="s">
        <v>294</v>
      </c>
      <c r="D225" s="258" t="s">
        <v>1334</v>
      </c>
      <c r="E225" s="666" t="s">
        <v>3049</v>
      </c>
      <c r="F225" s="666" t="s">
        <v>3049</v>
      </c>
      <c r="G225" s="259" t="s">
        <v>11</v>
      </c>
      <c r="H225" s="317"/>
      <c r="I225" s="320"/>
      <c r="J225" s="824"/>
      <c r="K225" s="673"/>
    </row>
    <row r="226" spans="1:11" ht="16.5" customHeight="1">
      <c r="A226" s="701">
        <v>217</v>
      </c>
      <c r="B226" s="314" t="s">
        <v>23</v>
      </c>
      <c r="C226" s="263" t="s">
        <v>294</v>
      </c>
      <c r="D226" s="258" t="s">
        <v>1335</v>
      </c>
      <c r="E226" s="666" t="s">
        <v>2031</v>
      </c>
      <c r="F226" s="666" t="s">
        <v>2031</v>
      </c>
      <c r="G226" s="259" t="s">
        <v>11</v>
      </c>
      <c r="H226" s="317"/>
      <c r="I226" s="320"/>
      <c r="J226" s="824"/>
      <c r="K226" s="673"/>
    </row>
    <row r="227" spans="1:11" ht="16.5" customHeight="1">
      <c r="A227" s="701">
        <v>218</v>
      </c>
      <c r="B227" s="314" t="s">
        <v>23</v>
      </c>
      <c r="C227" s="263" t="s">
        <v>294</v>
      </c>
      <c r="D227" s="258" t="s">
        <v>1336</v>
      </c>
      <c r="E227" s="666" t="s">
        <v>2022</v>
      </c>
      <c r="F227" s="666" t="s">
        <v>2022</v>
      </c>
      <c r="G227" s="259" t="s">
        <v>11</v>
      </c>
      <c r="H227" s="317"/>
      <c r="I227" s="320"/>
      <c r="J227" s="824"/>
      <c r="K227" s="673"/>
    </row>
    <row r="228" spans="1:11" ht="16.5" customHeight="1">
      <c r="A228" s="701">
        <v>219</v>
      </c>
      <c r="B228" s="314" t="s">
        <v>23</v>
      </c>
      <c r="C228" s="263" t="s">
        <v>294</v>
      </c>
      <c r="D228" s="258" t="s">
        <v>1337</v>
      </c>
      <c r="E228" s="666" t="s">
        <v>2967</v>
      </c>
      <c r="F228" s="666" t="s">
        <v>2967</v>
      </c>
      <c r="G228" s="259" t="s">
        <v>11</v>
      </c>
      <c r="H228" s="317"/>
      <c r="I228" s="320"/>
      <c r="J228" s="824"/>
      <c r="K228" s="673"/>
    </row>
    <row r="229" spans="1:11" ht="16.5" customHeight="1">
      <c r="A229" s="701">
        <v>220</v>
      </c>
      <c r="B229" s="314" t="s">
        <v>23</v>
      </c>
      <c r="C229" s="263" t="s">
        <v>294</v>
      </c>
      <c r="D229" s="258" t="s">
        <v>3050</v>
      </c>
      <c r="E229" s="664" t="s">
        <v>3051</v>
      </c>
      <c r="F229" s="664" t="s">
        <v>3051</v>
      </c>
      <c r="G229" s="259" t="s">
        <v>11</v>
      </c>
      <c r="H229" s="317"/>
      <c r="I229" s="320"/>
      <c r="J229" s="824"/>
      <c r="K229" s="673"/>
    </row>
    <row r="230" spans="1:11" ht="16.5" customHeight="1">
      <c r="A230" s="701">
        <v>221</v>
      </c>
      <c r="B230" s="314" t="s">
        <v>23</v>
      </c>
      <c r="C230" s="263" t="s">
        <v>295</v>
      </c>
      <c r="D230" s="258" t="s">
        <v>1999</v>
      </c>
      <c r="E230" s="320"/>
      <c r="F230" s="320"/>
      <c r="G230" s="259" t="s">
        <v>11</v>
      </c>
      <c r="H230" s="317"/>
      <c r="I230" s="320"/>
      <c r="J230" s="676" t="s">
        <v>3156</v>
      </c>
      <c r="K230" s="677" t="s">
        <v>3157</v>
      </c>
    </row>
    <row r="231" spans="1:11" s="681" customFormat="1" ht="16.5" customHeight="1">
      <c r="A231" s="701">
        <v>222</v>
      </c>
      <c r="B231" s="314" t="s">
        <v>23</v>
      </c>
      <c r="C231" s="263" t="s">
        <v>295</v>
      </c>
      <c r="D231" s="313" t="s">
        <v>1939</v>
      </c>
      <c r="E231" s="666" t="s">
        <v>2088</v>
      </c>
      <c r="F231" s="666" t="s">
        <v>2088</v>
      </c>
      <c r="G231" s="259" t="s">
        <v>11</v>
      </c>
      <c r="H231" s="678"/>
      <c r="I231" s="679"/>
      <c r="J231" s="830" t="s">
        <v>1967</v>
      </c>
      <c r="K231" s="680"/>
    </row>
    <row r="232" spans="1:11" s="681" customFormat="1" ht="16.5" customHeight="1">
      <c r="A232" s="701">
        <v>223</v>
      </c>
      <c r="B232" s="314" t="s">
        <v>23</v>
      </c>
      <c r="C232" s="263" t="s">
        <v>295</v>
      </c>
      <c r="D232" s="313" t="s">
        <v>3052</v>
      </c>
      <c r="E232" s="666" t="s">
        <v>2089</v>
      </c>
      <c r="F232" s="666" t="s">
        <v>2089</v>
      </c>
      <c r="G232" s="259" t="s">
        <v>11</v>
      </c>
      <c r="H232" s="678"/>
      <c r="I232" s="679"/>
      <c r="J232" s="830"/>
      <c r="K232" s="680"/>
    </row>
    <row r="233" spans="1:11" s="681" customFormat="1" ht="16.5" customHeight="1">
      <c r="A233" s="701">
        <v>224</v>
      </c>
      <c r="B233" s="314" t="s">
        <v>23</v>
      </c>
      <c r="C233" s="263" t="s">
        <v>295</v>
      </c>
      <c r="D233" s="313" t="s">
        <v>3053</v>
      </c>
      <c r="E233" s="666" t="s">
        <v>2090</v>
      </c>
      <c r="F233" s="666" t="s">
        <v>2090</v>
      </c>
      <c r="G233" s="259" t="s">
        <v>11</v>
      </c>
      <c r="H233" s="678"/>
      <c r="I233" s="679"/>
      <c r="J233" s="682" t="s">
        <v>3054</v>
      </c>
      <c r="K233" s="680"/>
    </row>
    <row r="234" spans="1:11" s="681" customFormat="1" ht="16.5" customHeight="1">
      <c r="A234" s="701">
        <v>225</v>
      </c>
      <c r="B234" s="314" t="s">
        <v>23</v>
      </c>
      <c r="C234" s="263" t="s">
        <v>295</v>
      </c>
      <c r="D234" s="313" t="s">
        <v>2494</v>
      </c>
      <c r="E234" s="664" t="s">
        <v>2493</v>
      </c>
      <c r="F234" s="664" t="s">
        <v>2493</v>
      </c>
      <c r="G234" s="259" t="s">
        <v>11</v>
      </c>
      <c r="H234" s="678"/>
      <c r="I234" s="679"/>
      <c r="J234" s="682" t="s">
        <v>3055</v>
      </c>
      <c r="K234" s="680"/>
    </row>
    <row r="235" spans="1:11" s="681" customFormat="1" ht="16.5" customHeight="1">
      <c r="A235" s="701">
        <v>226</v>
      </c>
      <c r="B235" s="314" t="s">
        <v>23</v>
      </c>
      <c r="C235" s="263" t="s">
        <v>295</v>
      </c>
      <c r="D235" s="313" t="s">
        <v>1940</v>
      </c>
      <c r="E235" s="664" t="s">
        <v>3056</v>
      </c>
      <c r="F235" s="664" t="s">
        <v>3056</v>
      </c>
      <c r="G235" s="259" t="s">
        <v>11</v>
      </c>
      <c r="H235" s="678"/>
      <c r="I235" s="679"/>
      <c r="J235" s="682" t="s">
        <v>3057</v>
      </c>
      <c r="K235" s="680"/>
    </row>
    <row r="236" spans="1:11" s="681" customFormat="1" ht="16.5" customHeight="1">
      <c r="A236" s="701">
        <v>227</v>
      </c>
      <c r="B236" s="314" t="s">
        <v>23</v>
      </c>
      <c r="C236" s="263" t="s">
        <v>295</v>
      </c>
      <c r="D236" s="313" t="s">
        <v>3203</v>
      </c>
      <c r="E236" s="665" t="s">
        <v>3201</v>
      </c>
      <c r="F236" s="665" t="s">
        <v>3201</v>
      </c>
      <c r="G236" s="724" t="s">
        <v>10</v>
      </c>
      <c r="H236" s="678"/>
      <c r="I236" s="679"/>
      <c r="J236" s="682" t="s">
        <v>1952</v>
      </c>
      <c r="K236" s="680"/>
    </row>
    <row r="237" spans="1:11" s="681" customFormat="1" ht="16.5" customHeight="1">
      <c r="A237" s="701">
        <v>228</v>
      </c>
      <c r="B237" s="314" t="s">
        <v>23</v>
      </c>
      <c r="C237" s="263" t="s">
        <v>295</v>
      </c>
      <c r="D237" s="313" t="s">
        <v>3058</v>
      </c>
      <c r="E237" s="664" t="s">
        <v>3059</v>
      </c>
      <c r="F237" s="664" t="s">
        <v>3059</v>
      </c>
      <c r="G237" s="259" t="s">
        <v>11</v>
      </c>
      <c r="H237" s="678"/>
      <c r="I237" s="679"/>
      <c r="J237" s="682" t="s">
        <v>1953</v>
      </c>
      <c r="K237" s="680"/>
    </row>
    <row r="238" spans="1:11" s="681" customFormat="1" ht="16.5" customHeight="1">
      <c r="A238" s="701">
        <v>229</v>
      </c>
      <c r="B238" s="314" t="s">
        <v>23</v>
      </c>
      <c r="C238" s="263" t="s">
        <v>295</v>
      </c>
      <c r="D238" s="313" t="s">
        <v>1941</v>
      </c>
      <c r="E238" s="665" t="s">
        <v>3164</v>
      </c>
      <c r="F238" s="665" t="s">
        <v>3164</v>
      </c>
      <c r="G238" s="259" t="s">
        <v>11</v>
      </c>
      <c r="H238" s="663"/>
      <c r="I238" s="679"/>
      <c r="J238" s="682" t="s">
        <v>3060</v>
      </c>
      <c r="K238" s="680"/>
    </row>
    <row r="239" spans="1:11" s="681" customFormat="1" ht="16.5" customHeight="1">
      <c r="A239" s="701">
        <v>230</v>
      </c>
      <c r="B239" s="314" t="s">
        <v>23</v>
      </c>
      <c r="C239" s="263" t="s">
        <v>295</v>
      </c>
      <c r="D239" s="313" t="s">
        <v>1942</v>
      </c>
      <c r="E239" s="665" t="s">
        <v>3165</v>
      </c>
      <c r="F239" s="665" t="s">
        <v>3165</v>
      </c>
      <c r="G239" s="259" t="s">
        <v>11</v>
      </c>
      <c r="H239" s="678"/>
      <c r="I239" s="679"/>
      <c r="J239" s="682" t="s">
        <v>1954</v>
      </c>
      <c r="K239" s="680"/>
    </row>
    <row r="240" spans="1:11" s="681" customFormat="1" ht="16.5" customHeight="1">
      <c r="A240" s="701">
        <v>231</v>
      </c>
      <c r="B240" s="314" t="s">
        <v>23</v>
      </c>
      <c r="C240" s="263" t="s">
        <v>295</v>
      </c>
      <c r="D240" s="313" t="s">
        <v>1943</v>
      </c>
      <c r="E240" s="664" t="s">
        <v>2085</v>
      </c>
      <c r="F240" s="664" t="s">
        <v>2085</v>
      </c>
      <c r="G240" s="259" t="s">
        <v>11</v>
      </c>
      <c r="H240" s="678"/>
      <c r="I240" s="679"/>
      <c r="J240" s="682" t="s">
        <v>1955</v>
      </c>
      <c r="K240" s="680"/>
    </row>
    <row r="241" spans="1:11" s="681" customFormat="1" ht="16.5" customHeight="1">
      <c r="A241" s="701">
        <v>232</v>
      </c>
      <c r="B241" s="314" t="s">
        <v>23</v>
      </c>
      <c r="C241" s="263" t="s">
        <v>295</v>
      </c>
      <c r="D241" s="313" t="s">
        <v>3061</v>
      </c>
      <c r="E241" s="665" t="s">
        <v>3166</v>
      </c>
      <c r="F241" s="665" t="s">
        <v>3166</v>
      </c>
      <c r="G241" s="259" t="s">
        <v>11</v>
      </c>
      <c r="H241" s="678"/>
      <c r="I241" s="679"/>
      <c r="J241" s="682" t="s">
        <v>1956</v>
      </c>
      <c r="K241" s="680"/>
    </row>
    <row r="242" spans="1:11" s="681" customFormat="1" ht="16.5" customHeight="1">
      <c r="A242" s="701">
        <v>233</v>
      </c>
      <c r="B242" s="314" t="s">
        <v>23</v>
      </c>
      <c r="C242" s="263" t="s">
        <v>295</v>
      </c>
      <c r="D242" s="313" t="s">
        <v>1944</v>
      </c>
      <c r="E242" s="665" t="s">
        <v>3167</v>
      </c>
      <c r="F242" s="665" t="s">
        <v>3167</v>
      </c>
      <c r="G242" s="259" t="s">
        <v>11</v>
      </c>
      <c r="H242" s="678"/>
      <c r="I242" s="679"/>
      <c r="J242" s="682" t="s">
        <v>3062</v>
      </c>
      <c r="K242" s="680"/>
    </row>
    <row r="243" spans="1:11" s="681" customFormat="1" ht="16.5" customHeight="1">
      <c r="A243" s="701">
        <v>234</v>
      </c>
      <c r="B243" s="314" t="s">
        <v>23</v>
      </c>
      <c r="C243" s="263" t="s">
        <v>295</v>
      </c>
      <c r="D243" s="313" t="s">
        <v>3063</v>
      </c>
      <c r="E243" s="664" t="s">
        <v>3168</v>
      </c>
      <c r="F243" s="664" t="s">
        <v>3168</v>
      </c>
      <c r="G243" s="259" t="s">
        <v>11</v>
      </c>
      <c r="H243" s="678"/>
      <c r="I243" s="679"/>
      <c r="J243" s="682" t="s">
        <v>3064</v>
      </c>
      <c r="K243" s="680"/>
    </row>
    <row r="244" spans="1:11" s="681" customFormat="1" ht="16.5" customHeight="1">
      <c r="A244" s="701">
        <v>235</v>
      </c>
      <c r="B244" s="314" t="s">
        <v>23</v>
      </c>
      <c r="C244" s="263" t="s">
        <v>295</v>
      </c>
      <c r="D244" s="313" t="s">
        <v>1945</v>
      </c>
      <c r="E244" s="664" t="s">
        <v>3169</v>
      </c>
      <c r="F244" s="664" t="s">
        <v>3169</v>
      </c>
      <c r="G244" s="259" t="s">
        <v>11</v>
      </c>
      <c r="H244" s="678"/>
      <c r="I244" s="679"/>
      <c r="J244" s="682" t="s">
        <v>1957</v>
      </c>
      <c r="K244" s="680"/>
    </row>
    <row r="245" spans="1:11" s="681" customFormat="1" ht="16.5" customHeight="1">
      <c r="A245" s="701">
        <v>236</v>
      </c>
      <c r="B245" s="314" t="s">
        <v>23</v>
      </c>
      <c r="C245" s="263" t="s">
        <v>295</v>
      </c>
      <c r="D245" s="313" t="s">
        <v>1946</v>
      </c>
      <c r="E245" s="664" t="s">
        <v>2086</v>
      </c>
      <c r="F245" s="664" t="s">
        <v>2086</v>
      </c>
      <c r="G245" s="259" t="s">
        <v>11</v>
      </c>
      <c r="H245" s="678"/>
      <c r="I245" s="679"/>
      <c r="J245" s="682" t="s">
        <v>1958</v>
      </c>
      <c r="K245" s="680"/>
    </row>
    <row r="246" spans="1:11" s="681" customFormat="1" ht="16.5" customHeight="1">
      <c r="A246" s="701">
        <v>237</v>
      </c>
      <c r="B246" s="314" t="s">
        <v>23</v>
      </c>
      <c r="C246" s="263" t="s">
        <v>295</v>
      </c>
      <c r="D246" s="313" t="s">
        <v>1947</v>
      </c>
      <c r="E246" s="664" t="s">
        <v>2475</v>
      </c>
      <c r="F246" s="664" t="s">
        <v>2475</v>
      </c>
      <c r="G246" s="259" t="s">
        <v>11</v>
      </c>
      <c r="H246" s="678"/>
      <c r="I246" s="679"/>
      <c r="J246" s="682" t="s">
        <v>1959</v>
      </c>
      <c r="K246" s="680"/>
    </row>
    <row r="247" spans="1:11" s="681" customFormat="1" ht="16.5" customHeight="1">
      <c r="A247" s="701">
        <v>238</v>
      </c>
      <c r="B247" s="314" t="s">
        <v>23</v>
      </c>
      <c r="C247" s="263" t="s">
        <v>295</v>
      </c>
      <c r="D247" s="313" t="s">
        <v>1948</v>
      </c>
      <c r="E247" s="664" t="s">
        <v>2087</v>
      </c>
      <c r="F247" s="664" t="s">
        <v>2087</v>
      </c>
      <c r="G247" s="259" t="s">
        <v>11</v>
      </c>
      <c r="H247" s="678"/>
      <c r="I247" s="679"/>
      <c r="J247" s="682" t="s">
        <v>1960</v>
      </c>
      <c r="K247" s="680"/>
    </row>
    <row r="248" spans="1:11" s="681" customFormat="1" ht="16.5" customHeight="1">
      <c r="A248" s="701">
        <v>239</v>
      </c>
      <c r="B248" s="314" t="s">
        <v>23</v>
      </c>
      <c r="C248" s="263" t="s">
        <v>295</v>
      </c>
      <c r="D248" s="313" t="s">
        <v>1949</v>
      </c>
      <c r="E248" s="664" t="s">
        <v>3170</v>
      </c>
      <c r="F248" s="664" t="s">
        <v>3170</v>
      </c>
      <c r="G248" s="259" t="s">
        <v>11</v>
      </c>
      <c r="H248" s="678"/>
      <c r="I248" s="679"/>
      <c r="J248" s="682" t="s">
        <v>1961</v>
      </c>
      <c r="K248" s="680"/>
    </row>
    <row r="249" spans="1:11" s="681" customFormat="1" ht="16.5" customHeight="1">
      <c r="A249" s="701">
        <v>240</v>
      </c>
      <c r="B249" s="314" t="s">
        <v>23</v>
      </c>
      <c r="C249" s="263" t="s">
        <v>295</v>
      </c>
      <c r="D249" s="313" t="s">
        <v>1950</v>
      </c>
      <c r="E249" s="664" t="s">
        <v>2087</v>
      </c>
      <c r="F249" s="664" t="s">
        <v>2087</v>
      </c>
      <c r="G249" s="259" t="s">
        <v>11</v>
      </c>
      <c r="H249" s="678"/>
      <c r="I249" s="679"/>
      <c r="J249" s="682" t="s">
        <v>1962</v>
      </c>
      <c r="K249" s="680"/>
    </row>
    <row r="250" spans="1:11" s="681" customFormat="1" ht="16.5" customHeight="1">
      <c r="A250" s="701">
        <v>241</v>
      </c>
      <c r="B250" s="314" t="s">
        <v>23</v>
      </c>
      <c r="C250" s="263" t="s">
        <v>295</v>
      </c>
      <c r="D250" s="313" t="s">
        <v>3065</v>
      </c>
      <c r="E250" s="664" t="s">
        <v>3066</v>
      </c>
      <c r="F250" s="664" t="s">
        <v>3066</v>
      </c>
      <c r="G250" s="259" t="s">
        <v>11</v>
      </c>
      <c r="H250" s="678"/>
      <c r="I250" s="679"/>
      <c r="J250" s="682" t="s">
        <v>3067</v>
      </c>
      <c r="K250" s="680"/>
    </row>
    <row r="251" spans="1:11" s="681" customFormat="1" ht="16.5" customHeight="1">
      <c r="A251" s="701">
        <v>242</v>
      </c>
      <c r="B251" s="314" t="s">
        <v>23</v>
      </c>
      <c r="C251" s="263" t="s">
        <v>295</v>
      </c>
      <c r="D251" s="313" t="s">
        <v>1951</v>
      </c>
      <c r="E251" s="663" t="s">
        <v>3068</v>
      </c>
      <c r="F251" s="663" t="s">
        <v>3068</v>
      </c>
      <c r="G251" s="259" t="s">
        <v>11</v>
      </c>
      <c r="H251" s="678"/>
      <c r="I251" s="679"/>
      <c r="J251" s="682" t="s">
        <v>1963</v>
      </c>
      <c r="K251" s="680"/>
    </row>
    <row r="252" spans="1:11" ht="16.5" customHeight="1">
      <c r="A252" s="701">
        <v>243</v>
      </c>
      <c r="B252" s="314" t="s">
        <v>23</v>
      </c>
      <c r="C252" s="263" t="s">
        <v>64</v>
      </c>
      <c r="D252" s="258" t="s">
        <v>65</v>
      </c>
      <c r="E252" s="314" t="s">
        <v>66</v>
      </c>
      <c r="F252" s="314" t="s">
        <v>66</v>
      </c>
      <c r="G252" s="683" t="s">
        <v>6</v>
      </c>
      <c r="H252" s="317"/>
      <c r="I252" s="320"/>
      <c r="J252" s="650" t="s">
        <v>3069</v>
      </c>
      <c r="K252" s="655"/>
    </row>
    <row r="253" spans="1:11" ht="16.5" customHeight="1">
      <c r="A253" s="701">
        <v>244</v>
      </c>
      <c r="B253" s="314" t="s">
        <v>23</v>
      </c>
      <c r="C253" s="263" t="s">
        <v>64</v>
      </c>
      <c r="D253" s="258" t="s">
        <v>1054</v>
      </c>
      <c r="E253" s="314" t="s">
        <v>862</v>
      </c>
      <c r="F253" s="314" t="s">
        <v>862</v>
      </c>
      <c r="G253" s="683" t="s">
        <v>6</v>
      </c>
      <c r="H253" s="317"/>
      <c r="I253" s="320"/>
      <c r="J253" s="648" t="s">
        <v>1851</v>
      </c>
      <c r="K253" s="655"/>
    </row>
    <row r="254" spans="1:11" ht="16.5" customHeight="1">
      <c r="A254" s="701">
        <v>245</v>
      </c>
      <c r="B254" s="314" t="s">
        <v>23</v>
      </c>
      <c r="C254" s="263" t="s">
        <v>64</v>
      </c>
      <c r="D254" s="258" t="s">
        <v>1055</v>
      </c>
      <c r="E254" s="314" t="s">
        <v>865</v>
      </c>
      <c r="F254" s="314" t="s">
        <v>865</v>
      </c>
      <c r="G254" s="683" t="s">
        <v>6</v>
      </c>
      <c r="H254" s="317"/>
      <c r="I254" s="320"/>
      <c r="J254" s="650" t="s">
        <v>1937</v>
      </c>
      <c r="K254" s="655"/>
    </row>
    <row r="255" spans="1:11" ht="16.5" customHeight="1">
      <c r="A255" s="701">
        <v>246</v>
      </c>
      <c r="B255" s="314" t="s">
        <v>23</v>
      </c>
      <c r="C255" s="263" t="s">
        <v>64</v>
      </c>
      <c r="D255" s="258" t="s">
        <v>2255</v>
      </c>
      <c r="E255" s="314" t="s">
        <v>68</v>
      </c>
      <c r="F255" s="314" t="s">
        <v>68</v>
      </c>
      <c r="G255" s="259" t="s">
        <v>11</v>
      </c>
      <c r="H255" s="317"/>
      <c r="I255" s="320"/>
      <c r="J255" s="668" t="s">
        <v>2477</v>
      </c>
      <c r="K255" s="655"/>
    </row>
    <row r="256" spans="1:11" ht="16.5" customHeight="1">
      <c r="A256" s="701">
        <v>247</v>
      </c>
      <c r="B256" s="314" t="s">
        <v>23</v>
      </c>
      <c r="C256" s="263" t="s">
        <v>64</v>
      </c>
      <c r="D256" s="258" t="s">
        <v>1057</v>
      </c>
      <c r="E256" s="314" t="s">
        <v>70</v>
      </c>
      <c r="F256" s="314" t="s">
        <v>70</v>
      </c>
      <c r="G256" s="259" t="s">
        <v>11</v>
      </c>
      <c r="H256" s="317"/>
      <c r="I256" s="320"/>
      <c r="J256" s="648" t="s">
        <v>1823</v>
      </c>
      <c r="K256" s="655"/>
    </row>
    <row r="257" spans="1:11" ht="16.5" customHeight="1">
      <c r="A257" s="701">
        <v>248</v>
      </c>
      <c r="B257" s="314" t="s">
        <v>23</v>
      </c>
      <c r="C257" s="263" t="s">
        <v>64</v>
      </c>
      <c r="D257" s="258" t="s">
        <v>1058</v>
      </c>
      <c r="E257" s="314" t="s">
        <v>71</v>
      </c>
      <c r="F257" s="314" t="s">
        <v>71</v>
      </c>
      <c r="G257" s="259" t="s">
        <v>11</v>
      </c>
      <c r="H257" s="317"/>
      <c r="I257" s="320"/>
      <c r="J257" s="684" t="s">
        <v>1850</v>
      </c>
      <c r="K257" s="655"/>
    </row>
    <row r="258" spans="1:11" ht="16.5" customHeight="1">
      <c r="A258" s="701">
        <v>249</v>
      </c>
      <c r="B258" s="314" t="s">
        <v>23</v>
      </c>
      <c r="C258" s="263" t="s">
        <v>64</v>
      </c>
      <c r="D258" s="258" t="s">
        <v>1059</v>
      </c>
      <c r="E258" s="314" t="s">
        <v>73</v>
      </c>
      <c r="F258" s="314" t="s">
        <v>73</v>
      </c>
      <c r="G258" s="259" t="s">
        <v>11</v>
      </c>
      <c r="H258" s="317"/>
      <c r="I258" s="320"/>
      <c r="J258" s="648" t="s">
        <v>1855</v>
      </c>
      <c r="K258" s="655"/>
    </row>
    <row r="259" spans="1:11" ht="16.5" customHeight="1">
      <c r="A259" s="701">
        <v>250</v>
      </c>
      <c r="B259" s="314" t="s">
        <v>23</v>
      </c>
      <c r="C259" s="263" t="s">
        <v>64</v>
      </c>
      <c r="D259" s="258" t="s">
        <v>1060</v>
      </c>
      <c r="E259" s="320"/>
      <c r="F259" s="320"/>
      <c r="G259" s="683" t="s">
        <v>6</v>
      </c>
      <c r="H259" s="317"/>
      <c r="I259" s="320"/>
      <c r="J259" s="648" t="s">
        <v>1825</v>
      </c>
      <c r="K259" s="655"/>
    </row>
    <row r="260" spans="1:11" ht="16.5" customHeight="1">
      <c r="A260" s="701">
        <v>251</v>
      </c>
      <c r="B260" s="314" t="s">
        <v>23</v>
      </c>
      <c r="C260" s="263" t="s">
        <v>64</v>
      </c>
      <c r="D260" s="258" t="s">
        <v>1061</v>
      </c>
      <c r="E260" s="320"/>
      <c r="F260" s="320"/>
      <c r="G260" s="683" t="s">
        <v>6</v>
      </c>
      <c r="H260" s="317"/>
      <c r="I260" s="320"/>
      <c r="J260" s="648" t="s">
        <v>1826</v>
      </c>
      <c r="K260" s="655"/>
    </row>
    <row r="261" spans="1:11" ht="16.5" customHeight="1">
      <c r="A261" s="701">
        <v>252</v>
      </c>
      <c r="B261" s="314" t="s">
        <v>23</v>
      </c>
      <c r="C261" s="263" t="s">
        <v>64</v>
      </c>
      <c r="D261" s="258" t="s">
        <v>1062</v>
      </c>
      <c r="E261" s="314" t="s">
        <v>77</v>
      </c>
      <c r="F261" s="314" t="s">
        <v>77</v>
      </c>
      <c r="G261" s="259" t="s">
        <v>11</v>
      </c>
      <c r="H261" s="317"/>
      <c r="I261" s="320"/>
      <c r="J261" s="648" t="s">
        <v>1827</v>
      </c>
      <c r="K261" s="655"/>
    </row>
    <row r="262" spans="1:11" ht="16.5" customHeight="1">
      <c r="A262" s="701">
        <v>253</v>
      </c>
      <c r="B262" s="314" t="s">
        <v>23</v>
      </c>
      <c r="C262" s="263" t="s">
        <v>64</v>
      </c>
      <c r="D262" s="258" t="s">
        <v>1063</v>
      </c>
      <c r="E262" s="314" t="s">
        <v>79</v>
      </c>
      <c r="F262" s="314" t="s">
        <v>79</v>
      </c>
      <c r="G262" s="259" t="s">
        <v>11</v>
      </c>
      <c r="H262" s="317"/>
      <c r="I262" s="320"/>
      <c r="J262" s="650" t="s">
        <v>1828</v>
      </c>
      <c r="K262" s="655"/>
    </row>
    <row r="263" spans="1:11" ht="16.5" customHeight="1">
      <c r="A263" s="701">
        <v>254</v>
      </c>
      <c r="B263" s="314" t="s">
        <v>23</v>
      </c>
      <c r="C263" s="263" t="s">
        <v>64</v>
      </c>
      <c r="D263" s="258" t="s">
        <v>80</v>
      </c>
      <c r="E263" s="314" t="s">
        <v>81</v>
      </c>
      <c r="F263" s="314" t="s">
        <v>81</v>
      </c>
      <c r="G263" s="259" t="s">
        <v>11</v>
      </c>
      <c r="H263" s="317"/>
      <c r="I263" s="320"/>
      <c r="J263" s="650" t="s">
        <v>1829</v>
      </c>
      <c r="K263" s="655"/>
    </row>
    <row r="264" spans="1:11" ht="16.5" customHeight="1">
      <c r="A264" s="701">
        <v>255</v>
      </c>
      <c r="B264" s="314" t="s">
        <v>23</v>
      </c>
      <c r="C264" s="263" t="s">
        <v>64</v>
      </c>
      <c r="D264" s="258" t="s">
        <v>82</v>
      </c>
      <c r="E264" s="314" t="s">
        <v>83</v>
      </c>
      <c r="F264" s="314" t="s">
        <v>83</v>
      </c>
      <c r="G264" s="259" t="s">
        <v>11</v>
      </c>
      <c r="H264" s="317"/>
      <c r="I264" s="320"/>
      <c r="J264" s="650" t="s">
        <v>1830</v>
      </c>
      <c r="K264" s="655"/>
    </row>
    <row r="265" spans="1:11" ht="16.5" customHeight="1">
      <c r="A265" s="701">
        <v>256</v>
      </c>
      <c r="B265" s="314" t="s">
        <v>23</v>
      </c>
      <c r="C265" s="263" t="s">
        <v>64</v>
      </c>
      <c r="D265" s="258" t="s">
        <v>1064</v>
      </c>
      <c r="E265" s="314" t="s">
        <v>85</v>
      </c>
      <c r="F265" s="314" t="s">
        <v>85</v>
      </c>
      <c r="G265" s="259" t="s">
        <v>11</v>
      </c>
      <c r="H265" s="317"/>
      <c r="I265" s="320"/>
      <c r="J265" s="650" t="s">
        <v>1830</v>
      </c>
      <c r="K265" s="655"/>
    </row>
    <row r="266" spans="1:11" ht="16.5" customHeight="1">
      <c r="A266" s="701">
        <v>257</v>
      </c>
      <c r="B266" s="314" t="s">
        <v>23</v>
      </c>
      <c r="C266" s="263" t="s">
        <v>64</v>
      </c>
      <c r="D266" s="258" t="s">
        <v>1065</v>
      </c>
      <c r="E266" s="314" t="s">
        <v>87</v>
      </c>
      <c r="F266" s="314" t="s">
        <v>87</v>
      </c>
      <c r="G266" s="259" t="s">
        <v>11</v>
      </c>
      <c r="H266" s="317"/>
      <c r="I266" s="320"/>
      <c r="J266" s="650" t="s">
        <v>1831</v>
      </c>
      <c r="K266" s="655"/>
    </row>
    <row r="267" spans="1:11" ht="16.5" customHeight="1">
      <c r="A267" s="701">
        <v>258</v>
      </c>
      <c r="B267" s="314" t="s">
        <v>23</v>
      </c>
      <c r="C267" s="263" t="s">
        <v>64</v>
      </c>
      <c r="D267" s="258" t="s">
        <v>1066</v>
      </c>
      <c r="E267" s="314" t="s">
        <v>89</v>
      </c>
      <c r="F267" s="314" t="s">
        <v>89</v>
      </c>
      <c r="G267" s="259" t="s">
        <v>11</v>
      </c>
      <c r="H267" s="317"/>
      <c r="I267" s="320"/>
      <c r="J267" s="650" t="s">
        <v>3070</v>
      </c>
      <c r="K267" s="655"/>
    </row>
    <row r="268" spans="1:11" ht="16.5" customHeight="1">
      <c r="A268" s="701">
        <v>259</v>
      </c>
      <c r="B268" s="314" t="s">
        <v>23</v>
      </c>
      <c r="C268" s="263" t="s">
        <v>64</v>
      </c>
      <c r="D268" s="258" t="s">
        <v>90</v>
      </c>
      <c r="E268" s="314" t="s">
        <v>91</v>
      </c>
      <c r="F268" s="314" t="s">
        <v>91</v>
      </c>
      <c r="G268" s="259" t="s">
        <v>11</v>
      </c>
      <c r="H268" s="317"/>
      <c r="I268" s="320"/>
      <c r="J268" s="650" t="s">
        <v>1832</v>
      </c>
      <c r="K268" s="655"/>
    </row>
    <row r="269" spans="1:11" ht="16.5" customHeight="1">
      <c r="A269" s="701">
        <v>260</v>
      </c>
      <c r="B269" s="314" t="s">
        <v>23</v>
      </c>
      <c r="C269" s="263" t="s">
        <v>64</v>
      </c>
      <c r="D269" s="258" t="s">
        <v>92</v>
      </c>
      <c r="E269" s="314" t="s">
        <v>91</v>
      </c>
      <c r="F269" s="314" t="s">
        <v>91</v>
      </c>
      <c r="G269" s="259" t="s">
        <v>11</v>
      </c>
      <c r="H269" s="317"/>
      <c r="I269" s="320"/>
      <c r="J269" s="648" t="s">
        <v>1833</v>
      </c>
      <c r="K269" s="655"/>
    </row>
    <row r="270" spans="1:11" ht="16.5" customHeight="1">
      <c r="A270" s="701">
        <v>261</v>
      </c>
      <c r="B270" s="314" t="s">
        <v>23</v>
      </c>
      <c r="C270" s="263" t="s">
        <v>64</v>
      </c>
      <c r="D270" s="258" t="s">
        <v>1067</v>
      </c>
      <c r="E270" s="314" t="s">
        <v>89</v>
      </c>
      <c r="F270" s="314" t="s">
        <v>89</v>
      </c>
      <c r="G270" s="259" t="s">
        <v>11</v>
      </c>
      <c r="H270" s="317"/>
      <c r="I270" s="320"/>
      <c r="J270" s="648" t="s">
        <v>1834</v>
      </c>
      <c r="K270" s="655"/>
    </row>
    <row r="271" spans="1:11" ht="16.5" customHeight="1">
      <c r="A271" s="701">
        <v>262</v>
      </c>
      <c r="B271" s="314" t="s">
        <v>23</v>
      </c>
      <c r="C271" s="263" t="s">
        <v>64</v>
      </c>
      <c r="D271" s="258" t="s">
        <v>94</v>
      </c>
      <c r="E271" s="314" t="s">
        <v>89</v>
      </c>
      <c r="F271" s="314" t="s">
        <v>89</v>
      </c>
      <c r="G271" s="259" t="s">
        <v>11</v>
      </c>
      <c r="H271" s="317"/>
      <c r="I271" s="320"/>
      <c r="J271" s="648" t="s">
        <v>1834</v>
      </c>
      <c r="K271" s="655"/>
    </row>
    <row r="272" spans="1:11" ht="16.5" customHeight="1">
      <c r="A272" s="701">
        <v>263</v>
      </c>
      <c r="B272" s="314" t="s">
        <v>23</v>
      </c>
      <c r="C272" s="263" t="s">
        <v>64</v>
      </c>
      <c r="D272" s="258" t="s">
        <v>1068</v>
      </c>
      <c r="E272" s="314" t="s">
        <v>89</v>
      </c>
      <c r="F272" s="314" t="s">
        <v>89</v>
      </c>
      <c r="G272" s="259" t="s">
        <v>11</v>
      </c>
      <c r="H272" s="317"/>
      <c r="I272" s="320"/>
      <c r="J272" s="648" t="s">
        <v>1833</v>
      </c>
      <c r="K272" s="655"/>
    </row>
    <row r="273" spans="1:11" ht="16.5" customHeight="1">
      <c r="A273" s="701">
        <v>264</v>
      </c>
      <c r="B273" s="314" t="s">
        <v>23</v>
      </c>
      <c r="C273" s="263" t="s">
        <v>64</v>
      </c>
      <c r="D273" s="258" t="s">
        <v>1069</v>
      </c>
      <c r="E273" s="314" t="s">
        <v>89</v>
      </c>
      <c r="F273" s="314" t="s">
        <v>89</v>
      </c>
      <c r="G273" s="259" t="s">
        <v>11</v>
      </c>
      <c r="H273" s="317"/>
      <c r="I273" s="320"/>
      <c r="J273" s="650" t="s">
        <v>1835</v>
      </c>
      <c r="K273" s="655"/>
    </row>
    <row r="274" spans="1:11" ht="16.5" customHeight="1">
      <c r="A274" s="701">
        <v>265</v>
      </c>
      <c r="B274" s="314" t="s">
        <v>23</v>
      </c>
      <c r="C274" s="263" t="s">
        <v>64</v>
      </c>
      <c r="D274" s="258" t="s">
        <v>1070</v>
      </c>
      <c r="E274" s="314" t="s">
        <v>98</v>
      </c>
      <c r="F274" s="314" t="s">
        <v>98</v>
      </c>
      <c r="G274" s="259" t="s">
        <v>11</v>
      </c>
      <c r="H274" s="317"/>
      <c r="I274" s="320"/>
      <c r="J274" s="648" t="s">
        <v>3071</v>
      </c>
      <c r="K274" s="655"/>
    </row>
    <row r="275" spans="1:11" ht="16.5" customHeight="1">
      <c r="A275" s="701">
        <v>266</v>
      </c>
      <c r="B275" s="314" t="s">
        <v>23</v>
      </c>
      <c r="C275" s="263" t="s">
        <v>64</v>
      </c>
      <c r="D275" s="258" t="s">
        <v>99</v>
      </c>
      <c r="E275" s="314" t="s">
        <v>100</v>
      </c>
      <c r="F275" s="314" t="s">
        <v>100</v>
      </c>
      <c r="G275" s="259" t="s">
        <v>11</v>
      </c>
      <c r="H275" s="317"/>
      <c r="I275" s="320"/>
      <c r="J275" s="648" t="s">
        <v>3071</v>
      </c>
      <c r="K275" s="655"/>
    </row>
    <row r="276" spans="1:11" ht="16.5" customHeight="1">
      <c r="A276" s="701">
        <v>267</v>
      </c>
      <c r="B276" s="314" t="s">
        <v>23</v>
      </c>
      <c r="C276" s="263" t="s">
        <v>64</v>
      </c>
      <c r="D276" s="258" t="s">
        <v>101</v>
      </c>
      <c r="E276" s="314" t="s">
        <v>102</v>
      </c>
      <c r="F276" s="314" t="s">
        <v>102</v>
      </c>
      <c r="G276" s="683" t="s">
        <v>6</v>
      </c>
      <c r="H276" s="317"/>
      <c r="I276" s="320"/>
      <c r="J276" s="831" t="s">
        <v>1836</v>
      </c>
      <c r="K276" s="655"/>
    </row>
    <row r="277" spans="1:11" ht="16.5" customHeight="1">
      <c r="A277" s="701">
        <v>268</v>
      </c>
      <c r="B277" s="314" t="s">
        <v>23</v>
      </c>
      <c r="C277" s="263" t="s">
        <v>64</v>
      </c>
      <c r="D277" s="258" t="s">
        <v>1071</v>
      </c>
      <c r="E277" s="314" t="s">
        <v>63</v>
      </c>
      <c r="F277" s="314" t="s">
        <v>63</v>
      </c>
      <c r="G277" s="683" t="s">
        <v>6</v>
      </c>
      <c r="H277" s="317"/>
      <c r="I277" s="320"/>
      <c r="J277" s="831"/>
      <c r="K277" s="655"/>
    </row>
    <row r="278" spans="1:11" ht="16.5" customHeight="1">
      <c r="A278" s="701">
        <v>269</v>
      </c>
      <c r="B278" s="314" t="s">
        <v>23</v>
      </c>
      <c r="C278" s="263" t="s">
        <v>64</v>
      </c>
      <c r="D278" s="258" t="s">
        <v>105</v>
      </c>
      <c r="E278" s="314" t="s">
        <v>106</v>
      </c>
      <c r="F278" s="314" t="s">
        <v>106</v>
      </c>
      <c r="G278" s="683" t="s">
        <v>6</v>
      </c>
      <c r="H278" s="317"/>
      <c r="I278" s="320"/>
      <c r="J278" s="831"/>
      <c r="K278" s="655"/>
    </row>
    <row r="279" spans="1:11" ht="16.5" customHeight="1">
      <c r="A279" s="701">
        <v>270</v>
      </c>
      <c r="B279" s="314" t="s">
        <v>23</v>
      </c>
      <c r="C279" s="263" t="s">
        <v>64</v>
      </c>
      <c r="D279" s="258" t="s">
        <v>1072</v>
      </c>
      <c r="E279" s="314" t="s">
        <v>91</v>
      </c>
      <c r="F279" s="314" t="s">
        <v>91</v>
      </c>
      <c r="G279" s="683" t="s">
        <v>6</v>
      </c>
      <c r="H279" s="317"/>
      <c r="I279" s="320"/>
      <c r="J279" s="831"/>
      <c r="K279" s="655"/>
    </row>
    <row r="280" spans="1:11" ht="16.5" customHeight="1">
      <c r="A280" s="701">
        <v>271</v>
      </c>
      <c r="B280" s="314" t="s">
        <v>23</v>
      </c>
      <c r="C280" s="263" t="s">
        <v>64</v>
      </c>
      <c r="D280" s="258" t="s">
        <v>1073</v>
      </c>
      <c r="E280" s="314" t="s">
        <v>63</v>
      </c>
      <c r="F280" s="314" t="s">
        <v>63</v>
      </c>
      <c r="G280" s="683" t="s">
        <v>6</v>
      </c>
      <c r="H280" s="317"/>
      <c r="I280" s="320"/>
      <c r="J280" s="831"/>
      <c r="K280" s="655"/>
    </row>
    <row r="281" spans="1:11" ht="16.5" customHeight="1">
      <c r="A281" s="701">
        <v>272</v>
      </c>
      <c r="B281" s="314" t="s">
        <v>23</v>
      </c>
      <c r="C281" s="263" t="s">
        <v>64</v>
      </c>
      <c r="D281" s="258" t="s">
        <v>1074</v>
      </c>
      <c r="E281" s="314" t="s">
        <v>73</v>
      </c>
      <c r="F281" s="314" t="s">
        <v>73</v>
      </c>
      <c r="G281" s="683" t="s">
        <v>6</v>
      </c>
      <c r="H281" s="317"/>
      <c r="I281" s="320"/>
      <c r="J281" s="831"/>
      <c r="K281" s="655"/>
    </row>
    <row r="282" spans="1:11" ht="16.5" customHeight="1">
      <c r="A282" s="701">
        <v>273</v>
      </c>
      <c r="B282" s="314" t="s">
        <v>23</v>
      </c>
      <c r="C282" s="263" t="s">
        <v>64</v>
      </c>
      <c r="D282" s="258" t="s">
        <v>110</v>
      </c>
      <c r="E282" s="314" t="s">
        <v>91</v>
      </c>
      <c r="F282" s="314" t="s">
        <v>91</v>
      </c>
      <c r="G282" s="683" t="s">
        <v>6</v>
      </c>
      <c r="H282" s="317"/>
      <c r="I282" s="320"/>
      <c r="J282" s="831"/>
      <c r="K282" s="655"/>
    </row>
    <row r="283" spans="1:11" ht="16.5" customHeight="1">
      <c r="A283" s="701">
        <v>274</v>
      </c>
      <c r="B283" s="314" t="s">
        <v>23</v>
      </c>
      <c r="C283" s="263" t="s">
        <v>64</v>
      </c>
      <c r="D283" s="258" t="s">
        <v>111</v>
      </c>
      <c r="E283" s="314" t="s">
        <v>112</v>
      </c>
      <c r="F283" s="314" t="s">
        <v>112</v>
      </c>
      <c r="G283" s="683" t="s">
        <v>6</v>
      </c>
      <c r="H283" s="317"/>
      <c r="I283" s="320"/>
      <c r="J283" s="831"/>
      <c r="K283" s="655"/>
    </row>
    <row r="284" spans="1:11" ht="16.5" customHeight="1">
      <c r="A284" s="701">
        <v>275</v>
      </c>
      <c r="B284" s="314" t="s">
        <v>23</v>
      </c>
      <c r="C284" s="263" t="s">
        <v>64</v>
      </c>
      <c r="D284" s="258" t="s">
        <v>1075</v>
      </c>
      <c r="E284" s="320"/>
      <c r="F284" s="320"/>
      <c r="G284" s="683" t="s">
        <v>6</v>
      </c>
      <c r="H284" s="317"/>
      <c r="I284" s="320"/>
      <c r="J284" s="694" t="s">
        <v>1076</v>
      </c>
      <c r="K284" s="673"/>
    </row>
    <row r="285" spans="1:11" ht="16.5" customHeight="1">
      <c r="A285" s="701">
        <v>276</v>
      </c>
      <c r="B285" s="314" t="s">
        <v>23</v>
      </c>
      <c r="C285" s="263" t="s">
        <v>64</v>
      </c>
      <c r="D285" s="258" t="s">
        <v>1077</v>
      </c>
      <c r="E285" s="320"/>
      <c r="F285" s="320"/>
      <c r="G285" s="683" t="s">
        <v>6</v>
      </c>
      <c r="H285" s="317"/>
      <c r="I285" s="314" t="s">
        <v>1078</v>
      </c>
      <c r="J285" s="694" t="s">
        <v>140</v>
      </c>
      <c r="K285" s="673"/>
    </row>
    <row r="286" spans="1:11" ht="16.5" customHeight="1">
      <c r="A286" s="701">
        <v>277</v>
      </c>
      <c r="B286" s="314" t="s">
        <v>23</v>
      </c>
      <c r="C286" s="263" t="s">
        <v>198</v>
      </c>
      <c r="D286" s="258" t="s">
        <v>1079</v>
      </c>
      <c r="E286" s="320"/>
      <c r="F286" s="320"/>
      <c r="G286" s="683" t="s">
        <v>6</v>
      </c>
      <c r="H286" s="685" t="s">
        <v>1080</v>
      </c>
      <c r="I286" s="320"/>
      <c r="J286" s="694" t="s">
        <v>1859</v>
      </c>
      <c r="K286" s="673"/>
    </row>
    <row r="287" spans="1:11" ht="16.5" customHeight="1">
      <c r="A287" s="701">
        <v>278</v>
      </c>
      <c r="B287" s="314" t="s">
        <v>23</v>
      </c>
      <c r="C287" s="263" t="s">
        <v>198</v>
      </c>
      <c r="D287" s="258" t="s">
        <v>1081</v>
      </c>
      <c r="E287" s="320"/>
      <c r="F287" s="320"/>
      <c r="G287" s="259" t="s">
        <v>11</v>
      </c>
      <c r="H287" s="686" t="s">
        <v>1082</v>
      </c>
      <c r="I287" s="320"/>
      <c r="J287" s="694" t="s">
        <v>3072</v>
      </c>
      <c r="K287" s="673"/>
    </row>
    <row r="288" spans="1:11" ht="16.5" customHeight="1">
      <c r="A288" s="701">
        <v>279</v>
      </c>
      <c r="B288" s="314" t="s">
        <v>23</v>
      </c>
      <c r="C288" s="263" t="s">
        <v>53</v>
      </c>
      <c r="D288" s="258" t="s">
        <v>54</v>
      </c>
      <c r="E288" s="320"/>
      <c r="F288" s="320"/>
      <c r="G288" s="259" t="s">
        <v>11</v>
      </c>
      <c r="H288" s="317"/>
      <c r="I288" s="320"/>
      <c r="J288" s="650" t="s">
        <v>1603</v>
      </c>
      <c r="K288" s="655"/>
    </row>
    <row r="289" spans="1:11" ht="16.5" customHeight="1">
      <c r="A289" s="701">
        <v>280</v>
      </c>
      <c r="B289" s="314" t="s">
        <v>23</v>
      </c>
      <c r="C289" s="263" t="s">
        <v>53</v>
      </c>
      <c r="D289" s="258" t="s">
        <v>1083</v>
      </c>
      <c r="E289" s="320"/>
      <c r="F289" s="320"/>
      <c r="G289" s="315" t="s">
        <v>11</v>
      </c>
      <c r="H289" s="317"/>
      <c r="I289" s="320"/>
      <c r="J289" s="650" t="s">
        <v>1993</v>
      </c>
      <c r="K289" s="655"/>
    </row>
    <row r="290" spans="1:11" ht="16.5" customHeight="1">
      <c r="A290" s="701">
        <v>281</v>
      </c>
      <c r="B290" s="314" t="s">
        <v>23</v>
      </c>
      <c r="C290" s="263" t="s">
        <v>53</v>
      </c>
      <c r="D290" s="258" t="s">
        <v>60</v>
      </c>
      <c r="E290" s="320"/>
      <c r="F290" s="320"/>
      <c r="G290" s="315" t="s">
        <v>11</v>
      </c>
      <c r="H290" s="317"/>
      <c r="I290" s="314" t="s">
        <v>1084</v>
      </c>
      <c r="J290" s="648" t="s">
        <v>1466</v>
      </c>
      <c r="K290" s="649"/>
    </row>
    <row r="291" spans="1:11" ht="16.5" customHeight="1">
      <c r="A291" s="701">
        <v>282</v>
      </c>
      <c r="B291" s="314" t="s">
        <v>23</v>
      </c>
      <c r="C291" s="263" t="s">
        <v>53</v>
      </c>
      <c r="D291" s="258" t="s">
        <v>58</v>
      </c>
      <c r="E291" s="320"/>
      <c r="F291" s="320"/>
      <c r="G291" s="315" t="s">
        <v>11</v>
      </c>
      <c r="H291" s="317"/>
      <c r="I291" s="320"/>
      <c r="J291" s="650" t="s">
        <v>1467</v>
      </c>
      <c r="K291" s="655"/>
    </row>
    <row r="292" spans="1:11" ht="16.5" customHeight="1">
      <c r="A292" s="701">
        <v>283</v>
      </c>
      <c r="B292" s="314" t="s">
        <v>23</v>
      </c>
      <c r="C292" s="263" t="s">
        <v>53</v>
      </c>
      <c r="D292" s="258" t="s">
        <v>55</v>
      </c>
      <c r="E292" s="320"/>
      <c r="F292" s="320"/>
      <c r="G292" s="315" t="s">
        <v>11</v>
      </c>
      <c r="H292" s="317"/>
      <c r="I292" s="320"/>
      <c r="J292" s="650" t="s">
        <v>2299</v>
      </c>
      <c r="K292" s="655"/>
    </row>
    <row r="293" spans="1:11" ht="16.5" customHeight="1">
      <c r="A293" s="701">
        <v>284</v>
      </c>
      <c r="B293" s="314" t="s">
        <v>23</v>
      </c>
      <c r="C293" s="263" t="s">
        <v>53</v>
      </c>
      <c r="D293" s="296" t="s">
        <v>62</v>
      </c>
      <c r="E293" s="320"/>
      <c r="F293" s="320"/>
      <c r="G293" s="687" t="s">
        <v>12</v>
      </c>
      <c r="H293" s="317"/>
      <c r="I293" s="320"/>
      <c r="J293" s="694" t="s">
        <v>1376</v>
      </c>
      <c r="K293" s="673"/>
    </row>
    <row r="294" spans="1:11" ht="16.5" customHeight="1">
      <c r="A294" s="701">
        <v>285</v>
      </c>
      <c r="B294" s="314" t="s">
        <v>23</v>
      </c>
      <c r="C294" s="263" t="s">
        <v>178</v>
      </c>
      <c r="D294" s="296" t="s">
        <v>2479</v>
      </c>
      <c r="E294" s="320"/>
      <c r="F294" s="320"/>
      <c r="G294" s="315" t="s">
        <v>11</v>
      </c>
      <c r="H294" s="317"/>
      <c r="I294" s="320"/>
      <c r="J294" s="688" t="s">
        <v>3073</v>
      </c>
      <c r="K294" s="655"/>
    </row>
    <row r="295" spans="1:11" ht="16.5" customHeight="1">
      <c r="A295" s="701">
        <v>286</v>
      </c>
      <c r="B295" s="314" t="s">
        <v>23</v>
      </c>
      <c r="C295" s="263" t="s">
        <v>178</v>
      </c>
      <c r="D295" s="258" t="s">
        <v>1339</v>
      </c>
      <c r="E295" s="320"/>
      <c r="F295" s="320"/>
      <c r="G295" s="315" t="s">
        <v>11</v>
      </c>
      <c r="H295" s="317"/>
      <c r="I295" s="320"/>
      <c r="J295" s="688" t="s">
        <v>3074</v>
      </c>
      <c r="K295" s="655"/>
    </row>
    <row r="296" spans="1:11" ht="16.5" customHeight="1">
      <c r="A296" s="701">
        <v>287</v>
      </c>
      <c r="B296" s="314" t="s">
        <v>23</v>
      </c>
      <c r="C296" s="263" t="s">
        <v>1085</v>
      </c>
      <c r="D296" s="258" t="s">
        <v>1086</v>
      </c>
      <c r="E296" s="314" t="s">
        <v>1087</v>
      </c>
      <c r="F296" s="314" t="s">
        <v>1087</v>
      </c>
      <c r="G296" s="315" t="s">
        <v>11</v>
      </c>
      <c r="H296" s="317"/>
      <c r="I296" s="320"/>
      <c r="J296" s="648" t="s">
        <v>1609</v>
      </c>
      <c r="K296" s="649"/>
    </row>
    <row r="297" spans="1:11" ht="16.5" customHeight="1">
      <c r="A297" s="701">
        <v>288</v>
      </c>
      <c r="B297" s="314" t="s">
        <v>23</v>
      </c>
      <c r="C297" s="263" t="s">
        <v>1085</v>
      </c>
      <c r="D297" s="258" t="s">
        <v>1088</v>
      </c>
      <c r="E297" s="314" t="s">
        <v>1089</v>
      </c>
      <c r="F297" s="314" t="s">
        <v>1089</v>
      </c>
      <c r="G297" s="315" t="s">
        <v>11</v>
      </c>
      <c r="H297" s="317"/>
      <c r="I297" s="320"/>
      <c r="J297" s="648" t="s">
        <v>3075</v>
      </c>
      <c r="K297" s="649"/>
    </row>
    <row r="298" spans="1:11" ht="16.5" customHeight="1">
      <c r="A298" s="701">
        <v>289</v>
      </c>
      <c r="B298" s="314" t="s">
        <v>23</v>
      </c>
      <c r="C298" s="263" t="s">
        <v>1085</v>
      </c>
      <c r="D298" s="258" t="s">
        <v>1090</v>
      </c>
      <c r="E298" s="320"/>
      <c r="F298" s="320"/>
      <c r="G298" s="315" t="s">
        <v>11</v>
      </c>
      <c r="H298" s="317"/>
      <c r="I298" s="320"/>
      <c r="J298" s="648" t="s">
        <v>1610</v>
      </c>
      <c r="K298" s="649"/>
    </row>
    <row r="299" spans="1:11" ht="16.5" customHeight="1">
      <c r="A299" s="701">
        <v>290</v>
      </c>
      <c r="B299" s="314" t="s">
        <v>23</v>
      </c>
      <c r="C299" s="263" t="s">
        <v>1085</v>
      </c>
      <c r="D299" s="258" t="s">
        <v>1091</v>
      </c>
      <c r="E299" s="314" t="s">
        <v>1031</v>
      </c>
      <c r="F299" s="314" t="s">
        <v>1031</v>
      </c>
      <c r="G299" s="315" t="s">
        <v>11</v>
      </c>
      <c r="H299" s="317"/>
      <c r="I299" s="320"/>
      <c r="J299" s="648" t="s">
        <v>1611</v>
      </c>
      <c r="K299" s="649"/>
    </row>
    <row r="300" spans="1:11" ht="16.5" customHeight="1">
      <c r="A300" s="701">
        <v>291</v>
      </c>
      <c r="B300" s="314" t="s">
        <v>23</v>
      </c>
      <c r="C300" s="263" t="s">
        <v>1085</v>
      </c>
      <c r="D300" s="258" t="s">
        <v>1092</v>
      </c>
      <c r="E300" s="320"/>
      <c r="F300" s="320"/>
      <c r="G300" s="315" t="s">
        <v>11</v>
      </c>
      <c r="H300" s="317"/>
      <c r="I300" s="320"/>
      <c r="J300" s="650" t="s">
        <v>1612</v>
      </c>
      <c r="K300" s="655"/>
    </row>
    <row r="301" spans="1:11" ht="16.5" customHeight="1">
      <c r="A301" s="701">
        <v>292</v>
      </c>
      <c r="B301" s="314" t="s">
        <v>23</v>
      </c>
      <c r="C301" s="263" t="s">
        <v>1085</v>
      </c>
      <c r="D301" s="258" t="s">
        <v>1093</v>
      </c>
      <c r="E301" s="320"/>
      <c r="F301" s="320"/>
      <c r="G301" s="315" t="s">
        <v>11</v>
      </c>
      <c r="H301" s="317"/>
      <c r="I301" s="320"/>
      <c r="J301" s="650" t="s">
        <v>3076</v>
      </c>
      <c r="K301" s="655"/>
    </row>
    <row r="302" spans="1:11" ht="16.5" customHeight="1">
      <c r="A302" s="701">
        <v>293</v>
      </c>
      <c r="B302" s="314" t="s">
        <v>23</v>
      </c>
      <c r="C302" s="263" t="s">
        <v>1085</v>
      </c>
      <c r="D302" s="258" t="s">
        <v>1094</v>
      </c>
      <c r="E302" s="320"/>
      <c r="F302" s="320"/>
      <c r="G302" s="315" t="s">
        <v>11</v>
      </c>
      <c r="H302" s="317"/>
      <c r="I302" s="320"/>
      <c r="J302" s="650" t="s">
        <v>1613</v>
      </c>
      <c r="K302" s="655"/>
    </row>
    <row r="303" spans="1:11" ht="16.5" customHeight="1">
      <c r="A303" s="701">
        <v>294</v>
      </c>
      <c r="B303" s="314" t="s">
        <v>23</v>
      </c>
      <c r="C303" s="263" t="s">
        <v>1085</v>
      </c>
      <c r="D303" s="258" t="s">
        <v>1095</v>
      </c>
      <c r="E303" s="314" t="s">
        <v>1096</v>
      </c>
      <c r="F303" s="314" t="s">
        <v>1096</v>
      </c>
      <c r="G303" s="315" t="s">
        <v>11</v>
      </c>
      <c r="H303" s="317"/>
      <c r="I303" s="320"/>
      <c r="J303" s="827" t="s">
        <v>2222</v>
      </c>
      <c r="K303" s="655"/>
    </row>
    <row r="304" spans="1:11" ht="16.5" customHeight="1">
      <c r="A304" s="701">
        <v>295</v>
      </c>
      <c r="B304" s="314" t="s">
        <v>23</v>
      </c>
      <c r="C304" s="263" t="s">
        <v>1085</v>
      </c>
      <c r="D304" s="258" t="s">
        <v>3077</v>
      </c>
      <c r="E304" s="314" t="s">
        <v>1097</v>
      </c>
      <c r="F304" s="314" t="s">
        <v>1097</v>
      </c>
      <c r="G304" s="315" t="s">
        <v>11</v>
      </c>
      <c r="H304" s="317"/>
      <c r="I304" s="320"/>
      <c r="J304" s="827"/>
      <c r="K304" s="655"/>
    </row>
    <row r="305" spans="1:11" ht="16.5" customHeight="1">
      <c r="A305" s="701">
        <v>296</v>
      </c>
      <c r="B305" s="314" t="s">
        <v>23</v>
      </c>
      <c r="C305" s="263" t="s">
        <v>1085</v>
      </c>
      <c r="D305" s="258" t="s">
        <v>1615</v>
      </c>
      <c r="E305" s="314" t="s">
        <v>1098</v>
      </c>
      <c r="F305" s="314" t="s">
        <v>1098</v>
      </c>
      <c r="G305" s="315" t="s">
        <v>11</v>
      </c>
      <c r="H305" s="317"/>
      <c r="I305" s="320"/>
      <c r="J305" s="827"/>
      <c r="K305" s="655"/>
    </row>
    <row r="306" spans="1:11" ht="16.5" customHeight="1">
      <c r="A306" s="701">
        <v>297</v>
      </c>
      <c r="B306" s="314" t="s">
        <v>23</v>
      </c>
      <c r="C306" s="263" t="s">
        <v>1085</v>
      </c>
      <c r="D306" s="258" t="s">
        <v>1600</v>
      </c>
      <c r="E306" s="314" t="s">
        <v>1099</v>
      </c>
      <c r="F306" s="314" t="s">
        <v>1099</v>
      </c>
      <c r="G306" s="315" t="s">
        <v>11</v>
      </c>
      <c r="H306" s="317"/>
      <c r="I306" s="320"/>
      <c r="J306" s="827"/>
      <c r="K306" s="655"/>
    </row>
    <row r="307" spans="1:11" ht="16.5" customHeight="1">
      <c r="A307" s="701">
        <v>298</v>
      </c>
      <c r="B307" s="314" t="s">
        <v>23</v>
      </c>
      <c r="C307" s="263" t="s">
        <v>1085</v>
      </c>
      <c r="D307" s="258" t="s">
        <v>3078</v>
      </c>
      <c r="E307" s="314" t="s">
        <v>1100</v>
      </c>
      <c r="F307" s="314" t="s">
        <v>1100</v>
      </c>
      <c r="G307" s="315" t="s">
        <v>11</v>
      </c>
      <c r="H307" s="317"/>
      <c r="I307" s="320"/>
      <c r="J307" s="827"/>
      <c r="K307" s="655"/>
    </row>
    <row r="308" spans="1:11" ht="16.5" customHeight="1">
      <c r="A308" s="701">
        <v>299</v>
      </c>
      <c r="B308" s="314" t="s">
        <v>23</v>
      </c>
      <c r="C308" s="263" t="s">
        <v>1520</v>
      </c>
      <c r="D308" s="258" t="s">
        <v>1101</v>
      </c>
      <c r="E308" s="320"/>
      <c r="F308" s="320"/>
      <c r="G308" s="315" t="s">
        <v>11</v>
      </c>
      <c r="H308" s="317"/>
      <c r="I308" s="320"/>
      <c r="J308" s="668" t="s">
        <v>1552</v>
      </c>
      <c r="K308" s="689" t="s">
        <v>1770</v>
      </c>
    </row>
    <row r="309" spans="1:11" ht="16.5" customHeight="1">
      <c r="A309" s="701">
        <v>300</v>
      </c>
      <c r="B309" s="314" t="s">
        <v>23</v>
      </c>
      <c r="C309" s="263" t="s">
        <v>1520</v>
      </c>
      <c r="D309" s="258" t="s">
        <v>1556</v>
      </c>
      <c r="E309" s="320"/>
      <c r="F309" s="320"/>
      <c r="G309" s="315" t="s">
        <v>11</v>
      </c>
      <c r="H309" s="317"/>
      <c r="I309" s="320"/>
      <c r="J309" s="652" t="s">
        <v>1509</v>
      </c>
      <c r="K309" s="690" t="s">
        <v>1597</v>
      </c>
    </row>
    <row r="310" spans="1:11" ht="16.5" customHeight="1">
      <c r="A310" s="701">
        <v>301</v>
      </c>
      <c r="B310" s="314" t="s">
        <v>23</v>
      </c>
      <c r="C310" s="263" t="s">
        <v>1520</v>
      </c>
      <c r="D310" s="258" t="s">
        <v>1102</v>
      </c>
      <c r="E310" s="320"/>
      <c r="F310" s="320"/>
      <c r="G310" s="315" t="s">
        <v>11</v>
      </c>
      <c r="H310" s="317"/>
      <c r="I310" s="320"/>
      <c r="J310" s="668" t="s">
        <v>3079</v>
      </c>
      <c r="K310" s="689" t="s">
        <v>1978</v>
      </c>
    </row>
    <row r="311" spans="1:11" ht="16.5" customHeight="1">
      <c r="A311" s="701">
        <v>302</v>
      </c>
      <c r="B311" s="314" t="s">
        <v>23</v>
      </c>
      <c r="C311" s="263" t="s">
        <v>1520</v>
      </c>
      <c r="D311" s="258" t="s">
        <v>1103</v>
      </c>
      <c r="E311" s="320"/>
      <c r="F311" s="320"/>
      <c r="G311" s="315" t="s">
        <v>11</v>
      </c>
      <c r="H311" s="317"/>
      <c r="I311" s="320"/>
      <c r="J311" s="652" t="s">
        <v>1554</v>
      </c>
      <c r="K311" s="690" t="s">
        <v>3080</v>
      </c>
    </row>
    <row r="312" spans="1:11" ht="16.5" customHeight="1">
      <c r="A312" s="701">
        <v>303</v>
      </c>
      <c r="B312" s="314" t="s">
        <v>23</v>
      </c>
      <c r="C312" s="263" t="s">
        <v>1520</v>
      </c>
      <c r="D312" s="258" t="s">
        <v>2414</v>
      </c>
      <c r="E312" s="320"/>
      <c r="F312" s="320"/>
      <c r="G312" s="315" t="s">
        <v>11</v>
      </c>
      <c r="H312" s="317"/>
      <c r="I312" s="320"/>
      <c r="J312" s="660" t="s">
        <v>2447</v>
      </c>
      <c r="K312" s="691" t="s">
        <v>2136</v>
      </c>
    </row>
    <row r="313" spans="1:11" ht="16.5" customHeight="1">
      <c r="A313" s="701">
        <v>304</v>
      </c>
      <c r="B313" s="314" t="s">
        <v>23</v>
      </c>
      <c r="C313" s="263" t="s">
        <v>1520</v>
      </c>
      <c r="D313" s="258" t="s">
        <v>3149</v>
      </c>
      <c r="E313" s="320"/>
      <c r="F313" s="320"/>
      <c r="G313" s="315" t="s">
        <v>11</v>
      </c>
      <c r="H313" s="317"/>
      <c r="I313" s="320"/>
      <c r="J313" s="652" t="s">
        <v>3081</v>
      </c>
      <c r="K313" s="690" t="s">
        <v>3147</v>
      </c>
    </row>
    <row r="314" spans="1:11" ht="16.5" customHeight="1">
      <c r="A314" s="701">
        <v>305</v>
      </c>
      <c r="B314" s="314" t="s">
        <v>23</v>
      </c>
      <c r="C314" s="263" t="s">
        <v>1520</v>
      </c>
      <c r="D314" s="258" t="s">
        <v>1104</v>
      </c>
      <c r="E314" s="320"/>
      <c r="F314" s="320"/>
      <c r="G314" s="315" t="s">
        <v>11</v>
      </c>
      <c r="H314" s="317"/>
      <c r="I314" s="320"/>
      <c r="J314" s="668" t="s">
        <v>1514</v>
      </c>
      <c r="K314" s="689" t="s">
        <v>1822</v>
      </c>
    </row>
    <row r="315" spans="1:11" ht="16.5" customHeight="1">
      <c r="A315" s="701">
        <v>306</v>
      </c>
      <c r="B315" s="314" t="s">
        <v>23</v>
      </c>
      <c r="C315" s="263" t="s">
        <v>1520</v>
      </c>
      <c r="D315" s="258" t="s">
        <v>3082</v>
      </c>
      <c r="E315" s="320"/>
      <c r="F315" s="320"/>
      <c r="G315" s="315" t="s">
        <v>11</v>
      </c>
      <c r="H315" s="317"/>
      <c r="I315" s="320"/>
      <c r="J315" s="668" t="s">
        <v>3083</v>
      </c>
      <c r="K315" s="689" t="s">
        <v>1605</v>
      </c>
    </row>
    <row r="316" spans="1:11" ht="16.5" customHeight="1">
      <c r="A316" s="701">
        <v>307</v>
      </c>
      <c r="B316" s="314" t="s">
        <v>23</v>
      </c>
      <c r="C316" s="263" t="s">
        <v>1520</v>
      </c>
      <c r="D316" s="258" t="s">
        <v>1105</v>
      </c>
      <c r="E316" s="320"/>
      <c r="F316" s="320"/>
      <c r="G316" s="315" t="s">
        <v>11</v>
      </c>
      <c r="H316" s="317"/>
      <c r="I316" s="320"/>
      <c r="J316" s="668" t="s">
        <v>1513</v>
      </c>
      <c r="K316" s="689" t="s">
        <v>1774</v>
      </c>
    </row>
    <row r="317" spans="1:11" ht="16.5" customHeight="1">
      <c r="A317" s="701">
        <v>308</v>
      </c>
      <c r="B317" s="314" t="s">
        <v>23</v>
      </c>
      <c r="C317" s="263" t="s">
        <v>1520</v>
      </c>
      <c r="D317" s="258" t="s">
        <v>1106</v>
      </c>
      <c r="E317" s="320"/>
      <c r="F317" s="320"/>
      <c r="G317" s="315" t="s">
        <v>11</v>
      </c>
      <c r="H317" s="317"/>
      <c r="I317" s="320"/>
      <c r="J317" s="668" t="s">
        <v>3084</v>
      </c>
      <c r="K317" s="689" t="s">
        <v>1606</v>
      </c>
    </row>
    <row r="318" spans="1:11" ht="16.5" customHeight="1">
      <c r="A318" s="701">
        <v>309</v>
      </c>
      <c r="B318" s="314" t="s">
        <v>23</v>
      </c>
      <c r="C318" s="263" t="s">
        <v>217</v>
      </c>
      <c r="D318" s="258" t="s">
        <v>1107</v>
      </c>
      <c r="E318" s="669" t="s">
        <v>1108</v>
      </c>
      <c r="F318" s="669" t="s">
        <v>1108</v>
      </c>
      <c r="G318" s="315" t="s">
        <v>11</v>
      </c>
      <c r="H318" s="317"/>
      <c r="I318" s="320"/>
      <c r="J318" s="650" t="s">
        <v>222</v>
      </c>
      <c r="K318" s="822"/>
    </row>
    <row r="319" spans="1:11" ht="16.5" customHeight="1">
      <c r="A319" s="701">
        <v>310</v>
      </c>
      <c r="B319" s="314" t="s">
        <v>23</v>
      </c>
      <c r="C319" s="263" t="s">
        <v>217</v>
      </c>
      <c r="D319" s="258" t="s">
        <v>1109</v>
      </c>
      <c r="E319" s="669" t="s">
        <v>789</v>
      </c>
      <c r="F319" s="669" t="s">
        <v>789</v>
      </c>
      <c r="G319" s="315" t="s">
        <v>11</v>
      </c>
      <c r="H319" s="317"/>
      <c r="I319" s="320"/>
      <c r="J319" s="650" t="s">
        <v>790</v>
      </c>
      <c r="K319" s="822"/>
    </row>
    <row r="320" spans="1:11" ht="16.5" customHeight="1">
      <c r="A320" s="701">
        <v>311</v>
      </c>
      <c r="B320" s="314" t="s">
        <v>23</v>
      </c>
      <c r="C320" s="263" t="s">
        <v>217</v>
      </c>
      <c r="D320" s="258" t="s">
        <v>1110</v>
      </c>
      <c r="E320" s="669" t="s">
        <v>1783</v>
      </c>
      <c r="F320" s="669" t="s">
        <v>2032</v>
      </c>
      <c r="G320" s="315" t="s">
        <v>11</v>
      </c>
      <c r="H320" s="317"/>
      <c r="I320" s="320"/>
      <c r="J320" s="650" t="s">
        <v>1111</v>
      </c>
      <c r="K320" s="822"/>
    </row>
    <row r="321" spans="1:11" ht="16.5" customHeight="1">
      <c r="A321" s="701">
        <v>312</v>
      </c>
      <c r="B321" s="314" t="s">
        <v>23</v>
      </c>
      <c r="C321" s="263" t="s">
        <v>217</v>
      </c>
      <c r="D321" s="258" t="s">
        <v>1112</v>
      </c>
      <c r="E321" s="669" t="s">
        <v>1786</v>
      </c>
      <c r="F321" s="669" t="s">
        <v>3085</v>
      </c>
      <c r="G321" s="315" t="s">
        <v>11</v>
      </c>
      <c r="H321" s="317"/>
      <c r="I321" s="320"/>
      <c r="J321" s="650" t="s">
        <v>1113</v>
      </c>
      <c r="K321" s="822"/>
    </row>
    <row r="322" spans="1:11" ht="16.5" customHeight="1">
      <c r="A322" s="701">
        <v>313</v>
      </c>
      <c r="B322" s="314" t="s">
        <v>23</v>
      </c>
      <c r="C322" s="263" t="s">
        <v>217</v>
      </c>
      <c r="D322" s="258" t="s">
        <v>1114</v>
      </c>
      <c r="E322" s="669" t="s">
        <v>1784</v>
      </c>
      <c r="F322" s="669" t="s">
        <v>2033</v>
      </c>
      <c r="G322" s="315" t="s">
        <v>11</v>
      </c>
      <c r="H322" s="317"/>
      <c r="I322" s="320"/>
      <c r="J322" s="650" t="s">
        <v>1544</v>
      </c>
      <c r="K322" s="822"/>
    </row>
    <row r="323" spans="1:11" ht="16.5" customHeight="1">
      <c r="A323" s="701">
        <v>314</v>
      </c>
      <c r="B323" s="314" t="s">
        <v>23</v>
      </c>
      <c r="C323" s="263" t="s">
        <v>217</v>
      </c>
      <c r="D323" s="258" t="s">
        <v>1115</v>
      </c>
      <c r="E323" s="669" t="s">
        <v>1785</v>
      </c>
      <c r="F323" s="669" t="s">
        <v>3086</v>
      </c>
      <c r="G323" s="315" t="s">
        <v>11</v>
      </c>
      <c r="H323" s="317"/>
      <c r="I323" s="320"/>
      <c r="J323" s="650" t="s">
        <v>1544</v>
      </c>
      <c r="K323" s="822"/>
    </row>
    <row r="324" spans="1:11" ht="16.5" customHeight="1">
      <c r="A324" s="701">
        <v>315</v>
      </c>
      <c r="B324" s="314" t="s">
        <v>23</v>
      </c>
      <c r="C324" s="263" t="s">
        <v>217</v>
      </c>
      <c r="D324" s="258" t="s">
        <v>1116</v>
      </c>
      <c r="E324" s="669" t="s">
        <v>1787</v>
      </c>
      <c r="F324" s="669" t="s">
        <v>3087</v>
      </c>
      <c r="G324" s="315" t="s">
        <v>11</v>
      </c>
      <c r="H324" s="317"/>
      <c r="I324" s="320"/>
      <c r="J324" s="650" t="s">
        <v>1117</v>
      </c>
      <c r="K324" s="822"/>
    </row>
    <row r="325" spans="1:11" ht="16.5" customHeight="1">
      <c r="A325" s="701">
        <v>316</v>
      </c>
      <c r="B325" s="314" t="s">
        <v>23</v>
      </c>
      <c r="C325" s="263" t="s">
        <v>217</v>
      </c>
      <c r="D325" s="258" t="s">
        <v>1118</v>
      </c>
      <c r="E325" s="669" t="s">
        <v>1786</v>
      </c>
      <c r="F325" s="669" t="s">
        <v>2196</v>
      </c>
      <c r="G325" s="315" t="s">
        <v>11</v>
      </c>
      <c r="H325" s="317"/>
      <c r="I325" s="320"/>
      <c r="J325" s="650" t="s">
        <v>3088</v>
      </c>
      <c r="K325" s="822"/>
    </row>
    <row r="326" spans="1:11" ht="16.5" customHeight="1">
      <c r="A326" s="701">
        <v>317</v>
      </c>
      <c r="B326" s="314" t="s">
        <v>23</v>
      </c>
      <c r="C326" s="263" t="s">
        <v>217</v>
      </c>
      <c r="D326" s="258" t="s">
        <v>1119</v>
      </c>
      <c r="E326" s="669" t="s">
        <v>1053</v>
      </c>
      <c r="F326" s="314" t="s">
        <v>1053</v>
      </c>
      <c r="G326" s="315" t="s">
        <v>11</v>
      </c>
      <c r="H326" s="317"/>
      <c r="I326" s="320"/>
      <c r="J326" s="650" t="s">
        <v>1120</v>
      </c>
      <c r="K326" s="822"/>
    </row>
    <row r="327" spans="1:11" ht="16.5" customHeight="1">
      <c r="A327" s="701">
        <v>318</v>
      </c>
      <c r="B327" s="314" t="s">
        <v>23</v>
      </c>
      <c r="C327" s="263" t="s">
        <v>217</v>
      </c>
      <c r="D327" s="258" t="s">
        <v>1121</v>
      </c>
      <c r="E327" s="669" t="s">
        <v>1122</v>
      </c>
      <c r="F327" s="314" t="s">
        <v>1122</v>
      </c>
      <c r="G327" s="315" t="s">
        <v>11</v>
      </c>
      <c r="H327" s="317"/>
      <c r="I327" s="320"/>
      <c r="J327" s="650" t="s">
        <v>1123</v>
      </c>
      <c r="K327" s="822"/>
    </row>
    <row r="328" spans="1:11" ht="16.5" customHeight="1">
      <c r="A328" s="701">
        <v>319</v>
      </c>
      <c r="B328" s="314" t="s">
        <v>23</v>
      </c>
      <c r="C328" s="263" t="s">
        <v>217</v>
      </c>
      <c r="D328" s="258" t="s">
        <v>1124</v>
      </c>
      <c r="E328" s="669" t="s">
        <v>1125</v>
      </c>
      <c r="F328" s="314" t="s">
        <v>1125</v>
      </c>
      <c r="G328" s="315" t="s">
        <v>11</v>
      </c>
      <c r="H328" s="317"/>
      <c r="I328" s="320"/>
      <c r="J328" s="650" t="s">
        <v>1126</v>
      </c>
      <c r="K328" s="822"/>
    </row>
    <row r="329" spans="1:11" ht="16.5" customHeight="1">
      <c r="A329" s="701">
        <v>320</v>
      </c>
      <c r="B329" s="314" t="s">
        <v>23</v>
      </c>
      <c r="C329" s="263" t="s">
        <v>217</v>
      </c>
      <c r="D329" s="258" t="s">
        <v>1127</v>
      </c>
      <c r="E329" s="320"/>
      <c r="F329" s="320"/>
      <c r="G329" s="315" t="s">
        <v>11</v>
      </c>
      <c r="H329" s="317"/>
      <c r="I329" s="320"/>
      <c r="J329" s="650" t="s">
        <v>1128</v>
      </c>
      <c r="K329" s="822"/>
    </row>
    <row r="330" spans="1:11" ht="16.5" customHeight="1">
      <c r="A330" s="701">
        <v>321</v>
      </c>
      <c r="B330" s="314" t="s">
        <v>23</v>
      </c>
      <c r="C330" s="263" t="s">
        <v>217</v>
      </c>
      <c r="D330" s="258" t="s">
        <v>1129</v>
      </c>
      <c r="E330" s="320"/>
      <c r="F330" s="320"/>
      <c r="G330" s="315" t="s">
        <v>11</v>
      </c>
      <c r="H330" s="317"/>
      <c r="I330" s="320"/>
      <c r="J330" s="650" t="s">
        <v>1545</v>
      </c>
      <c r="K330" s="822"/>
    </row>
    <row r="331" spans="1:11" ht="16.5" customHeight="1">
      <c r="A331" s="701">
        <v>322</v>
      </c>
      <c r="B331" s="314" t="s">
        <v>23</v>
      </c>
      <c r="C331" s="263" t="s">
        <v>217</v>
      </c>
      <c r="D331" s="258" t="s">
        <v>1130</v>
      </c>
      <c r="E331" s="320"/>
      <c r="F331" s="320"/>
      <c r="G331" s="315" t="s">
        <v>11</v>
      </c>
      <c r="H331" s="317"/>
      <c r="I331" s="320"/>
      <c r="J331" s="650" t="s">
        <v>1131</v>
      </c>
      <c r="K331" s="822"/>
    </row>
    <row r="332" spans="1:11" ht="16.5" customHeight="1">
      <c r="A332" s="701">
        <v>323</v>
      </c>
      <c r="B332" s="314" t="s">
        <v>23</v>
      </c>
      <c r="C332" s="263" t="s">
        <v>52</v>
      </c>
      <c r="D332" s="258" t="s">
        <v>2010</v>
      </c>
      <c r="E332" s="320"/>
      <c r="F332" s="320"/>
      <c r="G332" s="683" t="s">
        <v>6</v>
      </c>
      <c r="H332" s="317"/>
      <c r="I332" s="320"/>
      <c r="J332" s="650" t="s">
        <v>3089</v>
      </c>
      <c r="K332" s="655"/>
    </row>
    <row r="333" spans="1:11" ht="16.5" customHeight="1">
      <c r="A333" s="701">
        <v>324</v>
      </c>
      <c r="B333" s="314" t="s">
        <v>23</v>
      </c>
      <c r="C333" s="263" t="s">
        <v>1133</v>
      </c>
      <c r="D333" s="258" t="s">
        <v>1134</v>
      </c>
      <c r="E333" s="320"/>
      <c r="F333" s="320"/>
      <c r="G333" s="315" t="s">
        <v>11</v>
      </c>
      <c r="H333" s="317"/>
      <c r="I333" s="320"/>
      <c r="J333" s="650" t="s">
        <v>1135</v>
      </c>
      <c r="K333" s="655"/>
    </row>
    <row r="334" spans="1:11" ht="16.5" customHeight="1">
      <c r="A334" s="701">
        <v>325</v>
      </c>
      <c r="B334" s="314" t="s">
        <v>23</v>
      </c>
      <c r="C334" s="263" t="s">
        <v>1133</v>
      </c>
      <c r="D334" s="258" t="s">
        <v>1136</v>
      </c>
      <c r="E334" s="320"/>
      <c r="F334" s="320"/>
      <c r="G334" s="315" t="s">
        <v>11</v>
      </c>
      <c r="H334" s="317"/>
      <c r="I334" s="320"/>
      <c r="J334" s="823" t="s">
        <v>3090</v>
      </c>
      <c r="K334" s="655"/>
    </row>
    <row r="335" spans="1:11" ht="16.5" customHeight="1">
      <c r="A335" s="701">
        <v>326</v>
      </c>
      <c r="B335" s="314" t="s">
        <v>23</v>
      </c>
      <c r="C335" s="263" t="s">
        <v>1133</v>
      </c>
      <c r="D335" s="258" t="s">
        <v>2092</v>
      </c>
      <c r="E335" s="320"/>
      <c r="F335" s="320"/>
      <c r="G335" s="315" t="s">
        <v>11</v>
      </c>
      <c r="H335" s="317"/>
      <c r="I335" s="320"/>
      <c r="J335" s="823"/>
      <c r="K335" s="655" t="s">
        <v>3091</v>
      </c>
    </row>
    <row r="336" spans="1:11" ht="16.5" customHeight="1">
      <c r="A336" s="701">
        <v>327</v>
      </c>
      <c r="B336" s="314" t="s">
        <v>23</v>
      </c>
      <c r="C336" s="263" t="s">
        <v>3092</v>
      </c>
      <c r="D336" s="258" t="s">
        <v>1574</v>
      </c>
      <c r="E336" s="314" t="s">
        <v>1140</v>
      </c>
      <c r="F336" s="314" t="s">
        <v>1140</v>
      </c>
      <c r="G336" s="315" t="s">
        <v>11</v>
      </c>
      <c r="H336" s="317"/>
      <c r="I336" s="320"/>
      <c r="J336" s="824" t="s">
        <v>1139</v>
      </c>
      <c r="K336" s="825"/>
    </row>
    <row r="337" spans="1:11" ht="16.5" customHeight="1">
      <c r="A337" s="701">
        <v>328</v>
      </c>
      <c r="B337" s="314" t="s">
        <v>23</v>
      </c>
      <c r="C337" s="263" t="s">
        <v>1137</v>
      </c>
      <c r="D337" s="258" t="s">
        <v>1521</v>
      </c>
      <c r="E337" s="314" t="s">
        <v>1138</v>
      </c>
      <c r="F337" s="314" t="s">
        <v>1138</v>
      </c>
      <c r="G337" s="315" t="s">
        <v>11</v>
      </c>
      <c r="H337" s="317"/>
      <c r="I337" s="320"/>
      <c r="J337" s="824"/>
      <c r="K337" s="825"/>
    </row>
    <row r="338" spans="1:11" ht="16.5" customHeight="1">
      <c r="A338" s="701">
        <v>329</v>
      </c>
      <c r="B338" s="314" t="s">
        <v>23</v>
      </c>
      <c r="C338" s="263" t="s">
        <v>1137</v>
      </c>
      <c r="D338" s="258" t="s">
        <v>1722</v>
      </c>
      <c r="E338" s="314" t="s">
        <v>1138</v>
      </c>
      <c r="F338" s="314" t="s">
        <v>1138</v>
      </c>
      <c r="G338" s="315" t="s">
        <v>11</v>
      </c>
      <c r="H338" s="317"/>
      <c r="I338" s="320"/>
      <c r="J338" s="824"/>
      <c r="K338" s="825"/>
    </row>
    <row r="339" spans="1:11" ht="16.5" customHeight="1">
      <c r="A339" s="701">
        <v>330</v>
      </c>
      <c r="B339" s="314" t="s">
        <v>23</v>
      </c>
      <c r="C339" s="263" t="s">
        <v>1137</v>
      </c>
      <c r="D339" s="258" t="s">
        <v>1559</v>
      </c>
      <c r="E339" s="314" t="s">
        <v>1138</v>
      </c>
      <c r="F339" s="314" t="s">
        <v>1138</v>
      </c>
      <c r="G339" s="315" t="s">
        <v>11</v>
      </c>
      <c r="H339" s="317"/>
      <c r="I339" s="320"/>
      <c r="J339" s="824"/>
      <c r="K339" s="825"/>
    </row>
    <row r="340" spans="1:11" ht="16.5" customHeight="1">
      <c r="A340" s="701">
        <v>331</v>
      </c>
      <c r="B340" s="314" t="s">
        <v>23</v>
      </c>
      <c r="C340" s="263" t="s">
        <v>1137</v>
      </c>
      <c r="D340" s="258" t="s">
        <v>1560</v>
      </c>
      <c r="E340" s="314" t="s">
        <v>1138</v>
      </c>
      <c r="F340" s="314" t="s">
        <v>1138</v>
      </c>
      <c r="G340" s="315" t="s">
        <v>11</v>
      </c>
      <c r="H340" s="317"/>
      <c r="I340" s="320"/>
      <c r="J340" s="824"/>
      <c r="K340" s="825"/>
    </row>
    <row r="341" spans="1:11" ht="16.5" customHeight="1">
      <c r="A341" s="701">
        <v>332</v>
      </c>
      <c r="B341" s="314" t="s">
        <v>23</v>
      </c>
      <c r="C341" s="263" t="s">
        <v>1137</v>
      </c>
      <c r="D341" s="258" t="s">
        <v>1561</v>
      </c>
      <c r="E341" s="314" t="s">
        <v>1138</v>
      </c>
      <c r="F341" s="314" t="s">
        <v>1138</v>
      </c>
      <c r="G341" s="315" t="s">
        <v>11</v>
      </c>
      <c r="H341" s="317"/>
      <c r="I341" s="320"/>
      <c r="J341" s="824"/>
      <c r="K341" s="825"/>
    </row>
    <row r="342" spans="1:11" ht="16.5" customHeight="1">
      <c r="A342" s="701">
        <v>333</v>
      </c>
      <c r="B342" s="314" t="s">
        <v>23</v>
      </c>
      <c r="C342" s="263" t="s">
        <v>1137</v>
      </c>
      <c r="D342" s="258" t="s">
        <v>3093</v>
      </c>
      <c r="E342" s="314" t="s">
        <v>1138</v>
      </c>
      <c r="F342" s="314" t="s">
        <v>1138</v>
      </c>
      <c r="G342" s="315" t="s">
        <v>11</v>
      </c>
      <c r="H342" s="317"/>
      <c r="I342" s="320"/>
      <c r="J342" s="824"/>
      <c r="K342" s="825"/>
    </row>
    <row r="343" spans="1:11" ht="16.5" customHeight="1">
      <c r="A343" s="701">
        <v>334</v>
      </c>
      <c r="B343" s="314" t="s">
        <v>23</v>
      </c>
      <c r="C343" s="263" t="s">
        <v>1137</v>
      </c>
      <c r="D343" s="258" t="s">
        <v>1562</v>
      </c>
      <c r="E343" s="314" t="s">
        <v>1138</v>
      </c>
      <c r="F343" s="314" t="s">
        <v>1138</v>
      </c>
      <c r="G343" s="315" t="s">
        <v>11</v>
      </c>
      <c r="H343" s="317"/>
      <c r="I343" s="320"/>
      <c r="J343" s="824"/>
      <c r="K343" s="825"/>
    </row>
    <row r="344" spans="1:11" ht="16.5" customHeight="1">
      <c r="A344" s="701">
        <v>335</v>
      </c>
      <c r="B344" s="314" t="s">
        <v>23</v>
      </c>
      <c r="C344" s="263" t="s">
        <v>1137</v>
      </c>
      <c r="D344" s="258" t="s">
        <v>1563</v>
      </c>
      <c r="E344" s="314" t="s">
        <v>1138</v>
      </c>
      <c r="F344" s="314" t="s">
        <v>1138</v>
      </c>
      <c r="G344" s="315" t="s">
        <v>11</v>
      </c>
      <c r="H344" s="317"/>
      <c r="I344" s="320"/>
      <c r="J344" s="824"/>
      <c r="K344" s="825"/>
    </row>
    <row r="345" spans="1:11" ht="16.5" customHeight="1">
      <c r="A345" s="701">
        <v>336</v>
      </c>
      <c r="B345" s="314" t="s">
        <v>23</v>
      </c>
      <c r="C345" s="263" t="s">
        <v>1137</v>
      </c>
      <c r="D345" s="258" t="s">
        <v>3094</v>
      </c>
      <c r="E345" s="314" t="s">
        <v>1140</v>
      </c>
      <c r="F345" s="314" t="s">
        <v>1140</v>
      </c>
      <c r="G345" s="315" t="s">
        <v>11</v>
      </c>
      <c r="H345" s="317"/>
      <c r="I345" s="320"/>
      <c r="J345" s="824"/>
      <c r="K345" s="825"/>
    </row>
    <row r="346" spans="1:11" ht="16.5" customHeight="1">
      <c r="A346" s="701">
        <v>337</v>
      </c>
      <c r="B346" s="314" t="s">
        <v>23</v>
      </c>
      <c r="C346" s="263" t="s">
        <v>1137</v>
      </c>
      <c r="D346" s="258" t="s">
        <v>3095</v>
      </c>
      <c r="E346" s="314" t="s">
        <v>1138</v>
      </c>
      <c r="F346" s="314" t="s">
        <v>1138</v>
      </c>
      <c r="G346" s="315" t="s">
        <v>11</v>
      </c>
      <c r="H346" s="317"/>
      <c r="I346" s="320"/>
      <c r="J346" s="824"/>
      <c r="K346" s="825"/>
    </row>
    <row r="347" spans="1:11" ht="16.5" customHeight="1">
      <c r="A347" s="701">
        <v>338</v>
      </c>
      <c r="B347" s="314" t="s">
        <v>23</v>
      </c>
      <c r="C347" s="263" t="s">
        <v>1137</v>
      </c>
      <c r="D347" s="258" t="s">
        <v>3096</v>
      </c>
      <c r="E347" s="314" t="s">
        <v>1138</v>
      </c>
      <c r="F347" s="314" t="s">
        <v>1138</v>
      </c>
      <c r="G347" s="315" t="s">
        <v>11</v>
      </c>
      <c r="H347" s="317"/>
      <c r="I347" s="320"/>
      <c r="J347" s="824"/>
      <c r="K347" s="825"/>
    </row>
    <row r="348" spans="1:11" ht="16.5" customHeight="1">
      <c r="A348" s="701">
        <v>339</v>
      </c>
      <c r="B348" s="314" t="s">
        <v>23</v>
      </c>
      <c r="C348" s="263" t="s">
        <v>1137</v>
      </c>
      <c r="D348" s="258" t="s">
        <v>1564</v>
      </c>
      <c r="E348" s="314" t="s">
        <v>1138</v>
      </c>
      <c r="F348" s="314" t="s">
        <v>1138</v>
      </c>
      <c r="G348" s="315" t="s">
        <v>11</v>
      </c>
      <c r="H348" s="317"/>
      <c r="I348" s="320"/>
      <c r="J348" s="824"/>
      <c r="K348" s="825"/>
    </row>
    <row r="349" spans="1:11" ht="16.5" customHeight="1">
      <c r="A349" s="701">
        <v>340</v>
      </c>
      <c r="B349" s="314" t="s">
        <v>23</v>
      </c>
      <c r="C349" s="263" t="s">
        <v>1137</v>
      </c>
      <c r="D349" s="258" t="s">
        <v>1732</v>
      </c>
      <c r="E349" s="314" t="s">
        <v>1138</v>
      </c>
      <c r="F349" s="314" t="s">
        <v>1138</v>
      </c>
      <c r="G349" s="315" t="s">
        <v>11</v>
      </c>
      <c r="H349" s="317"/>
      <c r="I349" s="320"/>
      <c r="J349" s="824"/>
      <c r="K349" s="825"/>
    </row>
    <row r="350" spans="1:11" ht="16.5" customHeight="1">
      <c r="A350" s="701">
        <v>341</v>
      </c>
      <c r="B350" s="314" t="s">
        <v>23</v>
      </c>
      <c r="C350" s="263" t="s">
        <v>1137</v>
      </c>
      <c r="D350" s="258" t="s">
        <v>1733</v>
      </c>
      <c r="E350" s="314" t="s">
        <v>1138</v>
      </c>
      <c r="F350" s="314" t="s">
        <v>1138</v>
      </c>
      <c r="G350" s="315" t="s">
        <v>11</v>
      </c>
      <c r="H350" s="317"/>
      <c r="I350" s="320"/>
      <c r="J350" s="824"/>
      <c r="K350" s="825"/>
    </row>
    <row r="351" spans="1:11" ht="16.5" customHeight="1">
      <c r="A351" s="701">
        <v>342</v>
      </c>
      <c r="B351" s="314" t="s">
        <v>23</v>
      </c>
      <c r="C351" s="263" t="s">
        <v>217</v>
      </c>
      <c r="D351" s="258" t="s">
        <v>1141</v>
      </c>
      <c r="E351" s="314" t="s">
        <v>1138</v>
      </c>
      <c r="F351" s="314" t="s">
        <v>1138</v>
      </c>
      <c r="G351" s="315" t="s">
        <v>11</v>
      </c>
      <c r="H351" s="317"/>
      <c r="I351" s="320"/>
      <c r="J351" s="648" t="s">
        <v>1522</v>
      </c>
      <c r="K351" s="649"/>
    </row>
    <row r="352" spans="1:11" ht="16.5" customHeight="1">
      <c r="A352" s="701">
        <v>343</v>
      </c>
      <c r="B352" s="314" t="s">
        <v>23</v>
      </c>
      <c r="C352" s="263" t="s">
        <v>1137</v>
      </c>
      <c r="D352" s="258" t="s">
        <v>3097</v>
      </c>
      <c r="E352" s="314" t="s">
        <v>1138</v>
      </c>
      <c r="F352" s="314" t="s">
        <v>1138</v>
      </c>
      <c r="G352" s="315" t="s">
        <v>11</v>
      </c>
      <c r="H352" s="317"/>
      <c r="I352" s="320"/>
      <c r="J352" s="824" t="s">
        <v>3098</v>
      </c>
      <c r="K352" s="826" t="s">
        <v>1765</v>
      </c>
    </row>
    <row r="353" spans="1:11" ht="16.5" customHeight="1">
      <c r="A353" s="701">
        <v>344</v>
      </c>
      <c r="B353" s="314" t="s">
        <v>23</v>
      </c>
      <c r="C353" s="263" t="s">
        <v>1137</v>
      </c>
      <c r="D353" s="258" t="s">
        <v>1761</v>
      </c>
      <c r="E353" s="314" t="s">
        <v>1140</v>
      </c>
      <c r="F353" s="314" t="s">
        <v>1140</v>
      </c>
      <c r="G353" s="315" t="s">
        <v>11</v>
      </c>
      <c r="H353" s="317"/>
      <c r="I353" s="320"/>
      <c r="J353" s="824"/>
      <c r="K353" s="826"/>
    </row>
    <row r="354" spans="1:11" ht="16.5" customHeight="1">
      <c r="A354" s="701">
        <v>345</v>
      </c>
      <c r="B354" s="314" t="s">
        <v>23</v>
      </c>
      <c r="C354" s="263" t="s">
        <v>1137</v>
      </c>
      <c r="D354" s="258" t="s">
        <v>3099</v>
      </c>
      <c r="E354" s="314" t="s">
        <v>1138</v>
      </c>
      <c r="F354" s="314" t="s">
        <v>1138</v>
      </c>
      <c r="G354" s="315" t="s">
        <v>11</v>
      </c>
      <c r="H354" s="317"/>
      <c r="I354" s="320"/>
      <c r="J354" s="824"/>
      <c r="K354" s="826" t="s">
        <v>3100</v>
      </c>
    </row>
    <row r="355" spans="1:11" ht="16.5" customHeight="1">
      <c r="A355" s="701">
        <v>346</v>
      </c>
      <c r="B355" s="314" t="s">
        <v>23</v>
      </c>
      <c r="C355" s="263" t="s">
        <v>1137</v>
      </c>
      <c r="D355" s="258" t="s">
        <v>1762</v>
      </c>
      <c r="E355" s="314" t="s">
        <v>1140</v>
      </c>
      <c r="F355" s="314" t="s">
        <v>1140</v>
      </c>
      <c r="G355" s="315" t="s">
        <v>11</v>
      </c>
      <c r="H355" s="317"/>
      <c r="I355" s="320"/>
      <c r="J355" s="824"/>
      <c r="K355" s="826"/>
    </row>
    <row r="356" spans="1:11" ht="16.5" customHeight="1">
      <c r="A356" s="701">
        <v>347</v>
      </c>
      <c r="B356" s="314" t="s">
        <v>23</v>
      </c>
      <c r="C356" s="263" t="s">
        <v>217</v>
      </c>
      <c r="D356" s="258" t="s">
        <v>1142</v>
      </c>
      <c r="E356" s="314" t="s">
        <v>504</v>
      </c>
      <c r="F356" s="314" t="s">
        <v>504</v>
      </c>
      <c r="G356" s="315" t="s">
        <v>11</v>
      </c>
      <c r="H356" s="317"/>
      <c r="I356" s="320"/>
      <c r="J356" s="650" t="s">
        <v>1589</v>
      </c>
      <c r="K356" s="655"/>
    </row>
    <row r="357" spans="1:11" ht="16.5" customHeight="1">
      <c r="A357" s="701">
        <v>348</v>
      </c>
      <c r="B357" s="314" t="s">
        <v>23</v>
      </c>
      <c r="C357" s="263" t="s">
        <v>217</v>
      </c>
      <c r="D357" s="258" t="s">
        <v>1143</v>
      </c>
      <c r="E357" s="314" t="s">
        <v>505</v>
      </c>
      <c r="F357" s="314" t="s">
        <v>505</v>
      </c>
      <c r="G357" s="315" t="s">
        <v>11</v>
      </c>
      <c r="H357" s="317"/>
      <c r="I357" s="320"/>
      <c r="J357" s="650" t="s">
        <v>1345</v>
      </c>
      <c r="K357" s="655"/>
    </row>
    <row r="358" spans="1:11" ht="16.5" customHeight="1">
      <c r="A358" s="701">
        <v>349</v>
      </c>
      <c r="B358" s="314" t="s">
        <v>23</v>
      </c>
      <c r="C358" s="263" t="s">
        <v>217</v>
      </c>
      <c r="D358" s="258" t="s">
        <v>2903</v>
      </c>
      <c r="E358" s="314"/>
      <c r="F358" s="314"/>
      <c r="G358" s="315" t="s">
        <v>11</v>
      </c>
      <c r="H358" s="317"/>
      <c r="I358" s="320"/>
      <c r="J358" s="650" t="s">
        <v>2900</v>
      </c>
      <c r="K358" s="655"/>
    </row>
    <row r="359" spans="1:11" ht="16.5" customHeight="1">
      <c r="A359" s="701">
        <v>350</v>
      </c>
      <c r="B359" s="314" t="s">
        <v>23</v>
      </c>
      <c r="C359" s="263" t="s">
        <v>217</v>
      </c>
      <c r="D359" s="258" t="s">
        <v>3101</v>
      </c>
      <c r="E359" s="314"/>
      <c r="F359" s="314"/>
      <c r="G359" s="315" t="s">
        <v>11</v>
      </c>
      <c r="H359" s="317"/>
      <c r="I359" s="320"/>
      <c r="J359" s="650" t="s">
        <v>2905</v>
      </c>
      <c r="K359" s="655"/>
    </row>
    <row r="360" spans="1:11" ht="16.5" customHeight="1">
      <c r="A360" s="701">
        <v>351</v>
      </c>
      <c r="B360" s="314" t="s">
        <v>23</v>
      </c>
      <c r="C360" s="263" t="s">
        <v>217</v>
      </c>
      <c r="D360" s="258" t="s">
        <v>3102</v>
      </c>
      <c r="E360" s="314"/>
      <c r="F360" s="314" t="s">
        <v>2901</v>
      </c>
      <c r="G360" s="315" t="s">
        <v>11</v>
      </c>
      <c r="H360" s="317"/>
      <c r="I360" s="320"/>
      <c r="J360" s="650" t="s">
        <v>2906</v>
      </c>
      <c r="K360" s="655" t="s">
        <v>2904</v>
      </c>
    </row>
    <row r="361" spans="1:11" ht="16.5" customHeight="1">
      <c r="A361" s="701">
        <v>352</v>
      </c>
      <c r="B361" s="314" t="s">
        <v>23</v>
      </c>
      <c r="C361" s="263" t="s">
        <v>1133</v>
      </c>
      <c r="D361" s="258" t="s">
        <v>3103</v>
      </c>
      <c r="E361" s="320"/>
      <c r="F361" s="320"/>
      <c r="G361" s="683" t="s">
        <v>6</v>
      </c>
      <c r="H361" s="317"/>
      <c r="I361" s="320"/>
      <c r="J361" s="650" t="s">
        <v>2898</v>
      </c>
      <c r="K361" s="655"/>
    </row>
    <row r="362" spans="1:11" ht="16.5" customHeight="1" thickBot="1">
      <c r="A362" s="702">
        <v>353</v>
      </c>
      <c r="B362" s="703" t="s">
        <v>23</v>
      </c>
      <c r="C362" s="704" t="s">
        <v>198</v>
      </c>
      <c r="D362" s="705" t="s">
        <v>1369</v>
      </c>
      <c r="E362" s="706"/>
      <c r="F362" s="706"/>
      <c r="G362" s="707" t="s">
        <v>11</v>
      </c>
      <c r="H362" s="708"/>
      <c r="I362" s="706"/>
      <c r="J362" s="709" t="s">
        <v>1144</v>
      </c>
      <c r="K362" s="710"/>
    </row>
  </sheetData>
  <mergeCells count="24">
    <mergeCell ref="C1:D8"/>
    <mergeCell ref="F1:F8"/>
    <mergeCell ref="J17:J20"/>
    <mergeCell ref="J21:J24"/>
    <mergeCell ref="J25:J28"/>
    <mergeCell ref="J303:J307"/>
    <mergeCell ref="K40:K45"/>
    <mergeCell ref="J46:J50"/>
    <mergeCell ref="J51:J81"/>
    <mergeCell ref="J83:J120"/>
    <mergeCell ref="K83:K120"/>
    <mergeCell ref="J126:J157"/>
    <mergeCell ref="J40:J45"/>
    <mergeCell ref="J167:J200"/>
    <mergeCell ref="J203:J229"/>
    <mergeCell ref="J231:J232"/>
    <mergeCell ref="J276:J283"/>
    <mergeCell ref="K318:K331"/>
    <mergeCell ref="J334:J335"/>
    <mergeCell ref="J336:J350"/>
    <mergeCell ref="K336:K350"/>
    <mergeCell ref="J352:J355"/>
    <mergeCell ref="K352:K353"/>
    <mergeCell ref="K354:K355"/>
  </mergeCells>
  <phoneticPr fontId="21" type="noConversion"/>
  <hyperlinks>
    <hyperlink ref="D47" r:id="rId1"/>
    <hyperlink ref="D48" r:id="rId2"/>
    <hyperlink ref="D49" r:id="rId3"/>
    <hyperlink ref="D50" r:id="rId4"/>
    <hyperlink ref="D81" r:id="rId5"/>
    <hyperlink ref="D123" r:id="rId6"/>
    <hyperlink ref="D125" r:id="rId7"/>
    <hyperlink ref="D204" r:id="rId8"/>
    <hyperlink ref="D205" r:id="rId9"/>
    <hyperlink ref="D206" r:id="rId10"/>
    <hyperlink ref="D207" r:id="rId11"/>
    <hyperlink ref="D208" r:id="rId12"/>
    <hyperlink ref="D209" r:id="rId13"/>
    <hyperlink ref="D210" r:id="rId14"/>
    <hyperlink ref="D211" r:id="rId15"/>
    <hyperlink ref="D212" r:id="rId16"/>
    <hyperlink ref="D213" r:id="rId17"/>
    <hyperlink ref="D214" r:id="rId18"/>
    <hyperlink ref="D215" r:id="rId19"/>
    <hyperlink ref="D216" r:id="rId20"/>
    <hyperlink ref="D217" r:id="rId21"/>
    <hyperlink ref="D218" r:id="rId22"/>
    <hyperlink ref="D219" r:id="rId23"/>
    <hyperlink ref="D220" r:id="rId24"/>
    <hyperlink ref="D221" r:id="rId25"/>
    <hyperlink ref="D222" r:id="rId26"/>
    <hyperlink ref="D223" r:id="rId27"/>
    <hyperlink ref="D224" r:id="rId28"/>
    <hyperlink ref="D225" r:id="rId29"/>
    <hyperlink ref="D226" r:id="rId30"/>
    <hyperlink ref="D227" r:id="rId31"/>
    <hyperlink ref="D228" r:id="rId32"/>
    <hyperlink ref="D229" r:id="rId33"/>
    <hyperlink ref="D294" r:id="rId34"/>
    <hyperlink ref="D295" r:id="rId35"/>
    <hyperlink ref="D337" r:id="rId36"/>
    <hyperlink ref="D346" r:id="rId37"/>
    <hyperlink ref="D352" r:id="rId38"/>
    <hyperlink ref="D353" r:id="rId39"/>
    <hyperlink ref="D338:D344" r:id="rId40" display="Temperature_TDEV1@Sera"/>
    <hyperlink ref="D347:D350" r:id="rId41" display="Temperature_TDEV1@SIMETRA"/>
    <hyperlink ref="D336" r:id="rId42"/>
    <hyperlink ref="D345" r:id="rId43"/>
    <hyperlink ref="D354" r:id="rId44"/>
    <hyperlink ref="D355" r:id="rId45"/>
    <hyperlink ref="D154" r:id="rId46" display="Juliet_NVM_Revision"/>
    <hyperlink ref="D155" r:id="rId47" display="Juliet_Project"/>
    <hyperlink ref="D156" r:id="rId48" display="Juliet_Project_Version"/>
    <hyperlink ref="D157" r:id="rId49" display="Juliet_Plant"/>
    <hyperlink ref="D52" r:id="rId50"/>
    <hyperlink ref="D53" r:id="rId51"/>
    <hyperlink ref="D54" r:id="rId52"/>
    <hyperlink ref="D64" r:id="rId53"/>
    <hyperlink ref="D66" r:id="rId54"/>
    <hyperlink ref="D65" r:id="rId55"/>
    <hyperlink ref="D55" r:id="rId56"/>
    <hyperlink ref="D57" r:id="rId57" display="Front_Camera_IRCF_Revision"/>
    <hyperlink ref="D56" r:id="rId58"/>
    <hyperlink ref="D58" r:id="rId59"/>
    <hyperlink ref="D60" r:id="rId60"/>
    <hyperlink ref="D59" r:id="rId61"/>
    <hyperlink ref="D61" r:id="rId62"/>
    <hyperlink ref="D62" r:id="rId63"/>
    <hyperlink ref="D63" r:id="rId64"/>
    <hyperlink ref="D67" r:id="rId65"/>
    <hyperlink ref="D68" r:id="rId66"/>
    <hyperlink ref="D69" r:id="rId67"/>
    <hyperlink ref="D71" r:id="rId68"/>
    <hyperlink ref="D72" r:id="rId69"/>
    <hyperlink ref="D73" r:id="rId70"/>
    <hyperlink ref="D74" r:id="rId71"/>
    <hyperlink ref="D70" r:id="rId72" display="Front_Camera_Stiffener_Vendor"/>
    <hyperlink ref="D51"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37"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40" t="s">
        <v>1340</v>
      </c>
      <c r="D1" s="841"/>
      <c r="E1" s="838"/>
      <c r="F1" s="111"/>
      <c r="G1" s="100" t="s">
        <v>5</v>
      </c>
      <c r="H1" s="76"/>
      <c r="I1" s="80"/>
      <c r="J1" s="76"/>
      <c r="K1" s="42"/>
    </row>
    <row r="2" spans="1:11" ht="16.5" customHeight="1">
      <c r="A2" s="76"/>
      <c r="B2" s="76"/>
      <c r="C2" s="842"/>
      <c r="D2" s="843"/>
      <c r="E2" s="839"/>
      <c r="F2" s="102" t="s">
        <v>6</v>
      </c>
      <c r="G2" s="108">
        <f>COUNTIF(F10:F305,"Not POR")</f>
        <v>4</v>
      </c>
      <c r="H2" s="76"/>
      <c r="I2" s="80"/>
      <c r="J2" s="76"/>
      <c r="K2" s="42"/>
    </row>
    <row r="3" spans="1:11" ht="17.25" customHeight="1">
      <c r="A3" s="76"/>
      <c r="B3" s="76"/>
      <c r="C3" s="842"/>
      <c r="D3" s="843"/>
      <c r="E3" s="839"/>
      <c r="F3" s="112" t="s">
        <v>8</v>
      </c>
      <c r="G3" s="108">
        <f>COUNTIF(F11:F306,"CHN validation")</f>
        <v>0</v>
      </c>
      <c r="H3" s="76"/>
      <c r="I3" s="80"/>
      <c r="J3" s="76"/>
      <c r="K3" s="42"/>
    </row>
    <row r="4" spans="1:11" ht="19.5" customHeight="1">
      <c r="A4" s="42"/>
      <c r="B4" s="42"/>
      <c r="C4" s="842"/>
      <c r="D4" s="843"/>
      <c r="E4" s="839"/>
      <c r="F4" s="113" t="s">
        <v>7</v>
      </c>
      <c r="G4" s="108">
        <f>COUNTIF(F12:F307,"New Item")</f>
        <v>0</v>
      </c>
      <c r="H4" s="42"/>
      <c r="I4" s="80"/>
      <c r="J4" s="42"/>
      <c r="K4" s="42"/>
    </row>
    <row r="5" spans="1:11" ht="15.6" customHeight="1">
      <c r="A5" s="76"/>
      <c r="B5" s="76"/>
      <c r="C5" s="842"/>
      <c r="D5" s="843"/>
      <c r="E5" s="839"/>
      <c r="F5" s="114" t="s">
        <v>9</v>
      </c>
      <c r="G5" s="108">
        <f>COUNTIF(F15:F308,"Pending update")</f>
        <v>0</v>
      </c>
      <c r="H5" s="76"/>
      <c r="I5" s="80"/>
      <c r="J5" s="76"/>
      <c r="K5" s="42"/>
    </row>
    <row r="6" spans="1:11" ht="15" customHeight="1">
      <c r="A6" s="76"/>
      <c r="B6" s="76"/>
      <c r="C6" s="842"/>
      <c r="D6" s="843"/>
      <c r="E6" s="839"/>
      <c r="F6" s="115" t="s">
        <v>10</v>
      </c>
      <c r="G6" s="108">
        <f>COUNTIF(F13:F309,"Modified")</f>
        <v>0</v>
      </c>
      <c r="H6" s="76"/>
      <c r="I6" s="80"/>
      <c r="J6" s="76"/>
      <c r="K6" s="42"/>
    </row>
    <row r="7" spans="1:11" ht="18" customHeight="1">
      <c r="A7" s="76"/>
      <c r="B7" s="76"/>
      <c r="C7" s="842"/>
      <c r="D7" s="843"/>
      <c r="E7" s="839"/>
      <c r="F7" s="101" t="s">
        <v>11</v>
      </c>
      <c r="G7" s="108">
        <f>COUNTIF(F10:F55,"Ready")</f>
        <v>42</v>
      </c>
      <c r="H7" s="76"/>
      <c r="I7" s="80"/>
      <c r="J7" s="76"/>
      <c r="K7" s="42"/>
    </row>
    <row r="8" spans="1:11" ht="17.25" customHeight="1" thickBot="1">
      <c r="A8" s="86"/>
      <c r="B8" s="86"/>
      <c r="C8" s="842"/>
      <c r="D8" s="843"/>
      <c r="E8" s="839"/>
      <c r="F8" s="116" t="s">
        <v>12</v>
      </c>
      <c r="G8" s="117">
        <f>COUNTIF(F19:F311,"Not ready")</f>
        <v>0</v>
      </c>
      <c r="H8" s="86"/>
      <c r="I8" s="104"/>
      <c r="J8" s="105"/>
      <c r="K8" s="86"/>
    </row>
    <row r="9" spans="1:11" ht="31.5">
      <c r="A9" s="365" t="s">
        <v>13</v>
      </c>
      <c r="B9" s="366" t="s">
        <v>14</v>
      </c>
      <c r="C9" s="366" t="s">
        <v>15</v>
      </c>
      <c r="D9" s="366" t="s">
        <v>16</v>
      </c>
      <c r="E9" s="366" t="s">
        <v>200</v>
      </c>
      <c r="F9" s="366" t="s">
        <v>17</v>
      </c>
      <c r="G9" s="366" t="s">
        <v>1173</v>
      </c>
      <c r="H9" s="366" t="s">
        <v>18</v>
      </c>
      <c r="I9" s="366" t="s">
        <v>20</v>
      </c>
      <c r="J9" s="366" t="s">
        <v>21</v>
      </c>
      <c r="K9" s="367" t="s">
        <v>201</v>
      </c>
    </row>
    <row r="10" spans="1:11" ht="18.75" customHeight="1">
      <c r="A10" s="368">
        <v>1</v>
      </c>
      <c r="B10" s="369" t="s">
        <v>23</v>
      </c>
      <c r="C10" s="273" t="s">
        <v>26</v>
      </c>
      <c r="D10" s="308" t="s">
        <v>27</v>
      </c>
      <c r="E10" s="309"/>
      <c r="F10" s="293" t="s">
        <v>11</v>
      </c>
      <c r="G10" s="370"/>
      <c r="H10" s="371"/>
      <c r="I10" s="372"/>
      <c r="J10" s="372"/>
      <c r="K10" s="373"/>
    </row>
    <row r="11" spans="1:11" ht="20.25" customHeight="1">
      <c r="A11" s="368">
        <v>2</v>
      </c>
      <c r="B11" s="369" t="s">
        <v>23</v>
      </c>
      <c r="C11" s="273" t="s">
        <v>26</v>
      </c>
      <c r="D11" s="308" t="s">
        <v>29</v>
      </c>
      <c r="E11" s="309"/>
      <c r="F11" s="293" t="s">
        <v>11</v>
      </c>
      <c r="G11" s="370"/>
      <c r="H11" s="371"/>
      <c r="I11" s="372"/>
      <c r="J11" s="372"/>
      <c r="K11" s="373"/>
    </row>
    <row r="12" spans="1:11" ht="18.75" customHeight="1">
      <c r="A12" s="368">
        <v>3</v>
      </c>
      <c r="B12" s="369" t="s">
        <v>23</v>
      </c>
      <c r="C12" s="273" t="s">
        <v>26</v>
      </c>
      <c r="D12" s="308" t="s">
        <v>34</v>
      </c>
      <c r="E12" s="309"/>
      <c r="F12" s="293" t="s">
        <v>11</v>
      </c>
      <c r="G12" s="370"/>
      <c r="H12" s="371"/>
      <c r="I12" s="371"/>
      <c r="J12" s="372"/>
      <c r="K12" s="373"/>
    </row>
    <row r="13" spans="1:11" ht="18.75" customHeight="1">
      <c r="A13" s="368">
        <v>4</v>
      </c>
      <c r="B13" s="369" t="s">
        <v>23</v>
      </c>
      <c r="C13" s="273" t="s">
        <v>24</v>
      </c>
      <c r="D13" s="374" t="s">
        <v>1377</v>
      </c>
      <c r="E13" s="309"/>
      <c r="F13" s="293" t="s">
        <v>11</v>
      </c>
      <c r="G13" s="370"/>
      <c r="H13" s="375" t="s">
        <v>36</v>
      </c>
      <c r="I13" s="371"/>
      <c r="J13" s="376" t="s">
        <v>1629</v>
      </c>
      <c r="K13" s="377"/>
    </row>
    <row r="14" spans="1:11" ht="18.75" customHeight="1">
      <c r="A14" s="368">
        <v>5</v>
      </c>
      <c r="B14" s="369" t="s">
        <v>23</v>
      </c>
      <c r="C14" s="308" t="s">
        <v>180</v>
      </c>
      <c r="D14" s="308" t="s">
        <v>2317</v>
      </c>
      <c r="E14" s="309"/>
      <c r="F14" s="293" t="s">
        <v>11</v>
      </c>
      <c r="G14" s="370"/>
      <c r="H14" s="371"/>
      <c r="I14" s="371"/>
      <c r="J14" s="378" t="s">
        <v>2451</v>
      </c>
      <c r="K14" s="379"/>
    </row>
    <row r="15" spans="1:11" ht="18.75" customHeight="1">
      <c r="A15" s="368">
        <v>6</v>
      </c>
      <c r="B15" s="369" t="s">
        <v>23</v>
      </c>
      <c r="C15" s="273" t="s">
        <v>24</v>
      </c>
      <c r="D15" s="308" t="s">
        <v>25</v>
      </c>
      <c r="E15" s="309"/>
      <c r="F15" s="293" t="s">
        <v>11</v>
      </c>
      <c r="G15" s="370"/>
      <c r="H15" s="371"/>
      <c r="I15" s="371"/>
      <c r="J15" s="380" t="s">
        <v>1357</v>
      </c>
      <c r="K15" s="373"/>
    </row>
    <row r="16" spans="1:11" ht="18.75" customHeight="1">
      <c r="A16" s="368">
        <v>7</v>
      </c>
      <c r="B16" s="369" t="s">
        <v>23</v>
      </c>
      <c r="C16" s="273" t="s">
        <v>24</v>
      </c>
      <c r="D16" s="273" t="s">
        <v>1132</v>
      </c>
      <c r="E16" s="309"/>
      <c r="F16" s="293" t="s">
        <v>11</v>
      </c>
      <c r="G16" s="370"/>
      <c r="H16" s="371"/>
      <c r="I16" s="371"/>
      <c r="J16" s="376" t="s">
        <v>2099</v>
      </c>
      <c r="K16" s="373"/>
    </row>
    <row r="17" spans="1:11" ht="18.75" customHeight="1">
      <c r="A17" s="368">
        <v>8</v>
      </c>
      <c r="B17" s="369" t="s">
        <v>23</v>
      </c>
      <c r="C17" s="273" t="s">
        <v>198</v>
      </c>
      <c r="D17" s="308" t="s">
        <v>2392</v>
      </c>
      <c r="E17" s="309"/>
      <c r="F17" s="293" t="s">
        <v>11</v>
      </c>
      <c r="G17" s="370"/>
      <c r="H17" s="371"/>
      <c r="I17" s="371"/>
      <c r="J17" s="376" t="s">
        <v>1368</v>
      </c>
      <c r="K17" s="373"/>
    </row>
    <row r="18" spans="1:11" ht="18.75" customHeight="1">
      <c r="A18" s="368">
        <v>9</v>
      </c>
      <c r="B18" s="369" t="s">
        <v>23</v>
      </c>
      <c r="C18" s="273" t="s">
        <v>217</v>
      </c>
      <c r="D18" s="308" t="s">
        <v>218</v>
      </c>
      <c r="E18" s="274" t="s">
        <v>504</v>
      </c>
      <c r="F18" s="293" t="s">
        <v>11</v>
      </c>
      <c r="G18" s="370"/>
      <c r="H18" s="381"/>
      <c r="I18" s="371"/>
      <c r="J18" s="376" t="s">
        <v>1361</v>
      </c>
      <c r="K18" s="382"/>
    </row>
    <row r="19" spans="1:11" ht="18.75" customHeight="1">
      <c r="A19" s="368">
        <v>10</v>
      </c>
      <c r="B19" s="369" t="s">
        <v>23</v>
      </c>
      <c r="C19" s="273" t="s">
        <v>217</v>
      </c>
      <c r="D19" s="308" t="s">
        <v>220</v>
      </c>
      <c r="E19" s="274" t="s">
        <v>221</v>
      </c>
      <c r="F19" s="293" t="s">
        <v>11</v>
      </c>
      <c r="G19" s="370"/>
      <c r="H19" s="371"/>
      <c r="I19" s="371"/>
      <c r="J19" s="376" t="s">
        <v>1345</v>
      </c>
      <c r="K19" s="382"/>
    </row>
    <row r="20" spans="1:11" ht="18.75" customHeight="1">
      <c r="A20" s="368">
        <v>11</v>
      </c>
      <c r="B20" s="369" t="s">
        <v>23</v>
      </c>
      <c r="C20" s="273" t="s">
        <v>217</v>
      </c>
      <c r="D20" s="308" t="s">
        <v>223</v>
      </c>
      <c r="E20" s="383"/>
      <c r="F20" s="293" t="s">
        <v>11</v>
      </c>
      <c r="G20" s="370"/>
      <c r="H20" s="371"/>
      <c r="I20" s="371"/>
      <c r="J20" s="312" t="s">
        <v>2145</v>
      </c>
      <c r="K20" s="382"/>
    </row>
    <row r="21" spans="1:11" ht="18.75" customHeight="1">
      <c r="A21" s="368">
        <v>12</v>
      </c>
      <c r="B21" s="369" t="s">
        <v>23</v>
      </c>
      <c r="C21" s="273" t="s">
        <v>217</v>
      </c>
      <c r="D21" s="308" t="s">
        <v>961</v>
      </c>
      <c r="E21" s="274" t="s">
        <v>225</v>
      </c>
      <c r="F21" s="293" t="s">
        <v>11</v>
      </c>
      <c r="G21" s="370"/>
      <c r="H21" s="371"/>
      <c r="I21" s="371"/>
      <c r="J21" s="844" t="s">
        <v>2310</v>
      </c>
      <c r="K21" s="846"/>
    </row>
    <row r="22" spans="1:11" ht="18.75" customHeight="1">
      <c r="A22" s="368">
        <v>13</v>
      </c>
      <c r="B22" s="369" t="s">
        <v>23</v>
      </c>
      <c r="C22" s="273" t="s">
        <v>217</v>
      </c>
      <c r="D22" s="308" t="s">
        <v>226</v>
      </c>
      <c r="E22" s="274" t="s">
        <v>63</v>
      </c>
      <c r="F22" s="293" t="s">
        <v>11</v>
      </c>
      <c r="G22" s="370"/>
      <c r="H22" s="371"/>
      <c r="I22" s="371"/>
      <c r="J22" s="844"/>
      <c r="K22" s="846"/>
    </row>
    <row r="23" spans="1:11" ht="18.75" customHeight="1">
      <c r="A23" s="368">
        <v>14</v>
      </c>
      <c r="B23" s="369" t="s">
        <v>23</v>
      </c>
      <c r="C23" s="273" t="s">
        <v>217</v>
      </c>
      <c r="D23" s="308" t="s">
        <v>227</v>
      </c>
      <c r="E23" s="274" t="s">
        <v>63</v>
      </c>
      <c r="F23" s="293" t="s">
        <v>11</v>
      </c>
      <c r="G23" s="370"/>
      <c r="H23" s="371"/>
      <c r="I23" s="371"/>
      <c r="J23" s="844"/>
      <c r="K23" s="846"/>
    </row>
    <row r="24" spans="1:11" ht="18.75" customHeight="1">
      <c r="A24" s="368">
        <v>15</v>
      </c>
      <c r="B24" s="369" t="s">
        <v>23</v>
      </c>
      <c r="C24" s="273" t="s">
        <v>217</v>
      </c>
      <c r="D24" s="308" t="s">
        <v>228</v>
      </c>
      <c r="E24" s="274" t="s">
        <v>63</v>
      </c>
      <c r="F24" s="293" t="s">
        <v>11</v>
      </c>
      <c r="G24" s="370"/>
      <c r="H24" s="371"/>
      <c r="I24" s="371"/>
      <c r="J24" s="844"/>
      <c r="K24" s="846"/>
    </row>
    <row r="25" spans="1:11" ht="18.75" customHeight="1">
      <c r="A25" s="368">
        <v>16</v>
      </c>
      <c r="B25" s="369" t="s">
        <v>23</v>
      </c>
      <c r="C25" s="273" t="s">
        <v>217</v>
      </c>
      <c r="D25" s="308" t="s">
        <v>962</v>
      </c>
      <c r="E25" s="274" t="s">
        <v>63</v>
      </c>
      <c r="F25" s="293" t="s">
        <v>11</v>
      </c>
      <c r="G25" s="370"/>
      <c r="H25" s="371"/>
      <c r="I25" s="371"/>
      <c r="J25" s="844"/>
      <c r="K25" s="846"/>
    </row>
    <row r="26" spans="1:11" ht="18.75" customHeight="1">
      <c r="A26" s="368">
        <v>17</v>
      </c>
      <c r="B26" s="369" t="s">
        <v>23</v>
      </c>
      <c r="C26" s="273" t="s">
        <v>217</v>
      </c>
      <c r="D26" s="308" t="s">
        <v>230</v>
      </c>
      <c r="E26" s="274" t="s">
        <v>63</v>
      </c>
      <c r="F26" s="293" t="s">
        <v>11</v>
      </c>
      <c r="G26" s="370"/>
      <c r="H26" s="371"/>
      <c r="I26" s="371"/>
      <c r="J26" s="844"/>
      <c r="K26" s="846"/>
    </row>
    <row r="27" spans="1:11" ht="18.75" customHeight="1">
      <c r="A27" s="368">
        <v>18</v>
      </c>
      <c r="B27" s="369"/>
      <c r="C27" s="273" t="s">
        <v>217</v>
      </c>
      <c r="D27" s="246" t="s">
        <v>2220</v>
      </c>
      <c r="E27" s="212"/>
      <c r="F27" s="293" t="s">
        <v>11</v>
      </c>
      <c r="G27" s="216"/>
      <c r="H27" s="228"/>
      <c r="I27" s="228"/>
      <c r="J27" s="233"/>
      <c r="K27" s="384" t="s">
        <v>2210</v>
      </c>
    </row>
    <row r="28" spans="1:11" ht="15.75" customHeight="1">
      <c r="A28" s="368">
        <v>19</v>
      </c>
      <c r="B28" s="244" t="s">
        <v>23</v>
      </c>
      <c r="C28" s="214" t="s">
        <v>180</v>
      </c>
      <c r="D28" s="214" t="s">
        <v>1356</v>
      </c>
      <c r="E28" s="215"/>
      <c r="F28" s="293" t="s">
        <v>11</v>
      </c>
      <c r="G28" s="216"/>
      <c r="H28" s="228"/>
      <c r="I28" s="228"/>
      <c r="J28" s="385" t="s">
        <v>2311</v>
      </c>
      <c r="K28" s="386"/>
    </row>
    <row r="29" spans="1:11" ht="15.75" customHeight="1">
      <c r="A29" s="368">
        <v>20</v>
      </c>
      <c r="B29" s="244" t="s">
        <v>23</v>
      </c>
      <c r="C29" s="387" t="s">
        <v>52</v>
      </c>
      <c r="D29" s="387" t="s">
        <v>182</v>
      </c>
      <c r="E29" s="215"/>
      <c r="F29" s="293" t="s">
        <v>11</v>
      </c>
      <c r="G29" s="216"/>
      <c r="H29" s="228"/>
      <c r="I29" s="228"/>
      <c r="J29" s="388" t="s">
        <v>2484</v>
      </c>
      <c r="K29" s="845" t="s">
        <v>2098</v>
      </c>
    </row>
    <row r="30" spans="1:11" ht="15.75" customHeight="1">
      <c r="A30" s="368">
        <v>21</v>
      </c>
      <c r="B30" s="244" t="s">
        <v>23</v>
      </c>
      <c r="C30" s="387" t="s">
        <v>52</v>
      </c>
      <c r="D30" s="387" t="s">
        <v>183</v>
      </c>
      <c r="E30" s="215"/>
      <c r="F30" s="204" t="s">
        <v>11</v>
      </c>
      <c r="G30" s="216"/>
      <c r="H30" s="228"/>
      <c r="I30" s="228"/>
      <c r="J30" s="219" t="s">
        <v>1624</v>
      </c>
      <c r="K30" s="727"/>
    </row>
    <row r="31" spans="1:11" ht="15.75" customHeight="1">
      <c r="A31" s="368">
        <v>22</v>
      </c>
      <c r="B31" s="244" t="s">
        <v>23</v>
      </c>
      <c r="C31" s="387" t="s">
        <v>52</v>
      </c>
      <c r="D31" s="387" t="s">
        <v>184</v>
      </c>
      <c r="E31" s="215"/>
      <c r="F31" s="204" t="s">
        <v>11</v>
      </c>
      <c r="G31" s="216"/>
      <c r="H31" s="228"/>
      <c r="I31" s="228"/>
      <c r="J31" s="219" t="s">
        <v>1358</v>
      </c>
      <c r="K31" s="727"/>
    </row>
    <row r="32" spans="1:11" ht="15.75" customHeight="1">
      <c r="A32" s="368">
        <v>23</v>
      </c>
      <c r="B32" s="244" t="s">
        <v>23</v>
      </c>
      <c r="C32" s="387" t="s">
        <v>52</v>
      </c>
      <c r="D32" s="387" t="s">
        <v>185</v>
      </c>
      <c r="E32" s="215"/>
      <c r="F32" s="204" t="s">
        <v>11</v>
      </c>
      <c r="G32" s="216"/>
      <c r="H32" s="228"/>
      <c r="I32" s="228"/>
      <c r="J32" s="219" t="s">
        <v>186</v>
      </c>
      <c r="K32" s="727"/>
    </row>
    <row r="33" spans="1:11" ht="15.75" customHeight="1">
      <c r="A33" s="368">
        <v>24</v>
      </c>
      <c r="B33" s="244" t="s">
        <v>23</v>
      </c>
      <c r="C33" s="387" t="s">
        <v>52</v>
      </c>
      <c r="D33" s="387" t="s">
        <v>1145</v>
      </c>
      <c r="E33" s="215"/>
      <c r="F33" s="204" t="s">
        <v>11</v>
      </c>
      <c r="G33" s="216"/>
      <c r="H33" s="228"/>
      <c r="I33" s="228"/>
      <c r="J33" s="219" t="s">
        <v>1146</v>
      </c>
      <c r="K33" s="727"/>
    </row>
    <row r="34" spans="1:11" ht="15.75" customHeight="1">
      <c r="A34" s="368">
        <v>25</v>
      </c>
      <c r="B34" s="244" t="s">
        <v>23</v>
      </c>
      <c r="C34" s="387" t="s">
        <v>52</v>
      </c>
      <c r="D34" s="387" t="s">
        <v>1147</v>
      </c>
      <c r="E34" s="215"/>
      <c r="F34" s="204" t="s">
        <v>11</v>
      </c>
      <c r="G34" s="216"/>
      <c r="H34" s="228"/>
      <c r="I34" s="228"/>
      <c r="J34" s="219" t="s">
        <v>1148</v>
      </c>
      <c r="K34" s="727"/>
    </row>
    <row r="35" spans="1:11" ht="15.75" customHeight="1">
      <c r="A35" s="368">
        <v>26</v>
      </c>
      <c r="B35" s="244" t="s">
        <v>23</v>
      </c>
      <c r="C35" s="387" t="s">
        <v>52</v>
      </c>
      <c r="D35" s="387" t="s">
        <v>1149</v>
      </c>
      <c r="E35" s="215"/>
      <c r="F35" s="204" t="s">
        <v>11</v>
      </c>
      <c r="G35" s="216"/>
      <c r="H35" s="228"/>
      <c r="I35" s="228"/>
      <c r="J35" s="219" t="s">
        <v>1150</v>
      </c>
      <c r="K35" s="727"/>
    </row>
    <row r="36" spans="1:11" ht="15.75" customHeight="1">
      <c r="A36" s="368">
        <v>27</v>
      </c>
      <c r="B36" s="244" t="s">
        <v>23</v>
      </c>
      <c r="C36" s="387" t="s">
        <v>52</v>
      </c>
      <c r="D36" s="387" t="s">
        <v>1151</v>
      </c>
      <c r="E36" s="215"/>
      <c r="F36" s="204" t="s">
        <v>11</v>
      </c>
      <c r="G36" s="216"/>
      <c r="H36" s="228"/>
      <c r="I36" s="228"/>
      <c r="J36" s="219" t="s">
        <v>1152</v>
      </c>
      <c r="K36" s="727"/>
    </row>
    <row r="37" spans="1:11" ht="15.75" customHeight="1">
      <c r="A37" s="368">
        <v>28</v>
      </c>
      <c r="B37" s="244" t="s">
        <v>23</v>
      </c>
      <c r="C37" s="387" t="s">
        <v>52</v>
      </c>
      <c r="D37" s="387" t="s">
        <v>187</v>
      </c>
      <c r="E37" s="215"/>
      <c r="F37" s="204" t="s">
        <v>11</v>
      </c>
      <c r="G37" s="216"/>
      <c r="H37" s="228"/>
      <c r="I37" s="228"/>
      <c r="J37" s="219" t="s">
        <v>188</v>
      </c>
      <c r="K37" s="727"/>
    </row>
    <row r="38" spans="1:11" ht="15.75" customHeight="1">
      <c r="A38" s="368">
        <v>29</v>
      </c>
      <c r="B38" s="244" t="s">
        <v>23</v>
      </c>
      <c r="C38" s="387" t="s">
        <v>52</v>
      </c>
      <c r="D38" s="387" t="s">
        <v>189</v>
      </c>
      <c r="E38" s="215"/>
      <c r="F38" s="204" t="s">
        <v>11</v>
      </c>
      <c r="G38" s="216"/>
      <c r="H38" s="228"/>
      <c r="I38" s="228"/>
      <c r="J38" s="219" t="s">
        <v>190</v>
      </c>
      <c r="K38" s="727"/>
    </row>
    <row r="39" spans="1:11" ht="15.75" customHeight="1">
      <c r="A39" s="368">
        <v>30</v>
      </c>
      <c r="B39" s="244" t="s">
        <v>23</v>
      </c>
      <c r="C39" s="387" t="s">
        <v>52</v>
      </c>
      <c r="D39" s="387" t="s">
        <v>1153</v>
      </c>
      <c r="E39" s="215"/>
      <c r="F39" s="204" t="s">
        <v>11</v>
      </c>
      <c r="G39" s="216"/>
      <c r="H39" s="228"/>
      <c r="I39" s="228"/>
      <c r="J39" s="219" t="s">
        <v>1154</v>
      </c>
      <c r="K39" s="727"/>
    </row>
    <row r="40" spans="1:11" ht="15.75" customHeight="1">
      <c r="A40" s="368">
        <v>31</v>
      </c>
      <c r="B40" s="244" t="s">
        <v>23</v>
      </c>
      <c r="C40" s="387" t="s">
        <v>52</v>
      </c>
      <c r="D40" s="387" t="s">
        <v>1155</v>
      </c>
      <c r="E40" s="215"/>
      <c r="F40" s="204" t="s">
        <v>11</v>
      </c>
      <c r="G40" s="216"/>
      <c r="H40" s="228"/>
      <c r="I40" s="228"/>
      <c r="J40" s="219" t="s">
        <v>1156</v>
      </c>
      <c r="K40" s="727"/>
    </row>
    <row r="41" spans="1:11" ht="15.75" customHeight="1">
      <c r="A41" s="368">
        <v>32</v>
      </c>
      <c r="B41" s="244" t="s">
        <v>23</v>
      </c>
      <c r="C41" s="387" t="s">
        <v>52</v>
      </c>
      <c r="D41" s="387" t="s">
        <v>1157</v>
      </c>
      <c r="E41" s="215"/>
      <c r="F41" s="204" t="s">
        <v>11</v>
      </c>
      <c r="G41" s="216"/>
      <c r="H41" s="228"/>
      <c r="I41" s="228"/>
      <c r="J41" s="219" t="s">
        <v>1158</v>
      </c>
      <c r="K41" s="727"/>
    </row>
    <row r="42" spans="1:11" ht="15.75" customHeight="1">
      <c r="A42" s="368">
        <v>33</v>
      </c>
      <c r="B42" s="244" t="s">
        <v>23</v>
      </c>
      <c r="C42" s="387" t="s">
        <v>52</v>
      </c>
      <c r="D42" s="387" t="s">
        <v>1159</v>
      </c>
      <c r="E42" s="215"/>
      <c r="F42" s="204" t="s">
        <v>11</v>
      </c>
      <c r="G42" s="216"/>
      <c r="H42" s="228"/>
      <c r="I42" s="228"/>
      <c r="J42" s="219" t="s">
        <v>1160</v>
      </c>
      <c r="K42" s="727"/>
    </row>
    <row r="43" spans="1:11" ht="15.75" customHeight="1">
      <c r="A43" s="368">
        <v>34</v>
      </c>
      <c r="B43" s="244" t="s">
        <v>23</v>
      </c>
      <c r="C43" s="387" t="s">
        <v>52</v>
      </c>
      <c r="D43" s="387" t="s">
        <v>1161</v>
      </c>
      <c r="E43" s="215"/>
      <c r="F43" s="204" t="s">
        <v>11</v>
      </c>
      <c r="G43" s="216"/>
      <c r="H43" s="228"/>
      <c r="I43" s="228"/>
      <c r="J43" s="219" t="s">
        <v>1162</v>
      </c>
      <c r="K43" s="727"/>
    </row>
    <row r="44" spans="1:11" ht="15.75" customHeight="1">
      <c r="A44" s="368">
        <v>35</v>
      </c>
      <c r="B44" s="244" t="s">
        <v>23</v>
      </c>
      <c r="C44" s="387" t="s">
        <v>52</v>
      </c>
      <c r="D44" s="213" t="s">
        <v>1163</v>
      </c>
      <c r="E44" s="215"/>
      <c r="F44" s="204" t="s">
        <v>11</v>
      </c>
      <c r="G44" s="216"/>
      <c r="H44" s="228"/>
      <c r="I44" s="228"/>
      <c r="J44" s="219" t="s">
        <v>191</v>
      </c>
      <c r="K44" s="727"/>
    </row>
    <row r="45" spans="1:11" ht="15.75" customHeight="1">
      <c r="A45" s="368">
        <v>36</v>
      </c>
      <c r="B45" s="244" t="s">
        <v>23</v>
      </c>
      <c r="C45" s="387" t="s">
        <v>52</v>
      </c>
      <c r="D45" s="387" t="s">
        <v>192</v>
      </c>
      <c r="E45" s="215"/>
      <c r="F45" s="204" t="s">
        <v>11</v>
      </c>
      <c r="G45" s="216"/>
      <c r="H45" s="228"/>
      <c r="I45" s="228"/>
      <c r="J45" s="219" t="s">
        <v>193</v>
      </c>
      <c r="K45" s="727"/>
    </row>
    <row r="46" spans="1:11" ht="15.75" customHeight="1">
      <c r="A46" s="368">
        <v>37</v>
      </c>
      <c r="B46" s="244" t="s">
        <v>23</v>
      </c>
      <c r="C46" s="387" t="s">
        <v>52</v>
      </c>
      <c r="D46" s="387" t="s">
        <v>194</v>
      </c>
      <c r="E46" s="215"/>
      <c r="F46" s="204" t="s">
        <v>11</v>
      </c>
      <c r="G46" s="216"/>
      <c r="H46" s="228"/>
      <c r="I46" s="228"/>
      <c r="J46" s="219" t="s">
        <v>195</v>
      </c>
      <c r="K46" s="727"/>
    </row>
    <row r="47" spans="1:11" ht="15.75" customHeight="1">
      <c r="A47" s="368">
        <v>38</v>
      </c>
      <c r="B47" s="244" t="s">
        <v>23</v>
      </c>
      <c r="C47" s="387" t="s">
        <v>52</v>
      </c>
      <c r="D47" s="387" t="s">
        <v>1164</v>
      </c>
      <c r="E47" s="215"/>
      <c r="F47" s="204" t="s">
        <v>11</v>
      </c>
      <c r="G47" s="216"/>
      <c r="H47" s="228"/>
      <c r="I47" s="228"/>
      <c r="J47" s="219" t="s">
        <v>1165</v>
      </c>
      <c r="K47" s="727"/>
    </row>
    <row r="48" spans="1:11" ht="15.75" customHeight="1">
      <c r="A48" s="368">
        <v>39</v>
      </c>
      <c r="B48" s="244" t="s">
        <v>23</v>
      </c>
      <c r="C48" s="387" t="s">
        <v>52</v>
      </c>
      <c r="D48" s="387" t="s">
        <v>1166</v>
      </c>
      <c r="E48" s="215"/>
      <c r="F48" s="204" t="s">
        <v>11</v>
      </c>
      <c r="G48" s="216"/>
      <c r="H48" s="228"/>
      <c r="I48" s="228"/>
      <c r="J48" s="219" t="s">
        <v>2155</v>
      </c>
      <c r="K48" s="727"/>
    </row>
    <row r="49" spans="1:11" ht="15.75" customHeight="1">
      <c r="A49" s="368">
        <v>40</v>
      </c>
      <c r="B49" s="244" t="s">
        <v>23</v>
      </c>
      <c r="C49" s="387" t="s">
        <v>294</v>
      </c>
      <c r="D49" s="387" t="s">
        <v>1168</v>
      </c>
      <c r="E49" s="215"/>
      <c r="F49" s="232" t="s">
        <v>6</v>
      </c>
      <c r="G49" s="216"/>
      <c r="H49" s="228"/>
      <c r="I49" s="228"/>
      <c r="J49" s="219" t="s">
        <v>2156</v>
      </c>
      <c r="K49" s="386"/>
    </row>
    <row r="50" spans="1:11" ht="15.75" customHeight="1">
      <c r="A50" s="368">
        <v>41</v>
      </c>
      <c r="B50" s="244" t="s">
        <v>23</v>
      </c>
      <c r="C50" s="387" t="s">
        <v>294</v>
      </c>
      <c r="D50" s="387" t="s">
        <v>1169</v>
      </c>
      <c r="E50" s="215"/>
      <c r="F50" s="232" t="s">
        <v>6</v>
      </c>
      <c r="G50" s="216"/>
      <c r="H50" s="228"/>
      <c r="I50" s="228"/>
      <c r="J50" s="219" t="s">
        <v>1359</v>
      </c>
      <c r="K50" s="386"/>
    </row>
    <row r="51" spans="1:11" ht="15.75" customHeight="1">
      <c r="A51" s="368">
        <v>42</v>
      </c>
      <c r="B51" s="244" t="s">
        <v>23</v>
      </c>
      <c r="C51" s="387" t="s">
        <v>294</v>
      </c>
      <c r="D51" s="387" t="s">
        <v>1170</v>
      </c>
      <c r="E51" s="215"/>
      <c r="F51" s="232" t="s">
        <v>6</v>
      </c>
      <c r="G51" s="216"/>
      <c r="H51" s="228"/>
      <c r="I51" s="228"/>
      <c r="J51" s="219" t="s">
        <v>1360</v>
      </c>
      <c r="K51" s="386"/>
    </row>
    <row r="52" spans="1:11" ht="15.75" customHeight="1">
      <c r="A52" s="368">
        <v>43</v>
      </c>
      <c r="B52" s="244" t="s">
        <v>23</v>
      </c>
      <c r="C52" s="387" t="s">
        <v>294</v>
      </c>
      <c r="D52" s="387" t="s">
        <v>1171</v>
      </c>
      <c r="E52" s="215"/>
      <c r="F52" s="232" t="s">
        <v>6</v>
      </c>
      <c r="G52" s="216"/>
      <c r="H52" s="228"/>
      <c r="I52" s="228"/>
      <c r="J52" s="219" t="s">
        <v>2154</v>
      </c>
      <c r="K52" s="386"/>
    </row>
    <row r="53" spans="1:11" ht="16.5" customHeight="1">
      <c r="A53" s="368">
        <v>44</v>
      </c>
      <c r="B53" s="244" t="s">
        <v>23</v>
      </c>
      <c r="C53" s="387" t="s">
        <v>217</v>
      </c>
      <c r="D53" s="214" t="s">
        <v>1142</v>
      </c>
      <c r="E53" s="212" t="s">
        <v>504</v>
      </c>
      <c r="F53" s="204" t="s">
        <v>11</v>
      </c>
      <c r="G53" s="216"/>
      <c r="H53" s="228"/>
      <c r="I53" s="228"/>
      <c r="J53" s="219" t="s">
        <v>1589</v>
      </c>
      <c r="K53" s="389"/>
    </row>
    <row r="54" spans="1:11" ht="16.5" customHeight="1">
      <c r="A54" s="368">
        <v>45</v>
      </c>
      <c r="B54" s="244" t="s">
        <v>23</v>
      </c>
      <c r="C54" s="387" t="s">
        <v>217</v>
      </c>
      <c r="D54" s="214" t="s">
        <v>1143</v>
      </c>
      <c r="E54" s="212" t="s">
        <v>505</v>
      </c>
      <c r="F54" s="204" t="s">
        <v>11</v>
      </c>
      <c r="G54" s="216"/>
      <c r="H54" s="228"/>
      <c r="I54" s="228"/>
      <c r="J54" s="219" t="s">
        <v>1362</v>
      </c>
      <c r="K54" s="389"/>
    </row>
    <row r="55" spans="1:11" ht="16.5" customHeight="1" thickBot="1">
      <c r="A55" s="368">
        <v>46</v>
      </c>
      <c r="B55" s="390" t="s">
        <v>23</v>
      </c>
      <c r="C55" s="391" t="s">
        <v>198</v>
      </c>
      <c r="D55" s="391" t="s">
        <v>199</v>
      </c>
      <c r="E55" s="392"/>
      <c r="F55" s="393" t="s">
        <v>11</v>
      </c>
      <c r="G55" s="394"/>
      <c r="H55" s="395"/>
      <c r="I55" s="395"/>
      <c r="J55" s="396" t="s">
        <v>2485</v>
      </c>
      <c r="K55" s="39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2020-06-16T01:56:23Z</dcterms:modified>
</cp:coreProperties>
</file>