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65" windowWidth="20730" windowHeight="11760"/>
  </bookViews>
  <sheets>
    <sheet name="Change list" sheetId="13" r:id="rId1"/>
    <sheet name="CG-QT" sheetId="5" r:id="rId2"/>
    <sheet name="QT0a" sheetId="17" r:id="rId3"/>
    <sheet name="USBC  test" sheetId="16" r:id="rId4"/>
    <sheet name="CT1" sheetId="11" r:id="rId5"/>
    <sheet name="CT2" sheetId="3" r:id="rId6"/>
    <sheet name="FOS" sheetId="8" r:id="rId7"/>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48" i="13"/>
  <c r="G7" i="8"/>
  <c r="H7" i="17"/>
  <c r="H7" i="5"/>
  <c r="D145" i="13"/>
  <c r="H2" i="17"/>
  <c r="H3"/>
  <c r="H4"/>
  <c r="H5"/>
  <c r="H6"/>
  <c r="H8"/>
  <c r="D142" i="13"/>
  <c r="D139"/>
  <c r="D118"/>
  <c r="D114"/>
  <c r="D111"/>
  <c r="D105"/>
  <c r="D100"/>
  <c r="D97"/>
  <c r="F8" i="16"/>
  <c r="F7"/>
  <c r="F6"/>
  <c r="F5"/>
  <c r="F4"/>
  <c r="F3"/>
  <c r="F2"/>
  <c r="D94" i="13"/>
  <c r="D91"/>
  <c r="D88"/>
  <c r="D82"/>
  <c r="D77"/>
  <c r="D60"/>
  <c r="D74"/>
  <c r="D71"/>
  <c r="D63"/>
  <c r="D66"/>
  <c r="H8" i="5"/>
  <c r="H6"/>
  <c r="H5"/>
  <c r="H4"/>
  <c r="H3"/>
  <c r="H2"/>
  <c r="D53" i="13"/>
  <c r="D50"/>
  <c r="D44"/>
  <c r="D20"/>
  <c r="D3"/>
  <c r="G8" i="11"/>
  <c r="G7"/>
  <c r="G6" a="1"/>
  <c r="G6"/>
  <c r="G5"/>
  <c r="G4"/>
  <c r="G3"/>
  <c r="G2"/>
  <c r="G8" i="8"/>
  <c r="G6"/>
  <c r="G5"/>
  <c r="G4"/>
  <c r="G3"/>
  <c r="G2"/>
  <c r="H8" i="3"/>
  <c r="H7"/>
  <c r="H6"/>
  <c r="H5"/>
  <c r="H4"/>
  <c r="H3"/>
  <c r="H2"/>
</calcChain>
</file>

<file path=xl/sharedStrings.xml><?xml version="1.0" encoding="utf-8"?>
<sst xmlns="http://schemas.openxmlformats.org/spreadsheetml/2006/main" count="6977" uniqueCount="2502">
  <si>
    <t>Not POR</t>
  </si>
  <si>
    <t>CHN validation</t>
    <phoneticPr fontId="12" type="noConversion"/>
  </si>
  <si>
    <t>New Item</t>
    <phoneticPr fontId="12" type="noConversion"/>
  </si>
  <si>
    <t>Modified</t>
    <phoneticPr fontId="12" type="noConversion"/>
  </si>
  <si>
    <t>Not ready</t>
  </si>
  <si>
    <t>Test Items</t>
  </si>
  <si>
    <t>Station SW</t>
  </si>
  <si>
    <t>Attribute Key</t>
  </si>
  <si>
    <t>Fixture cmd</t>
  </si>
  <si>
    <t>Potassium command</t>
  </si>
  <si>
    <t>Diag cmd</t>
  </si>
  <si>
    <t>Remark</t>
    <phoneticPr fontId="12" type="noConversion"/>
  </si>
  <si>
    <t>Ready</t>
  </si>
  <si>
    <t>getFWversion</t>
  </si>
  <si>
    <t>getEnv</t>
  </si>
  <si>
    <t>SrNm</t>
  </si>
  <si>
    <t>[30,101]</t>
  </si>
  <si>
    <t>[3750,NA]</t>
  </si>
  <si>
    <t>BOARD_REV</t>
  </si>
  <si>
    <t>AP_CHIP_ID</t>
  </si>
  <si>
    <t>[0,60]</t>
  </si>
  <si>
    <t>[NA,NA]</t>
  </si>
  <si>
    <t>cbread 0x03 quiet</t>
  </si>
  <si>
    <t>cbread 0x00 quiet</t>
  </si>
  <si>
    <t xml:space="preserve">WOSN </t>
  </si>
  <si>
    <t xml:space="preserve">HOUSING_SN </t>
  </si>
  <si>
    <t>TITUS_SN</t>
  </si>
  <si>
    <t>Ohio_SN</t>
  </si>
  <si>
    <t>Batt</t>
  </si>
  <si>
    <t>OPTS</t>
  </si>
  <si>
    <t xml:space="preserve">OPTS </t>
  </si>
  <si>
    <t xml:space="preserve">Mod# </t>
  </si>
  <si>
    <t xml:space="preserve">MPN </t>
  </si>
  <si>
    <t>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</si>
  <si>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</si>
  <si>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</si>
  <si>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</si>
  <si>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</si>
  <si>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</si>
  <si>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</si>
  <si>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</si>
  <si>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</si>
  <si>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</si>
  <si>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</si>
  <si>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</si>
  <si>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</si>
  <si>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</si>
  <si>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</si>
  <si>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 xml:space="preserve">
</t>
  </si>
  <si>
    <t>hallsensor --irqindex 0 --meas 6 --delay 500</t>
  </si>
  <si>
    <t>[930,1070]</t>
  </si>
  <si>
    <t>[1900,2100]</t>
  </si>
  <si>
    <t>[4000,6000]</t>
  </si>
  <si>
    <t>[85,115]</t>
  </si>
  <si>
    <t>[8000,10000]</t>
  </si>
  <si>
    <t>[5.3,6.1]</t>
  </si>
  <si>
    <t>[15.5,16.6]</t>
  </si>
  <si>
    <t>[5.94,6.06]</t>
  </si>
  <si>
    <t>[1500,1600]</t>
  </si>
  <si>
    <t>[266,480]</t>
  </si>
  <si>
    <t>[266,435]</t>
  </si>
  <si>
    <t>[0.4,0.6]</t>
  </si>
  <si>
    <t>[2350,2450]</t>
  </si>
  <si>
    <t>[NA,-55]</t>
  </si>
  <si>
    <t>[0.1,0.14]</t>
  </si>
  <si>
    <t>[0.1,0.15]</t>
  </si>
  <si>
    <t>[NA,-51]</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</si>
  <si>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</si>
  <si>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</si>
  <si>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</si>
  <si>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</si>
  <si>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</si>
  <si>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</si>
  <si>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</si>
  <si>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</si>
  <si>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</si>
  <si>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2" type="noConversion"/>
  </si>
  <si>
    <t>3</t>
  </si>
  <si>
    <t>4</t>
  </si>
  <si>
    <t>5</t>
  </si>
  <si>
    <t>6</t>
  </si>
  <si>
    <t>7</t>
  </si>
  <si>
    <t>8</t>
  </si>
  <si>
    <t>DIAG_VERSION</t>
    <phoneticPr fontId="12"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</si>
  <si>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</si>
  <si>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</si>
  <si>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</si>
  <si>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</si>
  <si>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</si>
  <si>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</si>
  <si>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</si>
  <si>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</si>
  <si>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</si>
  <si>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</si>
  <si>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</si>
  <si>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</si>
  <si>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</si>
  <si>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</si>
  <si>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</si>
  <si>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</si>
  <si>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</si>
  <si>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</si>
  <si>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</si>
  <si>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</si>
  <si>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</si>
  <si>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</si>
  <si>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</si>
  <si>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</si>
  <si>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</si>
  <si>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</si>
  <si>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</si>
  <si>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</si>
  <si>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</si>
  <si>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</si>
  <si>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</si>
  <si>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</si>
  <si>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</si>
  <si>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</si>
  <si>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</si>
  <si>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</si>
  <si>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</si>
  <si>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</si>
  <si>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</si>
  <si>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</si>
  <si>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</si>
  <si>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</si>
  <si>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</si>
  <si>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</si>
  <si>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</si>
  <si>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</si>
  <si>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</si>
  <si>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</si>
  <si>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</si>
  <si>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</si>
  <si>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</si>
  <si>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</si>
  <si>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</si>
  <si>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</si>
  <si>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</si>
  <si>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</si>
  <si>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</si>
  <si>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</si>
  <si>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</si>
  <si>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</si>
  <si>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</si>
  <si>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</si>
  <si>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</si>
  <si>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</si>
  <si>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</si>
  <si>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</si>
  <si>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</si>
  <si>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</si>
  <si>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</si>
  <si>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</si>
  <si>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</si>
  <si>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</si>
  <si>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</si>
  <si>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</si>
  <si>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</si>
  <si>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</si>
  <si>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</si>
  <si>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</si>
  <si>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</si>
  <si>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67</t>
  </si>
  <si>
    <t>[208]</t>
  </si>
  <si>
    <t>PROX_QT_DEV_ID</t>
  </si>
  <si>
    <t>68</t>
  </si>
  <si>
    <t>[18]</t>
  </si>
  <si>
    <t xml:space="preserve">PROX_QT_REV_ID </t>
  </si>
  <si>
    <t>69</t>
  </si>
  <si>
    <t xml:space="preserve">PROX_SN </t>
  </si>
  <si>
    <t>70</t>
  </si>
  <si>
    <t>[-50,105]</t>
  </si>
  <si>
    <t>71</t>
  </si>
  <si>
    <t>[0.01,12]</t>
  </si>
  <si>
    <t>72</t>
  </si>
  <si>
    <t>[0,350]</t>
  </si>
  <si>
    <t>73</t>
  </si>
  <si>
    <t>[0.01,7]</t>
  </si>
  <si>
    <t>74</t>
  </si>
  <si>
    <t>[0.25,4]</t>
  </si>
  <si>
    <t>75</t>
  </si>
  <si>
    <t>[0.01,0.75]</t>
  </si>
  <si>
    <t>76</t>
  </si>
  <si>
    <t>[0,5000]</t>
  </si>
  <si>
    <t>77</t>
  </si>
  <si>
    <t>[0.01,42]</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</si>
  <si>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</si>
  <si>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</si>
  <si>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</si>
  <si>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</si>
  <si>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</si>
  <si>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</si>
  <si>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</si>
  <si>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</si>
  <si>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</si>
  <si>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</si>
  <si>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</si>
  <si>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</si>
  <si>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</si>
  <si>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</si>
  <si>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</si>
  <si>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</si>
  <si>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</si>
  <si>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</si>
  <si>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</si>
  <si>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</si>
  <si>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</si>
  <si>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</si>
  <si>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</si>
  <si>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</si>
  <si>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</si>
  <si>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</si>
  <si>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</si>
  <si>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</si>
  <si>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</si>
  <si>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</si>
  <si>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</si>
  <si>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</si>
  <si>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115</t>
  </si>
  <si>
    <t>116</t>
  </si>
  <si>
    <t>117</t>
  </si>
  <si>
    <t>118</t>
  </si>
  <si>
    <t>[E8]</t>
  </si>
  <si>
    <t>119</t>
  </si>
  <si>
    <t>[00]</t>
  </si>
  <si>
    <t>120</t>
  </si>
  <si>
    <t>121</t>
  </si>
  <si>
    <t>122</t>
  </si>
  <si>
    <t>[5,65534]</t>
  </si>
  <si>
    <t>123</t>
  </si>
  <si>
    <t>124</t>
  </si>
  <si>
    <t>125</t>
  </si>
  <si>
    <t>126</t>
  </si>
  <si>
    <t>sensor --sel als2 --init
i2c -d 6 0x29 0x92 0x01</t>
    <phoneticPr fontId="12" type="noConversion"/>
  </si>
  <si>
    <t>127</t>
  </si>
  <si>
    <t>i2c -d 6 0x29 0x91 0x01</t>
    <phoneticPr fontId="12" type="noConversion"/>
  </si>
  <si>
    <t>i2c -d 6 0x29 0xE3 0x04</t>
    <phoneticPr fontId="12" type="noConversion"/>
  </si>
  <si>
    <t>sensor --sel als2 --init
sensor --sel als2 --set gain 8
sensor --sel als2 --set integration_cycles 148
sensor --sel als2 --sample 3 --stream
sensor --sel als1,als2 --turnoff</t>
    <phoneticPr fontId="12" type="noConversion"/>
  </si>
  <si>
    <t>[2,NA]</t>
  </si>
  <si>
    <t>Station SW Count</t>
    <phoneticPr fontId="35" type="noConversion"/>
  </si>
  <si>
    <t>New Item</t>
    <phoneticPr fontId="35" type="noConversion"/>
  </si>
  <si>
    <t>Ready</t>
    <phoneticPr fontId="35" type="noConversion"/>
  </si>
  <si>
    <t>PG test Limit</t>
    <phoneticPr fontId="35" type="noConversion"/>
  </si>
  <si>
    <t>PF test Limit</t>
    <phoneticPr fontId="35"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</si>
  <si>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</si>
  <si>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5" type="noConversion"/>
  </si>
  <si>
    <t>bl -n
bl -l
SN
rtc --set 
cbwrite 0x84 incomplete</t>
    <phoneticPr fontId="35" type="noConversion"/>
  </si>
  <si>
    <t>DIAG_VER</t>
    <phoneticPr fontId="35" type="noConversion"/>
  </si>
  <si>
    <t>pmuadc --sel potomac --read vbat</t>
    <phoneticPr fontId="35" type="noConversion"/>
  </si>
  <si>
    <t>[0,60]</t>
    <phoneticPr fontId="35" type="noConversion"/>
  </si>
  <si>
    <t>dev -k GasGauge -e read_blk 59 0</t>
  </si>
  <si>
    <t>syscfg print CLHS</t>
  </si>
  <si>
    <t>[F]</t>
    <phoneticPr fontId="35" type="noConversion"/>
  </si>
  <si>
    <t>[3]</t>
  </si>
  <si>
    <t>[2E]</t>
  </si>
  <si>
    <t>[0A]</t>
  </si>
  <si>
    <t>[5]</t>
  </si>
  <si>
    <t>[0]</t>
  </si>
  <si>
    <t>[1||2]</t>
    <phoneticPr fontId="35" type="noConversion"/>
  </si>
  <si>
    <t>[0||1]</t>
  </si>
  <si>
    <t>[1||3]</t>
  </si>
  <si>
    <t>[0||2]</t>
    <phoneticPr fontId="35" type="noConversion"/>
  </si>
  <si>
    <t>[1||2]</t>
  </si>
  <si>
    <t>[1]</t>
  </si>
  <si>
    <t>[0||2||4]</t>
    <phoneticPr fontId="35" type="noConversion"/>
  </si>
  <si>
    <t>[0||1]</t>
    <phoneticPr fontId="35" type="noConversion"/>
  </si>
  <si>
    <t>[2||8]</t>
    <phoneticPr fontId="35" type="noConversion"/>
  </si>
  <si>
    <t>[6||E]</t>
    <phoneticPr fontId="35" type="noConversion"/>
  </si>
  <si>
    <t>[0x11]</t>
    <phoneticPr fontId="35" type="noConversion"/>
  </si>
  <si>
    <t>[4]</t>
    <phoneticPr fontId="35" type="noConversion"/>
  </si>
  <si>
    <t>[17]</t>
    <phoneticPr fontId="35" type="noConversion"/>
  </si>
  <si>
    <t>[0]</t>
    <phoneticPr fontId="35" type="noConversion"/>
  </si>
  <si>
    <t>[500,1000]</t>
  </si>
  <si>
    <t>[1300,2000]</t>
  </si>
  <si>
    <t>[900,2000]</t>
  </si>
  <si>
    <t>[700,1200]</t>
  </si>
  <si>
    <t>Front_Camera_SN</t>
  </si>
  <si>
    <t>[34,34]</t>
    <phoneticPr fontId="35" type="noConversion"/>
  </si>
  <si>
    <t>[3,3]</t>
    <phoneticPr fontId="35" type="noConversion"/>
  </si>
  <si>
    <t>[1,1]</t>
    <phoneticPr fontId="35" type="noConversion"/>
  </si>
  <si>
    <t>[0,0]</t>
  </si>
  <si>
    <t>[1,255]</t>
    <phoneticPr fontId="35" type="noConversion"/>
  </si>
  <si>
    <t>[1,1]</t>
  </si>
  <si>
    <t>[0,0]</t>
    <phoneticPr fontId="35" type="noConversion"/>
  </si>
  <si>
    <t>[2,2]</t>
    <phoneticPr fontId="35" type="noConversion"/>
  </si>
  <si>
    <t>[2,8]</t>
    <phoneticPr fontId="35" type="noConversion"/>
  </si>
  <si>
    <t>[6,6]</t>
    <phoneticPr fontId="35" type="noConversion"/>
  </si>
  <si>
    <t>Back_Camera_SN</t>
  </si>
  <si>
    <t>Juliet_SN</t>
  </si>
  <si>
    <t>Juliet_ID</t>
  </si>
  <si>
    <t>[A]</t>
  </si>
  <si>
    <t>[8]</t>
    <phoneticPr fontId="35" type="noConversion"/>
  </si>
  <si>
    <t>[A]</t>
    <phoneticPr fontId="35" type="noConversion"/>
  </si>
  <si>
    <t>[16]</t>
    <phoneticPr fontId="35" type="noConversion"/>
  </si>
  <si>
    <t>[0||1||2]</t>
    <phoneticPr fontId="35" type="noConversion"/>
  </si>
  <si>
    <t>[6]</t>
  </si>
  <si>
    <t>[2]</t>
  </si>
  <si>
    <t>[1100,1300]</t>
  </si>
  <si>
    <t>[0,20]</t>
  </si>
  <si>
    <t>[2700,3000]</t>
  </si>
  <si>
    <t>//Read LDO23 Voltage 
reg write 0x4000 0x26
reg read 0x4002
reg read 0x4001</t>
    <phoneticPr fontId="35" type="noConversion"/>
  </si>
  <si>
    <t>//Read LDO23 Current
reg write 0x4000 0x27
reg read 0x4002
reg read 0x4001</t>
    <phoneticPr fontId="35" type="noConversion"/>
  </si>
  <si>
    <t>//Read BUCK3_SW1 Voltage
reg write 0x4000 0xF0
reg read 0x4002
reg read 0x4001
//Turn off LDO23
reg write 0x120F 0x00
//Turn off LDO22
reg write 0x120E 0x00
//Turn off BUCK3_SW1
reg write 0x1214 0x00
//Turn off BUCK12
reg write 0x1204 0x00</t>
    <phoneticPr fontId="35" type="noConversion"/>
  </si>
  <si>
    <t>MAMABEAR_CAP_VALUE
MAMABEAR_CAP_STATUS</t>
    <phoneticPr fontId="35" type="noConversion"/>
  </si>
  <si>
    <t>FaultStatus</t>
    <phoneticPr fontId="35" type="noConversion"/>
  </si>
  <si>
    <t>RigelState</t>
    <phoneticPr fontId="35" type="noConversion"/>
  </si>
  <si>
    <t>[07]</t>
    <phoneticPr fontId="35" type="noConversion"/>
  </si>
  <si>
    <t>[03]</t>
    <phoneticPr fontId="35" type="noConversion"/>
  </si>
  <si>
    <t>[03]</t>
  </si>
  <si>
    <t>[08]</t>
  </si>
  <si>
    <t>[02]</t>
  </si>
  <si>
    <t>[01]</t>
  </si>
  <si>
    <t>[01,03]</t>
  </si>
  <si>
    <t>[02]</t>
    <phoneticPr fontId="35" type="noConversion"/>
  </si>
  <si>
    <t>[01,04]</t>
  </si>
  <si>
    <t>[00]</t>
    <phoneticPr fontId="35" type="noConversion"/>
  </si>
  <si>
    <t>WCAL</t>
  </si>
  <si>
    <t>syscfg print WCAL</t>
    <phoneticPr fontId="35" type="noConversion"/>
  </si>
  <si>
    <t>[250,525]</t>
  </si>
  <si>
    <t>sensor --sel prox --get device_id</t>
    <phoneticPr fontId="35" type="noConversion"/>
  </si>
  <si>
    <t>sensor --sel prox --get rev_id</t>
  </si>
  <si>
    <t>[0E 74]</t>
  </si>
  <si>
    <t>i2c -d 6 0x33 0x00 0x02</t>
    <phoneticPr fontId="35" type="noConversion"/>
  </si>
  <si>
    <t>i2c -d 6 0x33 0x24 1</t>
    <phoneticPr fontId="35" type="noConversion"/>
  </si>
  <si>
    <t>[10,40]</t>
  </si>
  <si>
    <t>i2c -v 6 0x33 0x32 0x80
i2c -d 6 0x33 0x32 1
i2c -d 6 0x33 0x0F 1</t>
  </si>
  <si>
    <t>i2c -d 6 0x33 0x1D 0x01</t>
  </si>
  <si>
    <t>i2c -d 6 0x33 0x1E 0x01</t>
  </si>
  <si>
    <t xml:space="preserve">i2c -d 6 0x33 0x1F 0x01 </t>
  </si>
  <si>
    <t>[59,59]</t>
  </si>
  <si>
    <t>i2c -d 6 0x33 0x14 0x01</t>
  </si>
  <si>
    <t>[4798,4798]</t>
  </si>
  <si>
    <t>i2c -d 6 0x33 0x14 0x01
i2c -d 6 0x33 0x15 0x01
i2c -d 6 0x33 0x16 0x01</t>
  </si>
  <si>
    <t>[7813,7813]</t>
  </si>
  <si>
    <t>i2c -d 6 0x33 0x16 0x01
i2c -d 6 0x33 0x17 0x01
i2c -d 6 0x33 0x18 0x01</t>
  </si>
  <si>
    <t>[16,16]</t>
  </si>
  <si>
    <t>i2c -d 6 0x33 0x18 0x01
i2c -d 6 0x33 0x19 0x01</t>
  </si>
  <si>
    <t>[6,6]</t>
  </si>
  <si>
    <t>[1900,1900]</t>
  </si>
  <si>
    <t>i2c -d 6 0x33 0x19 0x01
i2c -d 6 0x33 0x1A 0x01
i2c -d 6 0x33 0x1B 0x01</t>
  </si>
  <si>
    <t>[7,7]</t>
  </si>
  <si>
    <t>i2c -d 6 0x33 0x1B 0x01
i2c -d 6 0x33 0x1C 0x01</t>
  </si>
  <si>
    <t>i2c -d 6 0x33 0x20 0x01
i2c -d 6 0x33 0x21 0x01</t>
  </si>
  <si>
    <t>i2c -d 6 0x33 0x20 0x01</t>
  </si>
  <si>
    <t>i2c -d 6 0x33 0x13 0x01</t>
  </si>
  <si>
    <t>i2c -d 6 0x33 0x13 0x01
i2c -d 6 0x33 0x14 0x01</t>
  </si>
  <si>
    <t>[4,4]</t>
  </si>
  <si>
    <t>i2c -d 6 0x33 0x1C 0x01</t>
  </si>
  <si>
    <t>[2,2]</t>
  </si>
  <si>
    <t>[2,3]</t>
  </si>
  <si>
    <t>sensor --sel prox --get nvm</t>
  </si>
  <si>
    <t>[6,7]</t>
  </si>
  <si>
    <t>[9,9]</t>
  </si>
  <si>
    <t>sensor --sel prox --turnoff
sensor --sel prox --init
sensor --sel prox --sample 1s --stats</t>
  </si>
  <si>
    <t>ROSALINE_SN</t>
  </si>
  <si>
    <t>sensor --sel prox --get serial_num</t>
  </si>
  <si>
    <t>RxCL</t>
  </si>
  <si>
    <t>sensor --sel prox --get nvm
syscfg add RxCL
sensor --sel prox --turnoff</t>
  </si>
  <si>
    <r>
      <rPr>
        <b/>
        <sz val="12"/>
        <rFont val="Times New Roman"/>
        <family val="1"/>
      </rPr>
      <t>MtDO</t>
    </r>
    <r>
      <rPr>
        <sz val="12"/>
        <color rgb="FF000000"/>
        <rFont val="Times New Roman"/>
        <family val="1"/>
      </rPr>
      <t xml:space="preserve">
</t>
    </r>
    <r>
      <rPr>
        <b/>
        <sz val="12"/>
        <color rgb="FFE46D0A"/>
        <rFont val="Times New Roman"/>
        <family val="1"/>
      </rPr>
      <t>MtDO</t>
    </r>
  </si>
  <si>
    <t>display --on
i2c -v 4 0x1a 0xea 0xd0
i2c -v 4 0x1a 0xeb 0x04
i2c -z 2 -d 4 0x50 0x3d00 0x38
i2c -z 2 -d 4 0x50 0x00b0 0x11
i2c -z 2 -d 4 0x50 0x00C7 0x35
syscfg add MtDO
syscfg ptint MtDO</t>
  </si>
  <si>
    <t>smokeyshell -r
smokey Wildfire --run DisplayBehavior=NoDisplay ControlBitAccess=ReadOnly BrickRequired=None ResultsBehavior=NoFile LogBehavior=ConsoleOnly --test TouchGpio</t>
    <phoneticPr fontId="35" type="noConversion"/>
  </si>
  <si>
    <t>touch --off
touch --on
touch --load_firmware</t>
    <phoneticPr fontId="35" type="noConversion"/>
  </si>
  <si>
    <t>touch firmware-version</t>
  </si>
  <si>
    <t>touch --test critical --run</t>
    <phoneticPr fontId="35" type="noConversion"/>
  </si>
  <si>
    <t>touch -p firmware-version
touch --off</t>
  </si>
  <si>
    <t>smokeyshell -r
smokey --run TouchShortsTest</t>
    <phoneticPr fontId="35" type="noConversion"/>
  </si>
  <si>
    <t>smokey Wildfire --run DisplayBehavior=NoDisplay ControlBitAccess=ReadOnly BrickRequired=None ResultsBehavior=NoFile LogBehavior=ConsoleOnly --test TouchOffset --testargs "TouchOffset, Verbose='OnFail',TestStation='ct2ct3'"</t>
    <phoneticPr fontId="35" type="noConversion"/>
  </si>
  <si>
    <t>sensor --sel als1 --init
i2c -v 6 0x39 0x80 0x00
socgpio --port 1 --pin 20 --get
i2c -v 6 0x39 0x80 0x01
i2c -v 6 0x39 0x81 0xFF
i2c -v 6 0x39 0x80 0x13
wait 100
socgpio --port 1 --pin 20 --get
i2c -v 6 0x39 0x80 0x00</t>
    <phoneticPr fontId="35" type="noConversion"/>
  </si>
  <si>
    <t>sensor --sel als2 --init
i2c -v 6 0x29 0x80 0x00
socgpio --port 1 --pin 21 --get
i2c -v 6 0x29 0x80 0x01
i2c -v 6 0x29 0x81 0xFF
i2c -v 6 0x29 0x80 0x13
wait 100
socgpio --port 1 --pin 21 --get
i2c -v 6 0x29 0x80 0x00
sensor --sel als1,als2 --turnoff</t>
    <phoneticPr fontId="35" type="noConversion"/>
  </si>
  <si>
    <t>[228]</t>
  </si>
  <si>
    <t>sensorreg --sel pressure -r 0x80</t>
    <phoneticPr fontId="35" type="noConversion"/>
  </si>
  <si>
    <t>[40]</t>
  </si>
  <si>
    <t>sensorreg --sel pressure -r 0x81</t>
    <phoneticPr fontId="35"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</si>
  <si>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</si>
  <si>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</si>
  <si>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</si>
  <si>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</si>
  <si>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</si>
  <si>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</si>
  <si>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[20,30]</t>
  </si>
  <si>
    <t>[15,45]</t>
  </si>
  <si>
    <t>[0,0.2]</t>
  </si>
  <si>
    <t>i2c -s 8</t>
    <phoneticPr fontId="35" type="noConversion"/>
  </si>
  <si>
    <t>i2c -s 9</t>
    <phoneticPr fontId="35" type="noConversion"/>
  </si>
  <si>
    <t>i2c -s 10</t>
    <phoneticPr fontId="35" type="noConversion"/>
  </si>
  <si>
    <t>TX_MCU_FW</t>
  </si>
  <si>
    <t xml:space="preserve">smokeyshell -r
smokey ScorpiusHid --run --test “Get” --args “ReportID=0xBB” </t>
    <phoneticPr fontId="35" type="noConversion"/>
  </si>
  <si>
    <t>[3200,NA]</t>
    <phoneticPr fontId="35" type="noConversion"/>
  </si>
  <si>
    <t>pmuadc --sel potomac --read tbat</t>
    <phoneticPr fontId="35" type="noConversion"/>
  </si>
  <si>
    <t>device -k GasGauge --get chem-id</t>
  </si>
  <si>
    <t>[9739,11686]</t>
    <phoneticPr fontId="35" type="noConversion"/>
  </si>
  <si>
    <t>[7732,9278]</t>
  </si>
  <si>
    <t>device -k GasGauge --get chem-capacity</t>
  </si>
  <si>
    <t>device -k GasGauge --e test_checksum</t>
  </si>
  <si>
    <t>[7791,11199]</t>
    <phoneticPr fontId="35" type="noConversion"/>
  </si>
  <si>
    <t>[6186,8892]</t>
  </si>
  <si>
    <t>device -k GasGauge --get full-capacity</t>
  </si>
  <si>
    <t>[9629,11554]</t>
    <phoneticPr fontId="35" type="noConversion"/>
  </si>
  <si>
    <t>device -k GasGauge --get nominal-capacity</t>
  </si>
  <si>
    <t>[0,5]</t>
    <phoneticPr fontId="35" type="noConversion"/>
  </si>
  <si>
    <t>device -k GasGauge --get cycle-count</t>
  </si>
  <si>
    <t>[0xA8]</t>
  </si>
  <si>
    <t>device -k GasGauge --get hw-version</t>
  </si>
  <si>
    <t>[0x610]</t>
  </si>
  <si>
    <t>device -k GasGauge --get fw-version</t>
  </si>
  <si>
    <t>device -k GasGauge -g chem-cap-updates-en</t>
  </si>
  <si>
    <t>device -k GasGauge --e read_sleep</t>
  </si>
  <si>
    <t>device -k GasGauge --get sealed</t>
    <phoneticPr fontId="35" type="noConversion"/>
  </si>
  <si>
    <t xml:space="preserve">rtc --set </t>
  </si>
  <si>
    <t>[10,50]</t>
  </si>
  <si>
    <t>[45,60]</t>
  </si>
  <si>
    <t>device -k GasGauge -p</t>
    <phoneticPr fontId="35" type="noConversion"/>
  </si>
  <si>
    <t>device -k GasGauge -g charge-percentage</t>
    <phoneticPr fontId="35" type="noConversion"/>
  </si>
  <si>
    <t>stockholm --on
stockholm --download_fw mfg
script radios.txt
bblib -e 'BB_SMTQT()'</t>
    <phoneticPr fontId="35" type="noConversion"/>
  </si>
  <si>
    <t xml:space="preserve">cbwrite 0x84 pass </t>
    <phoneticPr fontId="35" type="noConversion"/>
  </si>
  <si>
    <t>Not POR</t>
    <phoneticPr fontId="12" type="noConversion"/>
  </si>
  <si>
    <t>Not ready</t>
    <phoneticPr fontId="12" type="noConversion"/>
  </si>
  <si>
    <t>Remrk</t>
    <phoneticPr fontId="12" type="noConversion"/>
  </si>
  <si>
    <t>getEnv</t>
    <phoneticPr fontId="12" type="noConversion"/>
  </si>
  <si>
    <t xml:space="preserve">power off
power on
vbuson
</t>
    <phoneticPr fontId="12" type="noConversion"/>
  </si>
  <si>
    <t xml:space="preserve">LCM_SN </t>
    <phoneticPr fontId="12" type="noConversion"/>
  </si>
  <si>
    <t xml:space="preserve">LCM_CFG </t>
  </si>
  <si>
    <t xml:space="preserve">BLU_SN </t>
  </si>
  <si>
    <t xml:space="preserve">CGS_CFG </t>
  </si>
  <si>
    <t xml:space="preserve">CGS_SN </t>
  </si>
  <si>
    <t>display --on
display -m serial_number</t>
    <phoneticPr fontId="12" type="noConversion"/>
  </si>
  <si>
    <t>display --on
i2c -s 4</t>
    <phoneticPr fontId="12" type="noConversion"/>
  </si>
  <si>
    <t>touch --off
touch --on
touch --load_firmware</t>
    <phoneticPr fontId="12" type="noConversion"/>
  </si>
  <si>
    <t>touch -p firmware-version</t>
    <phoneticPr fontId="12" type="noConversion"/>
  </si>
  <si>
    <t>i2c -v 6 0x33 0x32 0x80
i2c -d 6 0x33 0x32 1
i2c -d 6 0x33 0x0F 1</t>
    <phoneticPr fontId="12" type="noConversion"/>
  </si>
  <si>
    <t>i2c -d 6 0x33 0x1D 0x01</t>
    <phoneticPr fontId="12" type="noConversion"/>
  </si>
  <si>
    <t>sensor --sel prox --get serial_num</t>
    <phoneticPr fontId="12" type="noConversion"/>
  </si>
  <si>
    <t>[-20,100]</t>
  </si>
  <si>
    <t>[0.01,4]</t>
  </si>
  <si>
    <t>[12.35,300]</t>
  </si>
  <si>
    <t>[0.01,3]</t>
  </si>
  <si>
    <t>[0.2,3.5]</t>
  </si>
  <si>
    <t>[0.01,0.5]</t>
  </si>
  <si>
    <t>[0,4500]</t>
  </si>
  <si>
    <t>[0.001,40]</t>
  </si>
  <si>
    <t>[0.01,60]</t>
  </si>
  <si>
    <t>[-100,4.43]</t>
  </si>
  <si>
    <t>[500,1750]</t>
  </si>
  <si>
    <t>[0.01,15]</t>
  </si>
  <si>
    <t>[0.2,12]</t>
  </si>
  <si>
    <t>[0.001,42]</t>
  </si>
  <si>
    <t>Hall OFF</t>
    <phoneticPr fontId="12" type="noConversion"/>
  </si>
  <si>
    <t>hallsensor --irqindex 1 --meas 6 --delay 500</t>
    <phoneticPr fontId="12" type="noConversion"/>
  </si>
  <si>
    <t>Hall On
Hall OFF</t>
    <phoneticPr fontId="12" type="noConversion"/>
  </si>
  <si>
    <t>[NA,-10]</t>
  </si>
  <si>
    <t>Magnet3</t>
  </si>
  <si>
    <t>Magnet4</t>
  </si>
  <si>
    <t>i2c -d 6 0x39 0xE2 0x01</t>
  </si>
  <si>
    <t>i2c -d 6 0x39 0xE3 0x04</t>
  </si>
  <si>
    <t>i2c -v 6 0x39 0x80 0x00
socgpio --port 1 --pin 20 --get
i2c -v 6 0x39 0x80 0x01
i2c -v 6 0x39 0x81 0xFF
i2c -v 6 0x39 0x80 0x13
wait 100
socgpio --port 1 --pin 20 --get
i2c -v 6 0x39 0x80 0x00</t>
    <phoneticPr fontId="12" type="noConversion"/>
  </si>
  <si>
    <t>ledon
led5on
led10on</t>
    <phoneticPr fontId="12" type="noConversion"/>
  </si>
  <si>
    <t>sensor --sel als1 --init
sensor --sel als1 --set gain 8
sensor --sel als1 --set integration_cycles 148
sensor --sel als1 --sample 3 --stream</t>
  </si>
  <si>
    <t>i2c -v 6 0x29 0x80 0x00
socgpio --port 1 --pin 21 --get
i2c -v 6 0x29 0x80 0x01
i2c -v 6 0x29 0x81 0xFF
i2c -v 6 0x29 0x80 0x13
wait 100
socgpio --port 1 --pin 21 --get
i2c -v 6 0x29 0x80 0x00</t>
    <phoneticPr fontId="12" type="noConversion"/>
  </si>
  <si>
    <t>motor view</t>
    <phoneticPr fontId="12" type="noConversion"/>
  </si>
  <si>
    <t>display --on
pattern --pick INT
display --setmode 3
pattern --fatp 1</t>
    <phoneticPr fontId="12" type="noConversion"/>
  </si>
  <si>
    <t>pattern --fatp 2</t>
  </si>
  <si>
    <t>pattern --fatp 3</t>
  </si>
  <si>
    <t>pattern --fatp 4</t>
  </si>
  <si>
    <t>pattern --fatp 9</t>
  </si>
  <si>
    <t>pattern --fatp 10</t>
  </si>
  <si>
    <t>pattern --fatp 16</t>
  </si>
  <si>
    <t>pattern --fatp 17</t>
  </si>
  <si>
    <t>pattern --fatp 18</t>
  </si>
  <si>
    <t>vol off
motor middle
power off
vbusoff
reset</t>
    <phoneticPr fontId="12" type="noConversion"/>
  </si>
  <si>
    <t xml:space="preserve">DIAG_VER </t>
  </si>
  <si>
    <t xml:space="preserve">LCM_FULL_SN </t>
    <phoneticPr fontId="12" type="noConversion"/>
  </si>
  <si>
    <t>touch --test critical --run</t>
  </si>
  <si>
    <t>sensor --sel prox --init
sensor --sel prox --get nvm</t>
    <phoneticPr fontId="12" type="noConversion"/>
  </si>
  <si>
    <t>i2c -d 6 0x33 0x00 0x02</t>
    <phoneticPr fontId="12" type="noConversion"/>
  </si>
  <si>
    <t>i2c -d 6 0x33 0x24 1</t>
  </si>
  <si>
    <t>i2c -d 6 0x33 0x1E 0x01</t>
    <phoneticPr fontId="12" type="noConversion"/>
  </si>
  <si>
    <t xml:space="preserve">i2c -d 6 0x33 0x1F 0x01 </t>
    <phoneticPr fontId="12" type="noConversion"/>
  </si>
  <si>
    <t>i2c -d 6 0x33 0x14 0x01</t>
    <phoneticPr fontId="12" type="noConversion"/>
  </si>
  <si>
    <t>i2c -d 6 0x33 0x14 0x01
i2c -d 6 0x33 0x15 0x01
i2c -d 6 0x33 0x16 0x01</t>
    <phoneticPr fontId="12" type="noConversion"/>
  </si>
  <si>
    <t>i2c -d 6 0x33 0x16 0x01
i2c -d 6 0x33 0x17 0x01
i2c -d 6 0x33 0x18 0x01</t>
    <phoneticPr fontId="12" type="noConversion"/>
  </si>
  <si>
    <t>i2c -d 6 0x33 0x19 0x01</t>
    <phoneticPr fontId="12" type="noConversion"/>
  </si>
  <si>
    <t>i2c -d 6 0x33 0x19 0x01
i2c -d 6 0x33 0x1A 0x01
i2c -d 6 0x33 0x1B 0x01</t>
    <phoneticPr fontId="12" type="noConversion"/>
  </si>
  <si>
    <t>i2c -d 6 0x33 0x1B 0x01
i2c -d 6 0x33 0x1C 0x01</t>
    <phoneticPr fontId="12" type="noConversion"/>
  </si>
  <si>
    <t>i2c -d 6 0x33 0x20 0x01
i2c -d 6 0x33 0x21 0x01</t>
    <phoneticPr fontId="12" type="noConversion"/>
  </si>
  <si>
    <t>i2c -d 6 0x33 0x20 0x01</t>
    <phoneticPr fontId="12" type="noConversion"/>
  </si>
  <si>
    <t>i2c -d 6 0x33 0x13 0x01</t>
    <phoneticPr fontId="12" type="noConversion"/>
  </si>
  <si>
    <t>i2c -d 6 0x33 0x13 0x01
i2c -d 6 0x33 0x14 0x01</t>
    <phoneticPr fontId="12" type="noConversion"/>
  </si>
  <si>
    <t>i2c -d 6 0x33 0x1C 0x01</t>
    <phoneticPr fontId="12" type="noConversion"/>
  </si>
  <si>
    <t>sensor --sel prox --sample 1s --stats
sensor --sel prox --turnoff</t>
    <phoneticPr fontId="12" type="noConversion"/>
  </si>
  <si>
    <t>sensor --sel prox --get rev_id</t>
    <phoneticPr fontId="12" type="noConversion"/>
  </si>
  <si>
    <t>sensor --sel prox --get serial_num
sensor --sel prox --set datatype norm
sensor --sel prox --set fixed_odr 60
sensor --sel prox --sample 47 --stats</t>
    <phoneticPr fontId="12" type="noConversion"/>
  </si>
  <si>
    <t>i2c -d 6 0x39 0x91 0x01</t>
  </si>
  <si>
    <t>i2c -d 6 0x29 0xE2 0x01</t>
    <phoneticPr fontId="12" type="noConversion"/>
  </si>
  <si>
    <t>smokeyshell -r
smokey --run TouchShortsTest</t>
    <phoneticPr fontId="8" type="noConversion"/>
  </si>
  <si>
    <t>[0.01,5]</t>
    <phoneticPr fontId="12" type="noConversion"/>
  </si>
  <si>
    <t>Caesium command</t>
  </si>
  <si>
    <t>0x00067803</t>
  </si>
  <si>
    <t>0x00000005</t>
  </si>
  <si>
    <t>0x00003803</t>
  </si>
  <si>
    <t>0x00003300</t>
  </si>
  <si>
    <t>0x00000101</t>
  </si>
  <si>
    <t>0x00000300</t>
  </si>
  <si>
    <t>0x00063600</t>
  </si>
  <si>
    <t>0x00000002</t>
  </si>
  <si>
    <t>[0x7936||0x7d13||0x7a75]</t>
    <phoneticPr fontId="35" type="noConversion"/>
  </si>
  <si>
    <t>[0x0511||0x08cf||0x0503]</t>
    <phoneticPr fontId="35" type="noConversion"/>
  </si>
  <si>
    <t>[0x2200||0x2199||0x2163]</t>
    <phoneticPr fontId="35" type="noConversion"/>
  </si>
  <si>
    <t>reg select D2483 
reg read 0x1E3C 3 
reg read 0x1EC3 1</t>
    <phoneticPr fontId="12" type="noConversion"/>
  </si>
  <si>
    <t>temperature --all</t>
    <phoneticPr fontId="35" type="noConversion"/>
  </si>
  <si>
    <t>device -k GasGauge -g charge-percentage</t>
    <phoneticPr fontId="12"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</si>
  <si>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</si>
  <si>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device -k GasGauge -g charge-percentage</t>
  </si>
  <si>
    <t>pmuadc --sel potomac --read vbat</t>
  </si>
  <si>
    <t>pattern --pick INT
display --setmode 3
pattern --fatp 1</t>
    <phoneticPr fontId="12" type="noConversion"/>
  </si>
  <si>
    <t>getnonce
cbwrite 0x8A pass</t>
  </si>
  <si>
    <t>[0,0]</t>
    <phoneticPr fontId="8" type="noConversion"/>
  </si>
  <si>
    <t>[18,18]</t>
    <phoneticPr fontId="35" type="noConversion"/>
  </si>
  <si>
    <t>[53,53]</t>
    <phoneticPr fontId="35" type="noConversion"/>
  </si>
  <si>
    <t>[12,12]</t>
    <phoneticPr fontId="35" type="noConversion"/>
  </si>
  <si>
    <t>[5,5]</t>
    <phoneticPr fontId="8" type="noConversion"/>
  </si>
  <si>
    <t>[1,8]</t>
    <phoneticPr fontId="35" type="noConversion"/>
  </si>
  <si>
    <t>reg select D2483
reg read 0x501C</t>
    <phoneticPr fontId="35" type="noConversion"/>
  </si>
  <si>
    <t>reg select D2483
reg read 0x501C</t>
    <phoneticPr fontId="8" type="noConversion"/>
  </si>
  <si>
    <t>getEnv</t>
    <phoneticPr fontId="8" type="noConversion"/>
  </si>
  <si>
    <r>
      <t xml:space="preserve">Get Board ID : 0x3E (3G)                          Get Board ID : 0x38(WIFI) </t>
    </r>
    <r>
      <rPr>
        <sz val="12"/>
        <color rgb="FFFF0000"/>
        <rFont val="Times New Roman"/>
        <family val="1"/>
      </rPr>
      <t>only for PG</t>
    </r>
    <r>
      <rPr>
        <sz val="12"/>
        <color rgb="FF000000"/>
        <rFont val="Times New Roman"/>
        <family val="1"/>
      </rPr>
      <t xml:space="preserve">             Get Board ID : 0x3C(WIFI) </t>
    </r>
    <r>
      <rPr>
        <sz val="12"/>
        <color rgb="FFFF0000"/>
        <rFont val="Times New Roman"/>
        <family val="1"/>
      </rPr>
      <t>only for PP</t>
    </r>
    <phoneticPr fontId="8" type="noConversion"/>
  </si>
  <si>
    <t>add borad id for WIFI(PG: 0x38, PF: 0x3C) units</t>
    <phoneticPr fontId="8" type="noConversion"/>
  </si>
  <si>
    <t>[16]</t>
    <phoneticPr fontId="8" type="noConversion"/>
  </si>
  <si>
    <t>getFWversion</t>
    <phoneticPr fontId="35" type="noConversion"/>
  </si>
  <si>
    <t>Station SW Count</t>
    <phoneticPr fontId="12" type="noConversion"/>
  </si>
  <si>
    <r>
      <t xml:space="preserve">bl -n
bl -l                                             </t>
    </r>
    <r>
      <rPr>
        <sz val="12"/>
        <color theme="9"/>
        <rFont val="Times New Roman"/>
        <family val="1"/>
      </rPr>
      <t>sn</t>
    </r>
    <phoneticPr fontId="8" type="noConversion"/>
  </si>
  <si>
    <t>pmuadc --sel potomac --read vbat</t>
    <phoneticPr fontId="12" type="noConversion"/>
  </si>
  <si>
    <t>device -k GasGauge -g charge-percentage</t>
    <phoneticPr fontId="12" type="noConversion"/>
  </si>
  <si>
    <t>smokey ScorpiusHid --run --test "Set" --args “ReportID=0x0A, ReportPayload={0x08; 0; 0; 0}”
smokey ScorpiusHid --run --test "Set" --args "ReportID=0x78, ReportPayload={0x41; 0x00; 0x00; 0x00}"
smokey ScorpiusHid --run --test "Set" --args "ReportID=0x79, ReportPayload={0x41; 0x00; 0x00; 0x00}"
// Delay 60s
smokey ScorpiusHid --run --test "Set" --args “ReportID=0x78, ReportPayload={0x41; 0x00; 0x00; 0x00}” 
smokey ScorpiusHid --run --test "Get" --args “ReportID=0x79” 
//Should return “0x41 0x00 0x00 0x00” only
socgpio --port 1 --pin 42 --output 0 
smokey ScorpiusHid --run --test "Get" --args "ReportID=0xBB" //Check MCU Reset 
socgpio --port 1 --pin 42 --output 1 
smokey ScorpiusHid --run --test "Set" --args “ReportID=0x0A, ReportPayload={0x08; 0; 0; 0}”
smokey ScorpiusHid --run --test “Set” --args “ReportID=0x22, ReportPayload={0x2; 0x7; 0x1; 0x0; 0x0; 0x0}”
smokey ScorpiusHid --run --test “Set” --args “ReportID=0x24, ReportPayload={0x40; 0x06}”
smokey ScorpiusHid --run --test "Set" --args "ReportID=0x33, ReportPayload={0xD0; 0x07}" 
//Wait 2.5s 
//Read Vboost voltage and record as Vboost_1 
smokey ScorpiusHid --run --test “Get” --args “ReportID=0x33”  
smokey ScorpiusHid --run --test “Set” --args “ReportID=0x24, ReportPayload={0xC8; 0x00}”
smokey ScorpiusHid --run --test "Set" --args "ReportID=0x33, ReportPayload={0xD0; 0x07}" 
//Wait 2.5s 
//Read Vboost voltage and record as Vboost_2 
smokey ScorpiusHid --run --test “Get” --args “ReportID=0x33”
smokey ScorpiusHid --run --test "Set" --args "ReportID=0x78, ReportPayload={0x41; 0x00; 0x00; 0x00}" 
smokey ScorpiusHid --run --test "Set" --args "ReportID=0x79, ReportPayload={0x41; 0x00; 0x00; 0x00; 0xC8; 0x00; 0x00; 0x00; 0x0e; 0x06; 0x00; 0x00}" 
smokey ScorpiusHid --run --test "Get" --args "ReportID=0x79” 
//Delay 60ms 
smokey ScorpiusHid --run --test "Set" --args "ReportID=0x24, ReportPayload={0x0e; 0x06;}"
smokey ScorpiusHid --run --test "Set" --args "ReportID=0x33, ReportPayload={0xD0; 0x07}" 
//Wait 2.5s 
//Read Vboost voltage and record as Vboost_1_CAL 
smokey ScorpiusHid --run --test “Get” --args “ReportID=0x33”
smokey ScorpiusHid --run --test "Set" --args "ReportID=0x24, ReportPayload={0xC8; 0x00;}”  
smokey ScorpiusHid --run --test "Set" --args "ReportID=0x33, ReportPayload={0xD0; 0x07}" 
//Wait 2.5s 
//Read Vboost voltage and record as Vboost_2_CAL 
smokey ScorpiusHid --run --test “Get” --args “ReportID=0x33”</t>
    <phoneticPr fontId="12" type="noConversion"/>
  </si>
  <si>
    <t>cylinder_LOCKON
cylinder_CABLEON</t>
    <phoneticPr fontId="12" type="noConversion"/>
  </si>
  <si>
    <t>Remark</t>
    <phoneticPr fontId="12" type="noConversion"/>
  </si>
  <si>
    <t>Station SW Count</t>
    <phoneticPr fontId="12" type="noConversion"/>
  </si>
  <si>
    <t>1</t>
    <phoneticPr fontId="12" type="noConversion"/>
  </si>
  <si>
    <t xml:space="preserve">sn
</t>
    <phoneticPr fontId="12" type="noConversion"/>
  </si>
  <si>
    <t>rtc --set 20180721063238
cbwrite 0x83 incomplete</t>
    <phoneticPr fontId="12" type="noConversion"/>
  </si>
  <si>
    <t xml:space="preserve">reg select D2483
reg read 0x501C
</t>
    <phoneticPr fontId="12" type="noConversion"/>
  </si>
  <si>
    <t>i2c -v 8 0x75 0x1932 0x1C -z 2
i2c -d 8 0x75 0x1932 1 -z 2
bl -p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bl -p 90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2" type="noConversion"/>
  </si>
  <si>
    <t>bl -n
bl -l
nvram --set backlight-level 824
nvram --save</t>
    <phoneticPr fontId="12" type="noConversion"/>
  </si>
  <si>
    <t>[0,60]</t>
    <phoneticPr fontId="12" type="noConversion"/>
  </si>
  <si>
    <t>display -m serial_number</t>
    <phoneticPr fontId="12" type="noConversion"/>
  </si>
  <si>
    <t>syscfg print LCM#
 syscfg add LCM# FN18276001QJ5NK6GW4F86L6B4R0CA59MDS82720173736A3A1D2C82350BJGJ3M967VM3</t>
    <phoneticPr fontId="12" type="noConversion"/>
  </si>
  <si>
    <t>syscfg print LCM#</t>
    <phoneticPr fontId="12" type="noConversion"/>
  </si>
  <si>
    <t xml:space="preserve">MT_MODULE_SN </t>
    <phoneticPr fontId="12" type="noConversion"/>
  </si>
  <si>
    <t>syscfg print MtSN
syscfg add MtSN D2C82350BJGJ3M967</t>
    <phoneticPr fontId="12" type="noConversion"/>
  </si>
  <si>
    <t>syscfg print MtSN</t>
    <phoneticPr fontId="12" type="noConversion"/>
  </si>
  <si>
    <t>sensor -s compass --turnoff;wait 200
sensor -s compass --init;wait 200
sensor -s compass --exectes selftest 
sensor -s compass --turnoff;wait 200</t>
    <phoneticPr fontId="12" type="noConversion"/>
  </si>
  <si>
    <t>0x40</t>
    <phoneticPr fontId="12" type="noConversion"/>
  </si>
  <si>
    <t>VA_Magnetometer_ChipID</t>
    <phoneticPr fontId="12" type="noConversion"/>
  </si>
  <si>
    <t>sensorreg -s compass -r 0x00 1
sensorreg -s compass -r 0x01 1</t>
    <phoneticPr fontId="12" type="noConversion"/>
  </si>
  <si>
    <t>VA_Magnetometer_Version</t>
    <phoneticPr fontId="12" type="noConversion"/>
  </si>
  <si>
    <t>0x52</t>
    <phoneticPr fontId="12" type="noConversion"/>
  </si>
  <si>
    <t>sensorreg -s compass -r 0x02</t>
    <phoneticPr fontId="12" type="noConversion"/>
  </si>
  <si>
    <t>[1,1]</t>
    <phoneticPr fontId="8" type="noConversion"/>
  </si>
  <si>
    <t>sensorreg -s compass -w 0x29 0x53
sensorreg -s compass -w 0x2A 0x47
sensorreg -s compass -r 0x40 62
sensorreg -s compass -r 0x04
sensorreg -s compass -r 0x03</t>
    <phoneticPr fontId="12" type="noConversion"/>
  </si>
  <si>
    <t>[90,110]</t>
    <phoneticPr fontId="12" type="noConversion"/>
  </si>
  <si>
    <t xml:space="preserve">sensor --listsensors
sensor --sel compass --init
sensor --sel compass --sample 1000ms --stats
sensor --sel compass --turnoff </t>
    <phoneticPr fontId="12" type="noConversion"/>
  </si>
  <si>
    <t>sensor --sel prox --init
sensor --sel prox --get device_id
sensor --sel prox --get rev_id
sensor --sel prox --get serial_num
sensor --sel prox --set datatype norm
sensor --sel prox --set fixed_odr 60
No Target Sample
sensor --sel prox --turnoff</t>
    <phoneticPr fontId="12" type="noConversion"/>
  </si>
  <si>
    <t>cylinder_PROXON
cylinder_PROXOFF</t>
    <phoneticPr fontId="12" type="noConversion"/>
  </si>
  <si>
    <t>bl -r
reg select D2483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12" type="noConversion"/>
  </si>
  <si>
    <t>sensor --sel als1 --init
i2c -d 6 0x39 0x92 0x01</t>
    <phoneticPr fontId="12" type="noConversion"/>
  </si>
  <si>
    <t>i2c -d 6 0x39 0x91 0x01</t>
    <phoneticPr fontId="12" type="noConversion"/>
  </si>
  <si>
    <t>[1]</t>
    <phoneticPr fontId="12" type="noConversion"/>
  </si>
  <si>
    <t>i2c -d 6 0x39 0xE2 0x01</t>
    <phoneticPr fontId="12" type="noConversion"/>
  </si>
  <si>
    <t xml:space="preserve">value change to binary system, then catch LSB </t>
    <phoneticPr fontId="8" type="noConversion"/>
  </si>
  <si>
    <t>i2c -d 6 0x39 0xE3 0x04</t>
    <phoneticPr fontId="12" type="noConversion"/>
  </si>
  <si>
    <t>cylinder_ALSON
led_ALS1ON
led_ALS2ON</t>
    <phoneticPr fontId="12" type="noConversion"/>
  </si>
  <si>
    <t>sensor --sel als1 --init
sensor --sel als1 --set gain 8
sensor --sel als1 --set integration_cycles 148
sensor --sel als1 --sample 3 --stream</t>
    <phoneticPr fontId="12" type="noConversion"/>
  </si>
  <si>
    <t>sensor --sel als2 --init
i2c -d 6 0x29 0x92 0x01</t>
    <phoneticPr fontId="12" type="noConversion"/>
  </si>
  <si>
    <t>i2c -d 6 0x29 0x91 0x01</t>
    <phoneticPr fontId="12" type="noConversion"/>
  </si>
  <si>
    <t>i2c -d 6 0x29 0xE2 0x01</t>
    <phoneticPr fontId="8" type="noConversion"/>
  </si>
  <si>
    <t>i2c -d 6 0x29 0xE3 0x04</t>
    <phoneticPr fontId="12" type="noConversion"/>
  </si>
  <si>
    <t>sensor --sel als2 --init
sensor --sel als2 --set gain 8
sensor --sel als2 --set integration_cycles 148
sensor --sel als2 --sample 3 --stream
sensor --sel als1,als2 --turnoff</t>
    <phoneticPr fontId="12" type="noConversion"/>
  </si>
  <si>
    <t>cylinder_ALSOFF
led_ALS1OFF
led_ALS2OFF</t>
    <phoneticPr fontId="12" type="noConversion"/>
  </si>
  <si>
    <t xml:space="preserve">zerofile nandfs:\AppleInternal\Diags\Logs\Smokey\LcmCal\PDCA.plist
zerofile nandfs:\AppleInternal\Diags\Logs\Smokey\LcmCal\Smokey.log
smokeyshell -r
smokey --run LcmCal --clean
</t>
    <phoneticPr fontId="12" type="noConversion"/>
  </si>
  <si>
    <t>test_HALL0NOFF</t>
    <phoneticPr fontId="12" type="noConversion"/>
  </si>
  <si>
    <t>hallsensor —irqindex 1 —meas 6 —delay 500</t>
    <phoneticPr fontId="12" type="noConversion"/>
  </si>
  <si>
    <t>test_HALL0NON
test_HALL0NOFF</t>
    <phoneticPr fontId="12" type="noConversion"/>
  </si>
  <si>
    <t>cylinder_HALL1OFF</t>
    <phoneticPr fontId="12" type="noConversion"/>
  </si>
  <si>
    <t>hallsensor —irqindex 0 —meas 6 —delay 500</t>
    <phoneticPr fontId="12" type="noConversion"/>
  </si>
  <si>
    <t>cylinder_HALL1ON
cylinder_HALL1OFF</t>
    <phoneticPr fontId="12" type="noConversion"/>
  </si>
  <si>
    <t xml:space="preserve"> </t>
    <phoneticPr fontId="12" type="noConversion"/>
  </si>
  <si>
    <t>[2,NA]</t>
    <phoneticPr fontId="12" type="noConversion"/>
  </si>
  <si>
    <t>[NA,NA]</t>
    <phoneticPr fontId="12" type="noConversion"/>
  </si>
  <si>
    <t>motor_POWERON
delay 0.8s
motor_READPOWER
motor_POWEROFF
delay 0.2s</t>
    <phoneticPr fontId="12" type="noConversion"/>
  </si>
  <si>
    <t>motor_VOLDNON
delay 0.8s
motor_READVOLDN
motor_VOLDNOFF
delay 0.2s</t>
    <phoneticPr fontId="12" type="noConversion"/>
  </si>
  <si>
    <t>motor_VOLUPON
delay 0.8s
motor_READVOLUP
motor_VOLUPOFF
delay 0.2s</t>
    <phoneticPr fontId="12" type="noConversion"/>
  </si>
  <si>
    <t>motor_POWERON
delay 1.2s
motor_READPOWER
motor_POWEROFF
delay 0.2s</t>
    <phoneticPr fontId="12" type="noConversion"/>
  </si>
  <si>
    <t>buttoncnt</t>
    <phoneticPr fontId="12" type="noConversion"/>
  </si>
  <si>
    <t>q
bl -l</t>
    <phoneticPr fontId="12" type="noConversion"/>
  </si>
  <si>
    <t>[3700,NA]</t>
    <phoneticPr fontId="12" type="noConversion"/>
  </si>
  <si>
    <t>sn
cbwrite 0x83 pass
cbread 0x83</t>
    <phoneticPr fontId="12" type="noConversion"/>
  </si>
  <si>
    <t>test_RESET</t>
    <phoneticPr fontId="12" type="noConversion"/>
  </si>
  <si>
    <t xml:space="preserve"> rtc --set 20190613023348</t>
    <phoneticPr fontId="8" type="noConversion"/>
  </si>
  <si>
    <t>ver</t>
    <phoneticPr fontId="8" type="noConversion"/>
  </si>
  <si>
    <t>Ace(One-Ace) 8-bit: 0x70, 7-bit: 0x38
Ace(All-Ace) 8-bit: 0xD6, 7-bit: 0x6B</t>
    <phoneticPr fontId="8" type="noConversion"/>
  </si>
  <si>
    <t>SKR AMP FH_R_T 8-bit: 0x70, 7-bit: 0x38
SKR AMP FH_R_W 8-bit: 0x72, 7-bit: 0x39
SKR AMP FH_L_T 8-bit: 0x74, 7-bit: 0x3A
SKR AMP FH_L_W 8-bit: 0x76, 7-bit: 0x3B</t>
    <phoneticPr fontId="8" type="noConversion"/>
  </si>
  <si>
    <t>SKR AMP CN_R_T 8-bit: 0x78, 7-bit: 0x3C
SKR AMP CN_R_W 8-bit: 0x7A, 7-bit: 0x3D
SKR AMP CN_L_T 8-bit: 0x7C, 7-bit: 0x3E
SKR AMP CN_L_W 8-bit: 0x7E, 7-bit: 0x3F
SKR BST MASTER 8-bit: 0x60, 7-bit: 0x30
SKR BST SLAVE 8-bit: 0x62, 7-bit: 0x31
BELLATRIX 8-bit: 0x26, 7-bit: 0x13</t>
    <phoneticPr fontId="8" type="noConversion"/>
  </si>
  <si>
    <t>ALS(C4) 8-bit: 0x52, 7-bit: 0x29
ALS(C3) 8-bit: 0x72, 7-bit: 0x39
YOGI(ROSALINE) 8-bit: 0x66, 7-bit: 0x33
DOPPLER(ROSALINE 8-bit: 0xB0, 7-bit: 0x58</t>
    <phoneticPr fontId="8" type="noConversion"/>
  </si>
  <si>
    <t>ATHENA 8-bit: 0x78, 7-bit: 0x3C
APOLLO 8-bit: 0x80, 7-bit: 0x40</t>
    <phoneticPr fontId="8" type="noConversion"/>
  </si>
  <si>
    <t>reg select D2537
//Turn on BUCK3_SW1
reg write 0x1214 0x01
//Turn on BUCK12
reg write 0x1204 0x01
//Turn on LDO22
reg write 0x120E 0x01
//Turn on LDO23
reg write 0x120F 0x01
//Read LDO22 Voltage
reg write 0x4000 0x24
reg read 0x4002
reg read 0x4001</t>
    <phoneticPr fontId="35" type="noConversion"/>
  </si>
  <si>
    <t>camisp --find
camisp --pick front
camisp --preview on
camisp --preview off
camisp --exit</t>
    <phoneticPr fontId="12" type="noConversion"/>
  </si>
  <si>
    <t>camisp --find
camisp --pick back
camisp --preview on
camisp --preview off
camisp --exit</t>
    <phoneticPr fontId="12" type="noConversion"/>
  </si>
  <si>
    <t>camisp --find
camisp --pick front1
camisp --preview on
camisp --preview off
camisp --exit</t>
    <phoneticPr fontId="12" type="noConversion"/>
  </si>
  <si>
    <t>camisp --find
camisp --pick back1 
camisp --preview on
camisp --preview off
camisp --exit</t>
    <phoneticPr fontId="12" type="noConversion"/>
  </si>
  <si>
    <t>smokeyshell -r
smokey Wildfire --run DisplayBehavior=NoDisplay ControlBitAccess=ReadOnly BrickRequired=None ResultsBehavior=NoFile LogBehavior=ConsoleOnly --test TouchGpio</t>
    <phoneticPr fontId="12" type="noConversion"/>
  </si>
  <si>
    <t>TCON 8-bit: 0x30-0x4E, 7-bit: 0x18-0x27
TCON TEMP(U2400) 8-bit: 0xE0, 7-bit: 0x70</t>
    <phoneticPr fontId="8" type="noConversion"/>
  </si>
  <si>
    <t>[90,105]</t>
    <phoneticPr fontId="8" type="noConversion"/>
  </si>
  <si>
    <t>POTOMAC 8-bit: 0xEA, 7-bit: 0x75</t>
    <phoneticPr fontId="8" type="noConversion"/>
  </si>
  <si>
    <t>GASGAUGE 8-bit: 0xAA, 7-bit: 0x55
CURRENT SNS(U4) 8-bit: 0x82, 7-bit: 0x41</t>
    <phoneticPr fontId="8" type="noConversion"/>
  </si>
  <si>
    <t>Ace(One-Ace) 8-bit: 0x70, 7-bit: 0x38
Ace(All-Ace) 8-bit: 0xD6, 7-bit: 0x6B</t>
    <phoneticPr fontId="8" type="noConversion"/>
  </si>
  <si>
    <t>Change List</t>
    <phoneticPr fontId="8" type="noConversion"/>
  </si>
  <si>
    <t>By Wendy</t>
    <phoneticPr fontId="8" type="noConversion"/>
  </si>
  <si>
    <t>[1]</t>
    <phoneticPr fontId="8" type="noConversion"/>
  </si>
  <si>
    <t>QT0a</t>
    <phoneticPr fontId="8" type="noConversion"/>
  </si>
  <si>
    <t>Version2.0</t>
    <phoneticPr fontId="8" type="noConversion"/>
  </si>
  <si>
    <t>1. Change Orion HS test path</t>
    <phoneticPr fontId="8" type="noConversion"/>
  </si>
  <si>
    <t>2. Remove "camisp --dbfw on" before "camisp --find" for PG</t>
    <phoneticPr fontId="8" type="noConversion"/>
  </si>
  <si>
    <t>CT1</t>
    <phoneticPr fontId="8" type="noConversion"/>
  </si>
  <si>
    <t>1. Add Orion HS test</t>
    <phoneticPr fontId="8" type="noConversion"/>
  </si>
  <si>
    <t>CT2</t>
    <phoneticPr fontId="8" type="noConversion"/>
  </si>
  <si>
    <t>1. Remove "camisp --dbfw on" before "camisp --find" for PG</t>
    <phoneticPr fontId="8" type="noConversion"/>
  </si>
  <si>
    <t>2. Add Ohio NVM check</t>
    <phoneticPr fontId="8" type="noConversion"/>
  </si>
  <si>
    <t>3. Remove "Burn FCMB"/"Burn BCMB"/"Burn Front Camera Barcode"/"Burn Back Camera Barcode"</t>
    <phoneticPr fontId="8" type="noConversion"/>
  </si>
  <si>
    <t>FOS</t>
    <phoneticPr fontId="8" type="noConversion"/>
  </si>
  <si>
    <t>CT3</t>
    <phoneticPr fontId="8" type="noConversion"/>
  </si>
  <si>
    <t>2. Remove "camisp --dbfw on" before "camisp --find" for PG</t>
    <phoneticPr fontId="8" type="noConversion"/>
  </si>
  <si>
    <t>4. Change "WV_Phosphorus_Average" limit from [90, 110] to [90, 105]</t>
    <phoneticPr fontId="8" type="noConversion"/>
  </si>
  <si>
    <t>3. Change "WV_Phosphorus_Average" limit from [90, 110] to [90, 105]</t>
    <phoneticPr fontId="8" type="noConversion"/>
  </si>
  <si>
    <t xml:space="preserve">CC State 0x1C,0xF0
RigelState_CC
FaultStatus
RigelState
RunI2cRead
MamaBear
MamaBear_Armed_State
Device status:Fault Status 0x7C,0x7E,0x80,0x82,0x84 </t>
    <phoneticPr fontId="8" type="noConversion"/>
  </si>
  <si>
    <t>CPMU coverage, TDEV1 reading
result(V) = code*1.221mV/LSB
code read from registers 0x4001 and 0x4002</t>
    <phoneticPr fontId="8" type="noConversion"/>
  </si>
  <si>
    <t>CPMU coverage, TCAL reading</t>
    <phoneticPr fontId="8" type="noConversion"/>
  </si>
  <si>
    <t>pmuadc --sel cpmu --read ildo2</t>
  </si>
  <si>
    <t>reg write 0x4000 0x59
reg read 0x4001 2
camisp --exit</t>
    <phoneticPr fontId="8"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</si>
  <si>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
camisp --exit</t>
    <phoneticPr fontId="8" type="noConversion"/>
  </si>
  <si>
    <t>audio -r
i2c -s 1
audio --turnoff</t>
    <phoneticPr fontId="35" type="noConversion"/>
  </si>
  <si>
    <t>audio -r
i2c -s 2
audio --turnoff</t>
    <phoneticPr fontId="35" type="noConversion"/>
  </si>
  <si>
    <t>i2c -s 0</t>
    <phoneticPr fontId="35" type="noConversion"/>
  </si>
  <si>
    <t>display --on
i2c -s 4</t>
    <phoneticPr fontId="35" type="noConversion"/>
  </si>
  <si>
    <t>i2c -s 6</t>
    <phoneticPr fontId="35" type="noConversion"/>
  </si>
  <si>
    <t>i2c -s 11</t>
    <phoneticPr fontId="35" type="noConversion"/>
  </si>
  <si>
    <t>audio -r
i2c -s 3
audio --turnoff</t>
    <phoneticPr fontId="8" type="noConversion"/>
  </si>
  <si>
    <t>[02]</t>
    <phoneticPr fontId="35" type="noConversion"/>
  </si>
  <si>
    <t>[02]</t>
    <phoneticPr fontId="35" type="noConversion"/>
  </si>
  <si>
    <t>[01||02]</t>
    <phoneticPr fontId="35" type="noConversion"/>
  </si>
  <si>
    <t>[01||02]</t>
    <phoneticPr fontId="35" type="noConversion"/>
  </si>
  <si>
    <t>[20||50]</t>
    <phoneticPr fontId="35" type="noConversion"/>
  </si>
  <si>
    <t>[0,3]</t>
    <phoneticPr fontId="35" type="noConversion"/>
  </si>
  <si>
    <t>[0,3]</t>
    <phoneticPr fontId="35" type="noConversion"/>
  </si>
  <si>
    <t>Penrose ADC 8-bit: 0x90, 7-bit: 0x48</t>
    <phoneticPr fontId="8" type="noConversion"/>
  </si>
  <si>
    <t>[45,60]</t>
    <phoneticPr fontId="8" type="noConversion"/>
  </si>
  <si>
    <t>camisp --exit
camisp --find</t>
    <phoneticPr fontId="35" type="noConversion"/>
  </si>
  <si>
    <t>camisp --find</t>
    <phoneticPr fontId="35" type="noConversion"/>
  </si>
  <si>
    <t>camisp --find
reg select cpmu
reg write 0x1D15 0x00 0x10 0x10 0x00 0x10 0x10
reg write 0x4000 0x5A
reg read 0x4001 2</t>
    <phoneticPr fontId="8" type="noConversion"/>
  </si>
  <si>
    <t>Version2.1</t>
    <phoneticPr fontId="8" type="noConversion"/>
  </si>
  <si>
    <t>1. Add Jasper related test to make easy to FA</t>
    <phoneticPr fontId="8" type="noConversion"/>
  </si>
  <si>
    <t>2. Add Tx HW ID Check</t>
    <phoneticPr fontId="8" type="noConversion"/>
  </si>
  <si>
    <t>4. Add strobe flash limit</t>
    <phoneticPr fontId="8" type="noConversion"/>
  </si>
  <si>
    <t>3. Change Penrose command</t>
    <phoneticPr fontId="8" type="noConversion"/>
  </si>
  <si>
    <t>5. Remove "camisp --find" for PG mic test</t>
    <phoneticPr fontId="8" type="noConversion"/>
  </si>
  <si>
    <t>USBC</t>
    <phoneticPr fontId="8" type="noConversion"/>
  </si>
  <si>
    <t>1. Update Titanium STM FW to 1.6.1</t>
    <phoneticPr fontId="8" type="noConversion"/>
  </si>
  <si>
    <t>2. Add "PD Test - MLB_Source_5V_VBUS_1500mA_VCONN_300mA"</t>
    <phoneticPr fontId="8" type="noConversion"/>
  </si>
  <si>
    <t>3. Set limit for "DP Tx Eye"</t>
    <phoneticPr fontId="8" type="noConversion"/>
  </si>
  <si>
    <t>CT1</t>
    <phoneticPr fontId="8" type="noConversion"/>
  </si>
  <si>
    <t>1. Add DMIC disable test</t>
    <phoneticPr fontId="8" type="noConversion"/>
  </si>
  <si>
    <t>CT2</t>
    <phoneticPr fontId="8" type="noConversion"/>
  </si>
  <si>
    <t>1. Update Rear camera/Titus ERS</t>
    <phoneticPr fontId="8" type="noConversion"/>
  </si>
  <si>
    <t>2. Add Ohio NVM test</t>
    <phoneticPr fontId="8" type="noConversion"/>
  </si>
  <si>
    <t>3. Add Pearl status</t>
    <phoneticPr fontId="8" type="noConversion"/>
  </si>
  <si>
    <t>4. Add Jasper Stauts Check</t>
    <phoneticPr fontId="8" type="noConversion"/>
  </si>
  <si>
    <t>5. Add "I2C3 sweep test" for Penrose ADC</t>
    <phoneticPr fontId="8" type="noConversion"/>
  </si>
  <si>
    <t>6. Update PP Battery ERS</t>
    <phoneticPr fontId="8" type="noConversion"/>
  </si>
  <si>
    <t>7. Add CPMU Temp/TCAL test</t>
    <phoneticPr fontId="8" type="noConversion"/>
  </si>
  <si>
    <t>1. Add "I2C3 sweep test" for Penrose ADC</t>
    <phoneticPr fontId="8" type="noConversion"/>
  </si>
  <si>
    <t>2. Add CPMU Temp/TCAL test</t>
    <phoneticPr fontId="8" type="noConversion"/>
  </si>
  <si>
    <t>CT3</t>
    <phoneticPr fontId="8" type="noConversion"/>
  </si>
  <si>
    <t>cylinder_HALL1ON
test_HALL0SON
test_HALL0SOFF
cylinder_HALL1OFF</t>
    <phoneticPr fontId="8" type="noConversion"/>
  </si>
  <si>
    <t>hallsensor --irqindex 0 --meas 6 --delay 500
hallsensor --irqindex 1 --meas 6 --delay 500
audio -r
routeaudio -b socpdm -i ap-dec0 -o ap-pdm -r
routeaudio -b socpdm -i ap-dec1 -o ap-pdm -r
routeaudio -b socpdm -i ap-dec2 -o ap-pdm -r
routeaudio -b socpdm -i ap-dec3 -o ap-pdm -r
processaudio --pick tone-gen --options "--type sine --freq 3000 --scale 18.8"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hallsensor --irqindex 0 --meas 6 --delay 500
hallsensor --irqindex 1 --meas 6 --delay 500</t>
    <phoneticPr fontId="8" type="noConversion"/>
  </si>
  <si>
    <t>[11282.156624, 11282.156624]</t>
    <phoneticPr fontId="8" type="noConversion"/>
  </si>
  <si>
    <t>[4||7]</t>
    <phoneticPr fontId="35" type="noConversion"/>
  </si>
  <si>
    <t>[4||7]</t>
    <phoneticPr fontId="35" type="noConversion"/>
  </si>
  <si>
    <t>example:
RDF resistance: 34201
RDF arm status: 1
# log RDF resistance</t>
  </si>
  <si>
    <t># pass/fail on arm status</t>
  </si>
  <si>
    <t># log only</t>
  </si>
  <si>
    <t># no limits on data read back
# if possible, pass/fail on "pass" or "fail" I2C communication</t>
  </si>
  <si>
    <t># 0x44 = 0x0 = no faults</t>
  </si>
  <si>
    <t># 0x45 = 0x4 = VDDLASER_UVLO because Will is off</t>
  </si>
  <si>
    <t># 0x46 = 0x1 = FAULT_IN because INT asserted</t>
  </si>
  <si>
    <t xml:space="preserve"> </t>
    <phoneticPr fontId="8" type="noConversion"/>
  </si>
  <si>
    <t>Version2.2</t>
    <phoneticPr fontId="8" type="noConversion"/>
  </si>
  <si>
    <t>2. Add Jasper DC mode and modified the command of AC mode</t>
    <phoneticPr fontId="8" type="noConversion"/>
  </si>
  <si>
    <t>1. Update Front camera ERS</t>
    <phoneticPr fontId="8" type="noConversion"/>
  </si>
  <si>
    <t>Version2.3</t>
    <phoneticPr fontId="8" type="noConversion"/>
  </si>
  <si>
    <t>1. Add more Jasper related test to make easy to FA</t>
    <phoneticPr fontId="8" type="noConversion"/>
  </si>
  <si>
    <t>1. Remove the limit for "Jasper streaming validateconfig results" and "Jasper streaming validateconfig error code"</t>
    <phoneticPr fontId="8" type="noConversion"/>
  </si>
  <si>
    <t>[0x2200||0x2199||0x2163||0x2435]</t>
    <phoneticPr fontId="35" type="noConversion"/>
  </si>
  <si>
    <t>[0x7936||0x7d13||0x7a75||0x7D50]</t>
    <phoneticPr fontId="35" type="noConversion"/>
  </si>
  <si>
    <t>[0x0511||0x08cf||0x0503||0x0821]</t>
    <phoneticPr fontId="35" type="noConversion"/>
  </si>
  <si>
    <t>[19000,103000]</t>
  </si>
  <si>
    <r>
      <t xml:space="preserve">audio -r
routeaudio -b socpdm -i ap-dec0 -o ap-pdm -r
routeaudio -b socpdm -i ap-dec1 -o ap-pdm -r
routeaudio -b socpdm -i ap-dec2 -o ap-pdm -r
routeaudio -b socpdm -i ap-dec3 -o ap-pdm -r
processaudio --pick tone-gen --options "--type sine --freq 3000 --scale </t>
    </r>
    <r>
      <rPr>
        <sz val="12"/>
        <color rgb="FFFF0000"/>
        <rFont val="Times New Roman"/>
        <family val="1"/>
      </rPr>
      <t>28.8</t>
    </r>
    <r>
      <rPr>
        <sz val="12"/>
        <color theme="1"/>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t>
    </r>
    <phoneticPr fontId="12" type="noConversion"/>
  </si>
  <si>
    <t>[0.000005, 0.000005]</t>
    <phoneticPr fontId="8" type="noConversion"/>
  </si>
  <si>
    <t>dptx -e alpm -t "false"
display --off
bl -n
display --on
display --method ber --options "-r"
display --method ber --options "-g"
dptx -e alpm -t "true"</t>
    <phoneticPr fontId="35" type="noConversion"/>
  </si>
  <si>
    <t>Version2.4</t>
    <phoneticPr fontId="8" type="noConversion"/>
  </si>
  <si>
    <t>1. Change "RDF resistance (start)"/"RDF resistance (end)"/"Riker RDF mean" limit to [19000,103000]</t>
    <phoneticPr fontId="8" type="noConversion"/>
  </si>
  <si>
    <t>2. Add Penrose DC mode</t>
    <phoneticPr fontId="8" type="noConversion"/>
  </si>
  <si>
    <t>[0,65]</t>
    <phoneticPr fontId="8" type="noConversion"/>
  </si>
  <si>
    <t>i2c -d 6 0x33 0x18 0x01
i2c -d 6 0x33 0x19 0x01</t>
    <phoneticPr fontId="12" type="noConversion"/>
  </si>
  <si>
    <t>Pending update</t>
    <phoneticPr fontId="12" type="noConversion"/>
  </si>
  <si>
    <t>pmuadc --sel potomac --read vbat</t>
    <phoneticPr fontId="12" type="noConversion"/>
  </si>
  <si>
    <t>RDF_arm_status(start)</t>
  </si>
  <si>
    <t>syscfg print Batt</t>
    <phoneticPr fontId="8" type="noConversion"/>
  </si>
  <si>
    <t>nandsize
syscfg print OPTS</t>
    <phoneticPr fontId="12" type="noConversion"/>
  </si>
  <si>
    <t>hallsensor --irqindex 0 --meas 6 --delay 500</t>
    <phoneticPr fontId="8" type="noConversion"/>
  </si>
  <si>
    <t>socgpio --port 1 --pin 42 --output 0
smokey ScorpiusHid --run --test "Get" --args "ReportID=0xBB"
socgpio --port 1 --pin 42 --output 1</t>
    <phoneticPr fontId="12" type="noConversion"/>
  </si>
  <si>
    <t>smokey ScorpiusHid --run --test "Set" --args "ReportID=0x0A, 
ReportPayload={0x08; 0; 0; 0}"</t>
    <phoneticPr fontId="12" type="noConversion"/>
  </si>
  <si>
    <t>smokey ScorpiusHid --run --test "Get" --args "ReportID=0x2" //expect value is 0
socgpio --port 1 --pin 39 --output 1
smokey ScorpiusHid --run --test "Get" --args "ReportID=0x2" //expect value is 1
socgpio --port 1 --pin 39 --output 0</t>
    <phoneticPr fontId="12" type="noConversion"/>
  </si>
  <si>
    <r>
      <t>smokey ScorpiusHid --run --test "Get" --args "ReportID=0x2" //expect value is 0
baseband --on --load
baseband --wait_for_ready
baseband --send 'at@mem:mem_write(</t>
    </r>
    <r>
      <rPr>
        <sz val="12"/>
        <color rgb="FFFF0000"/>
        <rFont val="Times New Roman"/>
        <family val="1"/>
      </rPr>
      <t>0x22800250,0x31700</t>
    </r>
    <r>
      <rPr>
        <sz val="12"/>
        <color indexed="8"/>
        <rFont val="Times New Roman"/>
        <family val="1"/>
      </rPr>
      <t>)'
smokey ScorpiusHid --run --test "Get" --args "ReportID=0x2" //expect value is 1
baseband --on --load
baseband --wait_for_ready
baseband --send 'at@mem:mem_write(</t>
    </r>
    <r>
      <rPr>
        <sz val="12"/>
        <color rgb="FFFF0000"/>
        <rFont val="Times New Roman"/>
        <family val="1"/>
      </rPr>
      <t>0x22800250,0x31500</t>
    </r>
    <r>
      <rPr>
        <sz val="12"/>
        <color indexed="8"/>
        <rFont val="Times New Roman"/>
        <family val="1"/>
      </rPr>
      <t xml:space="preserve">)'
</t>
    </r>
    <phoneticPr fontId="12" type="noConversion"/>
  </si>
  <si>
    <t>smokey ScorpiusHid --run --test "Set" --args "ReportID=0x2, ReportPayload={4; 0}"
socgpio --port 5 --pin 9 --get
smokey ScorpiusHid --run --test "Set" --args "ReportID=0x2, ReportPayload={4; 1}"
socgpio --port 5 --pin 9 --get
smokey ScorpiusHid --run --test "Set" --args "ReportID=0x2, ReportPayload={4; 0}"
socgpio --port 5 --pin 9 --get</t>
    <phoneticPr fontId="12" type="noConversion"/>
  </si>
  <si>
    <t>//Ensure Battery voltage is &gt;= 3.75v</t>
    <phoneticPr fontId="12" type="noConversion"/>
  </si>
  <si>
    <t>Modified</t>
    <phoneticPr fontId="12" type="noConversion"/>
  </si>
  <si>
    <t>[0,50]</t>
    <phoneticPr fontId="35" type="noConversion"/>
  </si>
  <si>
    <t>camisp --find
reg select cpmu
reg write 0x1203 0x1
pmuadc --sel cpmu --read vldo3
audio -r
wait 500
processaudio --freebufs all
recordaudio -b socmca -p ap-mca3 -r 16000 -d 16 --len 1000 -c 2
processaudio -p crop -i record0 -o "--start 5000 --count 5000"
processaudio -p fft -o "--minHz 0 --maxHz 8000 --peakBinWidth 4 --numTones 7 --windowNorm true --sortOrder 1" -i process0
processaudio -p rms -i process0
audio --turnoff</t>
    <phoneticPr fontId="8" type="noConversion"/>
  </si>
  <si>
    <t>Ratio = CH0/CH1</t>
    <phoneticPr fontId="35" type="noConversion"/>
  </si>
  <si>
    <t>led_ALS2ON(als2_mode3)
led_ALS2OFF</t>
    <phoneticPr fontId="8" type="noConversion"/>
  </si>
  <si>
    <t>led_ALS2ON(als2_mode5)
led_ALS2OFF</t>
    <phoneticPr fontId="8" type="noConversion"/>
  </si>
  <si>
    <t>[20000, NA]</t>
    <phoneticPr fontId="12" type="noConversion"/>
  </si>
  <si>
    <t>als_on
als_get</t>
    <phoneticPr fontId="12" type="noConversion"/>
  </si>
  <si>
    <t>camisp --exit
camisp --find
egpio --pick cpmu --pin 1 --mode output --write 1
camisp --pick back
camisp --on
camisp --preview on
time camisp --i2cread 4 0x63 0x0C 1 1
time camisp --i2cread 4 0x67 0x0C 1 1
time camisp --i2cwrite 4 0x63 0x02 1 1 0x5B
time camisp --i2cwrite 4 0x67 0x02 1 1 0x5B
time camisp --i2cwrite 4 0x63 0x08 1 1 0x14
time camisp --i2cwrite 4 0x67 0x08 1 1 0x14
time camisp --i2cwrite 4 0x63 0x09 1 1 0x11
time camisp --i2cwrite 4 0x67 0x09 1 1 0x11
time camisp --i2cwrite 4 0x63 0x03 1 1 0x2A
time camisp --i2cwrite 4 0x63 0x04 1 1 0x2A
time camisp --i2cwrite 4 0x67 0x03 1 1 0x2A
time camisp --i2cwrite 4 0x67 0x04 1 1 0x2A
time camisp --i2cwrite 4 0x63 0x01 1 1 0xB3
time camisp --i2cwrite 4 0x67 0x01 1 1 0xB3
time camisp --i2cwrite 4 0x10 0x012f 2 1 0x01
time camisp --i2cwrite 4 0x10 0x0347 2 1 0x04
time camisp --i2cwrite 4 0x10 0x0348 2 1 0x01
time camisp --i2cwrite 4 0x10 0x035a 2 1 0xFF
time camisp --i2cwrite 4 0x10 0x035b 2 1 0xFF
time camisp --i2cwrite 4 0x10 0x0361 2 1 0x01
time camisp --i2cwrite 4 0x10 0x0360 2 1 0x01
time camisp --i2cwrite 4 0x10 0x0340 2 1 0x01
wait 200
time camisp --i2cread 4 0x63 0x0A 1 1
time camisp --i2cread 4 0x63 0x0B 1 1
time camisp --i2cread 4 0x67 0x0A 1 1
time camisp --i2cread 4 0x67 0x0B 1 1</t>
    <phoneticPr fontId="12" type="noConversion"/>
  </si>
  <si>
    <t>camisp --exit
camisp --find
time camisp --i2cread 4 0x63 0x0C 1 1
time camisp --i2cread 4 0x67 0x0C 1 1
time camisp --i2cwrite 4 0x63 0x02 1 1 0x5B
time camisp --i2cwrite 4 0x67 0x02 1 1 0x5B
time camisp --i2cwrite 4 0x63 0x08 1 1 0x1A
time camisp --i2cwrite 4 0x67 0x08 1 1 0x1A
time camisp --i2cwrite 4 0x63 0x09 1 1 0x31
time camisp --i2cwrite 4 0x67 0x09 1 1 0x31
time camisp --i2cwrite 4 0x63 0x03 1 1 0x54
time camisp --i2cwrite 4 0x63 0x01 1 1 0x0D
wait 200</t>
    <phoneticPr fontId="12" type="noConversion"/>
  </si>
  <si>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0x06 1 1 0x47
time camisp --i2cwrite 4 0x67 0x06 1 1 0x47
time camisp --i2cwrite 4 0x63 0x01 1 1 0x0A
time camisp --i2cwrite 4 0x67 0x01 1 1 0x0A
wait 200
time camisp --i2cwrite 4 0x63 0x01 1 1 0x00
time camisp --i2cwrite 4 0x67 0x01 1 1 0x00
camisp --exit</t>
    <phoneticPr fontId="12" type="noConversion"/>
  </si>
  <si>
    <t>device -k GasGauge -g charge-percentage</t>
    <phoneticPr fontId="12" type="noConversion"/>
  </si>
  <si>
    <t>cbskip fatp</t>
    <phoneticPr fontId="12" type="noConversion"/>
  </si>
  <si>
    <t xml:space="preserve">syscfg print MdlC
hash --type Moped --check
syscfg delete MdlC
hash --type Moped --append
hash --type Moped --check
syscfg print MdlC
</t>
    <phoneticPr fontId="12" type="noConversion"/>
  </si>
  <si>
    <t>Ready</t>
    <phoneticPr fontId="12" type="noConversion"/>
  </si>
  <si>
    <t>[NA,800]</t>
    <phoneticPr fontId="8" type="noConversion"/>
  </si>
  <si>
    <t>[NA,400]</t>
    <phoneticPr fontId="8" type="noConversion"/>
  </si>
  <si>
    <t>[NA,NA]</t>
    <phoneticPr fontId="8" type="noConversion"/>
  </si>
  <si>
    <t>[-1000000,1000000]</t>
    <phoneticPr fontId="8" type="noConversion"/>
  </si>
  <si>
    <t>[-1.22,1.22]</t>
    <phoneticPr fontId="8" type="noConversion"/>
  </si>
  <si>
    <t>[-22.11,-5.84]</t>
    <phoneticPr fontId="8" type="noConversion"/>
  </si>
  <si>
    <t>[-2.42,2.42]</t>
    <phoneticPr fontId="8" type="noConversion"/>
  </si>
  <si>
    <t>[-1.02,1.02]</t>
    <phoneticPr fontId="8" type="noConversion"/>
  </si>
  <si>
    <t>[-6667,-5304]</t>
    <phoneticPr fontId="8" type="noConversion"/>
  </si>
  <si>
    <t>[-0.47,0.43]</t>
    <phoneticPr fontId="8" type="noConversion"/>
  </si>
  <si>
    <t>[0.57,1.55]</t>
    <phoneticPr fontId="8" type="noConversion"/>
  </si>
  <si>
    <t>[-0.48,0.45]</t>
    <phoneticPr fontId="8" type="noConversion"/>
  </si>
  <si>
    <t>[-0.49,0.44]</t>
    <phoneticPr fontId="8" type="noConversion"/>
  </si>
  <si>
    <t>[0.58,1.58]</t>
    <phoneticPr fontId="8" type="noConversion"/>
  </si>
  <si>
    <t>[-0.47,0.46]</t>
    <phoneticPr fontId="8" type="noConversion"/>
  </si>
  <si>
    <t>[-0.53,0.4]</t>
    <phoneticPr fontId="8" type="noConversion"/>
  </si>
  <si>
    <t>[-0.47,0.47]</t>
    <phoneticPr fontId="8" type="noConversion"/>
  </si>
  <si>
    <t>[-0.42,0.37]</t>
    <phoneticPr fontId="8" type="noConversion"/>
  </si>
  <si>
    <t>[-0.45,1.14]</t>
    <phoneticPr fontId="8" type="noConversion"/>
  </si>
  <si>
    <t>[-0.84,0.89]</t>
    <phoneticPr fontId="8" type="noConversion"/>
  </si>
  <si>
    <t>[-0.78,0.82]</t>
    <phoneticPr fontId="8" type="noConversion"/>
  </si>
  <si>
    <t>[-0.83,0.69]</t>
    <phoneticPr fontId="8" type="noConversion"/>
  </si>
  <si>
    <t>[-0.86,0.64]</t>
    <phoneticPr fontId="8" type="noConversion"/>
  </si>
  <si>
    <t>[-0.78,0.9]</t>
    <phoneticPr fontId="8" type="noConversion"/>
  </si>
  <si>
    <t>[-0.6,0.98]</t>
    <phoneticPr fontId="8" type="noConversion"/>
  </si>
  <si>
    <t>[-0.67,0.84]</t>
    <phoneticPr fontId="8" type="noConversion"/>
  </si>
  <si>
    <t>[-0.66,0.93]</t>
    <phoneticPr fontId="8" type="noConversion"/>
  </si>
  <si>
    <t>[-0.68,0.82]</t>
    <phoneticPr fontId="8" type="noConversion"/>
  </si>
  <si>
    <t>[-0.8,0.7]</t>
    <phoneticPr fontId="8" type="noConversion"/>
  </si>
  <si>
    <t>[0E 74]</t>
    <phoneticPr fontId="8" type="noConversion"/>
  </si>
  <si>
    <t>[00]</t>
    <phoneticPr fontId="8" type="noConversion"/>
  </si>
  <si>
    <t>sensor --sel prox --get nvm</t>
    <phoneticPr fontId="12" type="noConversion"/>
  </si>
  <si>
    <t>Magnet1</t>
  </si>
  <si>
    <t>Magnet2</t>
  </si>
  <si>
    <t>[208,208]</t>
    <phoneticPr fontId="8" type="noConversion"/>
  </si>
  <si>
    <t>[18,18]</t>
    <phoneticPr fontId="8" type="noConversion"/>
  </si>
  <si>
    <t>prox2off</t>
  </si>
  <si>
    <t>prox1on</t>
  </si>
  <si>
    <t>display --off
res</t>
  </si>
  <si>
    <t>PP Test Limits</t>
    <phoneticPr fontId="8" type="noConversion"/>
  </si>
  <si>
    <t>PG Test Limits</t>
    <phoneticPr fontId="8" type="noConversion"/>
  </si>
  <si>
    <t>[-1.22,1.22]</t>
    <phoneticPr fontId="8" type="noConversion"/>
  </si>
  <si>
    <t>[-1.25,1.25]</t>
    <phoneticPr fontId="8" type="noConversion"/>
  </si>
  <si>
    <t>[-25,-7.7]</t>
    <phoneticPr fontId="8" type="noConversion"/>
  </si>
  <si>
    <t>[-2.45,2.45]</t>
    <phoneticPr fontId="8" type="noConversion"/>
  </si>
  <si>
    <t>[-1.025,1.025]</t>
    <phoneticPr fontId="8" type="noConversion"/>
  </si>
  <si>
    <t>[-7840,-5405]</t>
    <phoneticPr fontId="8" type="noConversion"/>
  </si>
  <si>
    <t>[-0.51,0.47]</t>
    <phoneticPr fontId="8" type="noConversion"/>
  </si>
  <si>
    <t>[0.46,1.51]</t>
    <phoneticPr fontId="8" type="noConversion"/>
  </si>
  <si>
    <t>[-0.5,0.48]</t>
    <phoneticPr fontId="8" type="noConversion"/>
  </si>
  <si>
    <t>[-0.46,0.52]</t>
    <phoneticPr fontId="8" type="noConversion"/>
  </si>
  <si>
    <t>[0.58,1.58]</t>
    <phoneticPr fontId="8" type="noConversion"/>
  </si>
  <si>
    <t>[0.47,1.52]</t>
    <phoneticPr fontId="8" type="noConversion"/>
  </si>
  <si>
    <t>[-0.47,0.46]</t>
    <phoneticPr fontId="8" type="noConversion"/>
  </si>
  <si>
    <t>[-0.45,0.51]</t>
    <phoneticPr fontId="8" type="noConversion"/>
  </si>
  <si>
    <t>[-0.53,0.4]</t>
    <phoneticPr fontId="8" type="noConversion"/>
  </si>
  <si>
    <t>[-0.49,0.49]</t>
    <phoneticPr fontId="8" type="noConversion"/>
  </si>
  <si>
    <t>[-0.46,0.47]</t>
    <phoneticPr fontId="8" type="noConversion"/>
  </si>
  <si>
    <t>[-0.42,0.37]</t>
    <phoneticPr fontId="8" type="noConversion"/>
  </si>
  <si>
    <t>[-0.47,0.42]</t>
    <phoneticPr fontId="8" type="noConversion"/>
  </si>
  <si>
    <t>[-0.45,1.14]</t>
    <phoneticPr fontId="8" type="noConversion"/>
  </si>
  <si>
    <t>[-0.66,0.98]</t>
    <phoneticPr fontId="8" type="noConversion"/>
  </si>
  <si>
    <t>[-0.84,0.89]</t>
    <phoneticPr fontId="8" type="noConversion"/>
  </si>
  <si>
    <t>[-0.76,1.03]</t>
    <phoneticPr fontId="8" type="noConversion"/>
  </si>
  <si>
    <t>[-0.78,0.82]</t>
    <phoneticPr fontId="8" type="noConversion"/>
  </si>
  <si>
    <t>[-0.51,1.15]</t>
    <phoneticPr fontId="8" type="noConversion"/>
  </si>
  <si>
    <t>[-1.1,0.69]</t>
    <phoneticPr fontId="8" type="noConversion"/>
  </si>
  <si>
    <t>[-0.49,1.14]</t>
    <phoneticPr fontId="8" type="noConversion"/>
  </si>
  <si>
    <t>[-0.45,1.2]</t>
    <phoneticPr fontId="8" type="noConversion"/>
  </si>
  <si>
    <t>[-0.62,0.91]</t>
    <phoneticPr fontId="8" type="noConversion"/>
  </si>
  <si>
    <t>[-0.31,1.23]</t>
    <phoneticPr fontId="8" type="noConversion"/>
  </si>
  <si>
    <t>[-1,0.53]</t>
    <phoneticPr fontId="8" type="noConversion"/>
  </si>
  <si>
    <t>[-0.96,0.57]</t>
    <phoneticPr fontId="8" type="noConversion"/>
  </si>
  <si>
    <t>[-0.85,0.78]</t>
    <phoneticPr fontId="8" type="noConversion"/>
  </si>
  <si>
    <t>[NA,-10]</t>
    <phoneticPr fontId="8" type="noConversion"/>
  </si>
  <si>
    <t>[10,NA]</t>
    <phoneticPr fontId="8" type="noConversion"/>
  </si>
  <si>
    <t>[E8]</t>
    <phoneticPr fontId="8" type="noConversion"/>
  </si>
  <si>
    <t>pmubutton</t>
    <phoneticPr fontId="8" type="noConversion"/>
  </si>
  <si>
    <t>version</t>
    <phoneticPr fontId="12" type="noConversion"/>
  </si>
  <si>
    <t>device -k GasGauge -p
device -k GasGauge -e read_blk 59 0</t>
    <phoneticPr fontId="12" type="noConversion"/>
  </si>
  <si>
    <t>device -k GasGauge -p
device -k GasGauge -e read_blk 59 0</t>
    <phoneticPr fontId="35" type="noConversion"/>
  </si>
  <si>
    <t>baseband --off
baseband --on
baseband --load_firmware</t>
    <phoneticPr fontId="8" type="noConversion"/>
  </si>
  <si>
    <t>baseband --wait_for_ready
baseband --send_cmd 'at+cfun=4'
baseband --send_cmd "DE C0 7E AB 78 00 30 00 00 41 00 00 04 20 10 00 00 00 00 00 06 20 10 00 00 00 00 00 08 20 10 00 01 00 00 00"
baseband -p
baseband --off</t>
    <phoneticPr fontId="35" type="noConversion"/>
  </si>
  <si>
    <t>deviceice -k GasGauge --e read_pack_sn</t>
  </si>
  <si>
    <t>deviceice -k gasgauge -g charge-percentage
charge --set 100
ace --pick usbc --4cc SRYR --txdata "0x00" --rxdata 0</t>
  </si>
  <si>
    <t>deviceice -k gasgauge -g charge-percentage
charge --set 0</t>
  </si>
  <si>
    <t>J417/8: 0x2A, J420/1: 0x2B (HW versionsionsion = HWID versionsionsion Decimal - 40)</t>
  </si>
  <si>
    <t>QT0a</t>
    <phoneticPr fontId="8" type="noConversion"/>
  </si>
  <si>
    <t>1. Update ACE OTP FW, should match 0x633F9D3C</t>
    <phoneticPr fontId="8" type="noConversion"/>
  </si>
  <si>
    <t>Version3.2</t>
    <phoneticPr fontId="8" type="noConversion"/>
  </si>
  <si>
    <t>CT2</t>
    <phoneticPr fontId="8" type="noConversion"/>
  </si>
  <si>
    <t>[3,3]</t>
    <phoneticPr fontId="35" type="noConversion"/>
  </si>
  <si>
    <t>[1,8]</t>
    <phoneticPr fontId="35" type="noConversion"/>
  </si>
  <si>
    <t>[1,1]</t>
    <phoneticPr fontId="35" type="noConversion"/>
  </si>
  <si>
    <t>Change History</t>
    <phoneticPr fontId="8" type="noConversion"/>
  </si>
  <si>
    <t>HSG EEEE code have updated for EVT</t>
    <phoneticPr fontId="8" type="noConversion"/>
  </si>
  <si>
    <t>[5,5]</t>
    <phoneticPr fontId="35" type="noConversion"/>
  </si>
  <si>
    <t>2. Update Ohio NVM</t>
    <phoneticPr fontId="8" type="noConversion"/>
  </si>
  <si>
    <t>Ohio ERS have update to V15</t>
    <phoneticPr fontId="8" type="noConversion"/>
  </si>
  <si>
    <t>Version3.1</t>
    <phoneticPr fontId="8" type="noConversion"/>
  </si>
  <si>
    <t>PP: MG58, MG59, N2F3, N36P, P5C5, P5C6, P5C8, P5C7
PG: MFHG, MFWL, N40V, N40W, P4HD, P4HF, P7D2, P7D3</t>
    <phoneticPr fontId="8" type="noConversion"/>
  </si>
  <si>
    <t>[1,1]</t>
    <phoneticPr fontId="8" type="noConversion"/>
  </si>
  <si>
    <t>ERS is 0x30, turn to Dec will be 48, have confirmed with Likai.</t>
    <phoneticPr fontId="8" type="noConversion"/>
  </si>
  <si>
    <t>3. Update Rcam build limit to 48</t>
    <phoneticPr fontId="8" type="noConversion"/>
  </si>
  <si>
    <t>1. Update HSG EEEE code</t>
    <phoneticPr fontId="8" type="noConversion"/>
  </si>
  <si>
    <t>Version3.3</t>
    <phoneticPr fontId="8" type="noConversion"/>
  </si>
  <si>
    <t>CT2</t>
    <phoneticPr fontId="8" type="noConversion"/>
  </si>
  <si>
    <t>1. Update Jasper Arm status check limit to 0x87</t>
    <phoneticPr fontId="8" type="noConversion"/>
  </si>
  <si>
    <r>
      <t xml:space="preserve">0x40 =&gt; expect </t>
    </r>
    <r>
      <rPr>
        <sz val="12"/>
        <color rgb="FF0070C0"/>
        <rFont val="Times New Roman"/>
        <family val="1"/>
      </rPr>
      <t>0x87</t>
    </r>
    <r>
      <rPr>
        <sz val="12"/>
        <color rgb="FF000000"/>
        <rFont val="Times New Roman"/>
        <family val="1"/>
      </rPr>
      <t xml:space="preserve">
0x3D =&gt; expect 0x3B, 0x27, 0x3F
</t>
    </r>
    <phoneticPr fontId="8" type="noConversion"/>
  </si>
  <si>
    <t>Update from 0x80(For P2) to 0x87(for EVT)</t>
    <phoneticPr fontId="8" type="noConversion"/>
  </si>
  <si>
    <t>MP POR</t>
    <phoneticPr fontId="8" type="noConversion"/>
  </si>
  <si>
    <t>v</t>
    <phoneticPr fontId="8" type="noConversion"/>
  </si>
  <si>
    <t>MP POR</t>
  </si>
  <si>
    <t>v</t>
    <phoneticPr fontId="8" type="noConversion"/>
  </si>
  <si>
    <t>v</t>
    <phoneticPr fontId="8" type="noConversion"/>
  </si>
  <si>
    <t>v</t>
    <phoneticPr fontId="8" type="noConversion"/>
  </si>
  <si>
    <t>P2</t>
    <phoneticPr fontId="8" type="noConversion"/>
  </si>
  <si>
    <t>EVT</t>
    <phoneticPr fontId="8" type="noConversion"/>
  </si>
  <si>
    <t>Version3.4</t>
    <phoneticPr fontId="8" type="noConversion"/>
  </si>
  <si>
    <t>QT0a</t>
    <phoneticPr fontId="8" type="noConversion"/>
  </si>
  <si>
    <t>1. Add Jasper OTP version</t>
    <phoneticPr fontId="8" type="noConversion"/>
  </si>
  <si>
    <t>Catch the error code from "camisp --method validateconfig 5" and upload to insight</t>
    <phoneticPr fontId="8" type="noConversion"/>
  </si>
  <si>
    <t>Version3.5</t>
    <phoneticPr fontId="8" type="noConversion"/>
  </si>
  <si>
    <t>Overlay version</t>
    <phoneticPr fontId="8" type="noConversion"/>
  </si>
  <si>
    <t>Udate ACE OTP FW for EVT build</t>
    <phoneticPr fontId="8" type="noConversion"/>
  </si>
  <si>
    <t>Date</t>
    <phoneticPr fontId="8" type="noConversion"/>
  </si>
  <si>
    <t>Date</t>
    <phoneticPr fontId="8" type="noConversion"/>
  </si>
  <si>
    <t xml:space="preserve"> V22.3.0.3 /  V23.3.0.3</t>
    <phoneticPr fontId="8" type="noConversion"/>
  </si>
  <si>
    <t>V22.3.1.3 / V23.3.1.3</t>
    <phoneticPr fontId="8" type="noConversion"/>
  </si>
  <si>
    <t xml:space="preserve"> V22.3.2.4 /  V23.3.2.4</t>
    <phoneticPr fontId="8" type="noConversion"/>
  </si>
  <si>
    <t>V22.3.2.3 / V23.3.2.3</t>
    <phoneticPr fontId="8" type="noConversion"/>
  </si>
  <si>
    <t>Version3.0</t>
    <phoneticPr fontId="8" type="noConversion"/>
  </si>
  <si>
    <t>CT1</t>
    <phoneticPr fontId="8" type="noConversion"/>
  </si>
  <si>
    <t>1. Remove all time delays of PMU button relate test</t>
    <phoneticPr fontId="8" type="noConversion"/>
  </si>
  <si>
    <t>To modify the PMU button test time</t>
    <phoneticPr fontId="8" type="noConversion"/>
  </si>
  <si>
    <t>V22.3.2.1 / V23.3.2.1</t>
    <phoneticPr fontId="8" type="noConversion"/>
  </si>
  <si>
    <t>DRI</t>
    <phoneticPr fontId="8" type="noConversion"/>
  </si>
  <si>
    <t>Wendy</t>
    <phoneticPr fontId="8" type="noConversion"/>
  </si>
  <si>
    <t>Wendy</t>
    <phoneticPr fontId="8" type="noConversion"/>
  </si>
  <si>
    <t>Missed the command "camisp --method gettofprojector 5" for OTP check</t>
    <phoneticPr fontId="8" type="noConversion"/>
  </si>
  <si>
    <t>1. Add "camisp --stream off" before reading "RDF resistance (end)" and "RDF arm status (end)"</t>
    <phoneticPr fontId="8" type="noConversion"/>
  </si>
  <si>
    <t>2. Add "camisp --method gettofprojector 5" to "Jasper OTP version"</t>
    <phoneticPr fontId="8" type="noConversion"/>
  </si>
  <si>
    <t>To ensure data packet was received by ISP from Jasper</t>
    <phoneticPr fontId="8" type="noConversion"/>
  </si>
  <si>
    <t>To fix incorrect "RDF resistance (end)" and "RDF arm status (end)" value in diags 29D166d</t>
    <phoneticPr fontId="8" type="noConversion"/>
  </si>
  <si>
    <t>sn
cbwrite 0x7A pass
cbread 0x7A</t>
    <phoneticPr fontId="12" type="noConversion"/>
  </si>
  <si>
    <t>Version3.6</t>
    <phoneticPr fontId="8" type="noConversion"/>
  </si>
  <si>
    <t>N/A</t>
    <phoneticPr fontId="8" type="noConversion"/>
  </si>
  <si>
    <t>QT0a</t>
    <phoneticPr fontId="8" type="noConversion"/>
  </si>
  <si>
    <t>2. Add Jasper Sync IN Test &amp; Jasper Sync OH Test (Need to be added after write SN but before all function check)</t>
    <phoneticPr fontId="8" type="noConversion"/>
  </si>
  <si>
    <t>3. Add Jasper sync test</t>
    <phoneticPr fontId="8" type="noConversion"/>
  </si>
  <si>
    <t>1. Remove Jasper sync test</t>
    <phoneticPr fontId="8" type="noConversion"/>
  </si>
  <si>
    <t xml:space="preserve">Modify the test </t>
    <phoneticPr fontId="8" type="noConversion"/>
  </si>
  <si>
    <t>3. Upload "Forward Voltage"&amp;"Monitor Current"&amp;"Riker OTP VDD Laser" to insight for "Jasper OTP version"</t>
    <phoneticPr fontId="8" type="noConversion"/>
  </si>
  <si>
    <t>To ensure data packet was received by ISP from Jasper. (Will remove once done the data collection, not EVT POR)</t>
    <phoneticPr fontId="8" type="noConversion"/>
  </si>
  <si>
    <t>Need to upload 3 key for data collection to define limits.</t>
    <phoneticPr fontId="8" type="noConversion"/>
  </si>
  <si>
    <t>4. Add unit reset after QT0a test</t>
    <phoneticPr fontId="8" type="noConversion"/>
  </si>
  <si>
    <t>For RF RAT WiFi 5T unstable issue workaround</t>
    <phoneticPr fontId="8" type="noConversion"/>
  </si>
  <si>
    <t>Version3.7</t>
    <phoneticPr fontId="8" type="noConversion"/>
  </si>
  <si>
    <t>1. Modify Jasper OTP version command</t>
    <phoneticPr fontId="8" type="noConversion"/>
  </si>
  <si>
    <t>Will show error with the previous command</t>
    <phoneticPr fontId="8" type="noConversion"/>
  </si>
  <si>
    <t>Version3.8</t>
    <phoneticPr fontId="8" type="noConversion"/>
  </si>
  <si>
    <t>V23.3.2.5 / V22.3.2.5</t>
    <phoneticPr fontId="8" type="noConversion"/>
  </si>
  <si>
    <t>Do not have value for "Forward Voltage" and "Monitor Current", get the command from diags team</t>
    <phoneticPr fontId="8" type="noConversion"/>
  </si>
  <si>
    <t>Version3.9</t>
    <phoneticPr fontId="8" type="noConversion"/>
  </si>
  <si>
    <t>V23.3.2.6 / V22.3.2.6</t>
    <phoneticPr fontId="8" type="noConversion"/>
  </si>
  <si>
    <t>QT0a</t>
    <phoneticPr fontId="8" type="noConversion"/>
  </si>
  <si>
    <t>To catch the correct value for IMON and Vf.</t>
    <phoneticPr fontId="8" type="noConversion"/>
  </si>
  <si>
    <t>1. Modify Jasper OTP version command and test logic</t>
    <phoneticPr fontId="8" type="noConversion"/>
  </si>
  <si>
    <r>
      <t xml:space="preserve">USBC test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8" type="noConversion"/>
  </si>
  <si>
    <t>Station SW Count</t>
    <phoneticPr fontId="8" type="noConversion"/>
  </si>
  <si>
    <t>Not POR</t>
    <phoneticPr fontId="8" type="noConversion"/>
  </si>
  <si>
    <t>CHN validation</t>
    <phoneticPr fontId="8" type="noConversion"/>
  </si>
  <si>
    <t>New Item</t>
    <phoneticPr fontId="8" type="noConversion"/>
  </si>
  <si>
    <t>Pending update</t>
    <phoneticPr fontId="8" type="noConversion"/>
  </si>
  <si>
    <t>Modified</t>
    <phoneticPr fontId="8" type="noConversion"/>
  </si>
  <si>
    <t>Ready</t>
    <phoneticPr fontId="8" type="noConversion"/>
  </si>
  <si>
    <t>Not ready</t>
    <phoneticPr fontId="8" type="noConversion"/>
  </si>
  <si>
    <t>Titanium command</t>
    <phoneticPr fontId="8" type="noConversion"/>
  </si>
  <si>
    <t>v</t>
    <phoneticPr fontId="8" type="noConversion"/>
  </si>
  <si>
    <t>Diag Version</t>
    <phoneticPr fontId="8" type="noConversion"/>
  </si>
  <si>
    <t>DIAG_VER</t>
    <phoneticPr fontId="8" type="noConversion"/>
  </si>
  <si>
    <t>version
rtc --set 20190829102532</t>
    <phoneticPr fontId="8" type="noConversion"/>
  </si>
  <si>
    <t>Check Battery Cell Disconnect</t>
    <phoneticPr fontId="8" type="noConversion"/>
  </si>
  <si>
    <t xml:space="preserve"> reg select D2483
 reg read 0x501C</t>
    <phoneticPr fontId="8" type="noConversion"/>
  </si>
  <si>
    <t>Check Titanium Versions</t>
    <phoneticPr fontId="8" type="noConversion"/>
  </si>
  <si>
    <t>Titanium TBTB FW</t>
    <phoneticPr fontId="8" type="noConversion"/>
  </si>
  <si>
    <t>Titanium DP TX1 FW</t>
    <phoneticPr fontId="8" type="noConversion"/>
  </si>
  <si>
    <t>Titanium DP RX1 FW</t>
    <phoneticPr fontId="8" type="noConversion"/>
  </si>
  <si>
    <t>Titanium DP TX0 FW</t>
    <phoneticPr fontId="8" type="noConversion"/>
  </si>
  <si>
    <t>Titanium TBTA FW</t>
    <phoneticPr fontId="8" type="noConversion"/>
  </si>
  <si>
    <t>Titanium Hardware Rev</t>
    <phoneticPr fontId="8" type="noConversion"/>
  </si>
  <si>
    <t>Titanium FPGA FW</t>
    <phoneticPr fontId="8" type="noConversion"/>
  </si>
  <si>
    <t>Titanium STM FW</t>
    <phoneticPr fontId="8" type="noConversion"/>
  </si>
  <si>
    <t>0x00010601</t>
    <phoneticPr fontId="8" type="noConversion"/>
  </si>
  <si>
    <t>Titanium Ridge FW Version</t>
    <phoneticPr fontId="8" type="noConversion"/>
  </si>
  <si>
    <t>Check Caesium Versions</t>
    <phoneticPr fontId="8" type="noConversion"/>
  </si>
  <si>
    <t>Caesium STM FW</t>
    <phoneticPr fontId="8" type="noConversion"/>
  </si>
  <si>
    <t>Caesium LowSpeed Controller FW</t>
    <phoneticPr fontId="8" type="noConversion"/>
  </si>
  <si>
    <t>Caesium FX3 FW</t>
    <phoneticPr fontId="8" type="noConversion"/>
  </si>
  <si>
    <t>Caesium Ace FW</t>
    <phoneticPr fontId="8" type="noConversion"/>
  </si>
  <si>
    <t>Caesium Hardware Rev</t>
    <phoneticPr fontId="8" type="noConversion"/>
  </si>
  <si>
    <t>PD Test - Setup Environment</t>
    <phoneticPr fontId="8" type="noConversion"/>
  </si>
  <si>
    <t>PD Test - Titanium_LV_PDO_RDO</t>
    <phoneticPr fontId="8" type="noConversion"/>
  </si>
  <si>
    <t>PD_5V_RDO_PDO_max_value</t>
    <phoneticPr fontId="8" type="noConversion"/>
  </si>
  <si>
    <t>[1500, 1500]</t>
    <phoneticPr fontId="8" type="noConversion"/>
  </si>
  <si>
    <t>PD_5V_PDOCurrent</t>
    <phoneticPr fontId="8" type="noConversion"/>
  </si>
  <si>
    <t>PD_5V_RDO_PDO_op_value</t>
    <phoneticPr fontId="8" type="noConversion"/>
  </si>
  <si>
    <t>[5000, 5000]</t>
    <phoneticPr fontId="8" type="noConversion"/>
  </si>
  <si>
    <t>PD_5V_PDOVoltage</t>
    <phoneticPr fontId="8" type="noConversion"/>
  </si>
  <si>
    <t>PD Test - Titanium &amp; DUT LV_VBUS_Current(5V)</t>
    <phoneticPr fontId="8" type="noConversion"/>
  </si>
  <si>
    <t>pmuadc --sel potomac --read vbat;
charge --setmv 5000 --setma 500</t>
    <phoneticPr fontId="8" type="noConversion"/>
  </si>
  <si>
    <t>vbat_Value</t>
    <phoneticPr fontId="8" type="noConversion"/>
  </si>
  <si>
    <t>pmuadc --sel potomac --read vbat</t>
    <phoneticPr fontId="8" type="noConversion"/>
  </si>
  <si>
    <t>Titanium_LV_VBUS_Current(5V)</t>
    <phoneticPr fontId="8" type="noConversion"/>
  </si>
  <si>
    <t>[300,  NA]</t>
    <phoneticPr fontId="8" type="noConversion"/>
  </si>
  <si>
    <t>pmuadc --sel potomac --read ibus_in_lg</t>
    <phoneticPr fontId="8" type="noConversion"/>
  </si>
  <si>
    <t>DUT_LV_VBUS_Current(5V)</t>
    <phoneticPr fontId="8" type="noConversion"/>
  </si>
  <si>
    <t>PD Test - Titanium_HV_VBUS_9V</t>
    <phoneticPr fontId="8" type="noConversion"/>
  </si>
  <si>
    <t>ace --pick usbc --4cc SRDY --txdata "0x00" --rxdata 0</t>
    <phoneticPr fontId="8" type="noConversion"/>
  </si>
  <si>
    <t>PD_9V_vbat_Value</t>
    <phoneticPr fontId="8" type="noConversion"/>
  </si>
  <si>
    <t>PD_9V_Titanium_HV_VBUS_VOLTAGE</t>
    <phoneticPr fontId="8" type="noConversion"/>
  </si>
  <si>
    <t>PD_9V_Titanium_HV_VBUS_CURRENT</t>
    <phoneticPr fontId="8" type="noConversion"/>
  </si>
  <si>
    <t>[10,  NA]</t>
    <phoneticPr fontId="8" type="noConversion"/>
  </si>
  <si>
    <t>PD_9V_DUT_HV_VBUS_VOLTAGE</t>
    <phoneticPr fontId="8" type="noConversion"/>
  </si>
  <si>
    <t>[7800,  9230]</t>
    <phoneticPr fontId="8" type="noConversion"/>
  </si>
  <si>
    <t>charge --setmv 9000 --setma 3000;
pmuadc --sel potomac --read vbus</t>
    <phoneticPr fontId="8" type="noConversion"/>
  </si>
  <si>
    <t>PD_9V_RDO_PDO_max_value</t>
    <phoneticPr fontId="8" type="noConversion"/>
  </si>
  <si>
    <t>PD_9V_PDOCurrent</t>
    <phoneticPr fontId="8" type="noConversion"/>
  </si>
  <si>
    <t>[3000,  3000]</t>
    <phoneticPr fontId="8" type="noConversion"/>
  </si>
  <si>
    <t>PD_9V_RDO_PDO_op_value</t>
    <phoneticPr fontId="8" type="noConversion"/>
  </si>
  <si>
    <t>PD_9V_PDOVoltage</t>
    <phoneticPr fontId="8" type="noConversion"/>
  </si>
  <si>
    <t>[9000,  9000]</t>
    <phoneticPr fontId="8" type="noConversion"/>
  </si>
  <si>
    <t>PD Test - Titanium_HV_VBUS_12V</t>
    <phoneticPr fontId="8" type="noConversion"/>
  </si>
  <si>
    <t>PD_12V_vbat_Value</t>
    <phoneticPr fontId="8" type="noConversion"/>
  </si>
  <si>
    <t>v</t>
    <phoneticPr fontId="8" type="noConversion"/>
  </si>
  <si>
    <t>PD_12V_Titanium_HV_VBUS_VOLTAGE</t>
    <phoneticPr fontId="8" type="noConversion"/>
  </si>
  <si>
    <t>PD_12V_Titanium_HV_VBUS_CURRENT</t>
    <phoneticPr fontId="8" type="noConversion"/>
  </si>
  <si>
    <t>[10,  NA]</t>
    <phoneticPr fontId="8" type="noConversion"/>
  </si>
  <si>
    <t>v</t>
    <phoneticPr fontId="8" type="noConversion"/>
  </si>
  <si>
    <t>PD_12V_DUT_HV_VBUS_VOLTAGE</t>
    <phoneticPr fontId="8" type="noConversion"/>
  </si>
  <si>
    <t>[10800,  12230]</t>
    <phoneticPr fontId="8" type="noConversion"/>
  </si>
  <si>
    <t>charge --setmv 12000 --setma 3000;
pmuadc --sel potomac --read vbus</t>
    <phoneticPr fontId="8" type="noConversion"/>
  </si>
  <si>
    <t>PD_12V_RDO_PDO_max_value</t>
    <phoneticPr fontId="8" type="noConversion"/>
  </si>
  <si>
    <t>PD_12V_PDOCurrent</t>
    <phoneticPr fontId="8" type="noConversion"/>
  </si>
  <si>
    <t>[3000,  3000]</t>
    <phoneticPr fontId="8" type="noConversion"/>
  </si>
  <si>
    <t>PD_12V_RDO_PDO_op_value</t>
    <phoneticPr fontId="8" type="noConversion"/>
  </si>
  <si>
    <t>PD_12V_PDOVoltage</t>
    <phoneticPr fontId="8" type="noConversion"/>
  </si>
  <si>
    <t>[12000,  12000]</t>
    <phoneticPr fontId="8" type="noConversion"/>
  </si>
  <si>
    <t>PD Test - Titanium_HV_VBUS_15V</t>
    <phoneticPr fontId="8" type="noConversion"/>
  </si>
  <si>
    <t>ace --pick usbc --4cc SRDY --txdata "0x00" --rxdata 0</t>
    <phoneticPr fontId="8" type="noConversion"/>
  </si>
  <si>
    <t>PD_15V_vbat_Value</t>
    <phoneticPr fontId="8" type="noConversion"/>
  </si>
  <si>
    <t>pmuadc --sel potomac --read vbat</t>
    <phoneticPr fontId="8" type="noConversion"/>
  </si>
  <si>
    <t>PD_15V_Titanium_HV_VBUS_VOLTAGE</t>
    <phoneticPr fontId="8" type="noConversion"/>
  </si>
  <si>
    <t>PD_15V_Titanium_HV_VBUS_CURRENT</t>
    <phoneticPr fontId="8" type="noConversion"/>
  </si>
  <si>
    <t>[10,  NA]</t>
    <phoneticPr fontId="8" type="noConversion"/>
  </si>
  <si>
    <t>PD_15V_DUT_HV_VBUS_VOLTAGE</t>
    <phoneticPr fontId="8" type="noConversion"/>
  </si>
  <si>
    <t>[13800,  15240]</t>
    <phoneticPr fontId="8" type="noConversion"/>
  </si>
  <si>
    <t>charge --setmv 15000 --setma 3000;
pmuadc --sel potomac --read vbus</t>
    <phoneticPr fontId="8" type="noConversion"/>
  </si>
  <si>
    <t>PD_15V_RDO_PDO_max_value</t>
    <phoneticPr fontId="8" type="noConversion"/>
  </si>
  <si>
    <t>PD_15V_PDOCurrent</t>
    <phoneticPr fontId="8" type="noConversion"/>
  </si>
  <si>
    <t>PD_15V_RDO_PDO_op_value</t>
    <phoneticPr fontId="8" type="noConversion"/>
  </si>
  <si>
    <t>PD_15V_PDOVoltage</t>
    <phoneticPr fontId="8" type="noConversion"/>
  </si>
  <si>
    <t>[15000,  15000]</t>
    <phoneticPr fontId="8" type="noConversion"/>
  </si>
  <si>
    <t>PD Test - Titanium_HV_VBUS_15V-&gt;5V</t>
    <phoneticPr fontId="8" type="noConversion"/>
  </si>
  <si>
    <t>PD_5Vbase_vbat_Value</t>
    <phoneticPr fontId="8" type="noConversion"/>
  </si>
  <si>
    <t>PD_5Vbase_Titanium_HV_VBUS_VOLTAGE</t>
    <phoneticPr fontId="8" type="noConversion"/>
  </si>
  <si>
    <t>charge --setmv 5000 --setma 500;
pmuadc --sel potomac --read vbus</t>
    <phoneticPr fontId="8" type="noConversion"/>
  </si>
  <si>
    <t>PD_5Vbase_Titanium_HV_VBUS_CURRENT</t>
    <phoneticPr fontId="8" type="noConversion"/>
  </si>
  <si>
    <t>PD_5Vbase_DUT_HV_VBUS_VOLTAGE</t>
    <phoneticPr fontId="8" type="noConversion"/>
  </si>
  <si>
    <t>PD Test - MLB_Source_VBUS_DCR</t>
    <phoneticPr fontId="8" type="noConversion"/>
  </si>
  <si>
    <t>PD_5VbaseVBUS_DCR_MLB_Source_0mA_voltage</t>
    <phoneticPr fontId="8" type="noConversion"/>
  </si>
  <si>
    <t>[4950,  5500]</t>
    <phoneticPr fontId="8" type="noConversion"/>
  </si>
  <si>
    <t>PD_5VbaseVBUS_DCR_MLB_Source_0mA_current</t>
    <phoneticPr fontId="8" type="noConversion"/>
  </si>
  <si>
    <t>[0,  5]</t>
    <phoneticPr fontId="8" type="noConversion"/>
  </si>
  <si>
    <t>PD_5VbaseVBUS_DCR_MLB_Source_1000mA_voltage</t>
    <phoneticPr fontId="8" type="noConversion"/>
  </si>
  <si>
    <t>[4900,  5200]</t>
    <phoneticPr fontId="8" type="noConversion"/>
  </si>
  <si>
    <t>PD_5VbaseVBUS_DCR_MLB_Source_1000mA_current</t>
    <phoneticPr fontId="8" type="noConversion"/>
  </si>
  <si>
    <t>[950,  1050]</t>
    <phoneticPr fontId="8" type="noConversion"/>
  </si>
  <si>
    <t>PD_5VbaseVBUS_DCR_MLB_Source_ohm</t>
    <phoneticPr fontId="8" type="noConversion"/>
  </si>
  <si>
    <t>[0,  0.5]</t>
    <phoneticPr fontId="8" type="noConversion"/>
  </si>
  <si>
    <t>PD Test - MLB_Source_5V_VBUS_1500mA_VCONN_300mA</t>
    <phoneticPr fontId="8" type="noConversion"/>
  </si>
  <si>
    <t>PD_5VbaseStressTest_MLB_Source_VBUS_1500mA_voltage</t>
    <phoneticPr fontId="8" type="noConversion"/>
  </si>
  <si>
    <t>[4750, 5100]</t>
    <phoneticPr fontId="8" type="noConversion"/>
  </si>
  <si>
    <t>PD_5VbaseStressTest_MLB_Source_VBUS_1500mA_current</t>
    <phoneticPr fontId="8" type="noConversion"/>
  </si>
  <si>
    <t>[1425,1575]</t>
    <phoneticPr fontId="8" type="noConversion"/>
  </si>
  <si>
    <t>PD_5VbaseStressTest_MLB_Source_VCONN_300mA_voltage</t>
    <phoneticPr fontId="8" type="noConversion"/>
  </si>
  <si>
    <t>[4000, 5000]</t>
    <phoneticPr fontId="8" type="noConversion"/>
  </si>
  <si>
    <t>PD_5VbaseStressTest_MLB_Source_VCONN_300mA_current</t>
    <phoneticPr fontId="8" type="noConversion"/>
  </si>
  <si>
    <t>Set Orientation to CC1</t>
    <phoneticPr fontId="8" type="noConversion"/>
  </si>
  <si>
    <t>PD Test - MLB_Source_VCONN_CC1_DCR</t>
    <phoneticPr fontId="8" type="noConversion"/>
  </si>
  <si>
    <t>PD_5VbaseVBUS_DCR_CC1_MLB_Source_0mA_voltage</t>
    <phoneticPr fontId="8" type="noConversion"/>
  </si>
  <si>
    <t>PD_5VbaseVBUS_DCR_CC1_MLB_Source_0mA_current</t>
    <phoneticPr fontId="8" type="noConversion"/>
  </si>
  <si>
    <t>PD_5VbaseVBUS_DCR_CC1_MLB_Source_300mA_voltage</t>
    <phoneticPr fontId="8" type="noConversion"/>
  </si>
  <si>
    <t>[4400,  4900]</t>
    <phoneticPr fontId="8" type="noConversion"/>
  </si>
  <si>
    <t>PD_5VbaseVBUS_DCR_CC1_MLB_Source_300mA_current</t>
    <phoneticPr fontId="8" type="noConversion"/>
  </si>
  <si>
    <t>[250,  350]</t>
    <phoneticPr fontId="8" type="noConversion"/>
  </si>
  <si>
    <t>PD_5VbaseVBUS_DCR_CC1_MLB_Source_ohm</t>
    <phoneticPr fontId="8" type="noConversion"/>
  </si>
  <si>
    <t>[0,  3]</t>
    <phoneticPr fontId="8" type="noConversion"/>
  </si>
  <si>
    <t>USB SSP CC1 Enumeration with RX Eye</t>
    <phoneticPr fontId="8" type="noConversion"/>
  </si>
  <si>
    <t>device -k usbphy -e enable
device -k UsbPhy -p
device -k usbphy -e verbosity no-eye-data
device -k usbphy -e eye</t>
    <phoneticPr fontId="8" type="noConversion"/>
  </si>
  <si>
    <t>Usb_Rx_SSP_EyeHeight_CC1</t>
    <phoneticPr fontId="8" type="noConversion"/>
  </si>
  <si>
    <t>Usb_Rx_SSP_EyeWidth_CC1</t>
    <phoneticPr fontId="8" type="noConversion"/>
  </si>
  <si>
    <t>Usb_Rx_SSP_EyeWidth_UI_CC1</t>
    <phoneticPr fontId="8" type="noConversion"/>
  </si>
  <si>
    <t>[0.48, NA]</t>
    <phoneticPr fontId="8" type="noConversion"/>
  </si>
  <si>
    <t>Usb_Rx_SSP_EyeHeight_mV_CC1</t>
    <phoneticPr fontId="8" type="noConversion"/>
  </si>
  <si>
    <t>[70, NA]</t>
    <phoneticPr fontId="8" type="noConversion"/>
  </si>
  <si>
    <t>device -k usbphy -e disable</t>
    <phoneticPr fontId="8" type="noConversion"/>
  </si>
  <si>
    <t>USB SS CC1 Enumeration with RX Eye</t>
    <phoneticPr fontId="8" type="noConversion"/>
  </si>
  <si>
    <t>Usb_Rx_SS_EyeHeight_CC1</t>
    <phoneticPr fontId="8" type="noConversion"/>
  </si>
  <si>
    <t>Usb_Rx_SS_EyeWidth_CC1</t>
    <phoneticPr fontId="8" type="noConversion"/>
  </si>
  <si>
    <t>Usb_Rx_SS_EyeWidth_UI_CC1</t>
    <phoneticPr fontId="8" type="noConversion"/>
  </si>
  <si>
    <t>Usb_Rx_SS_EyeHeight_mV_CC1</t>
    <phoneticPr fontId="8" type="noConversion"/>
  </si>
  <si>
    <t>Set Orientation to CC2</t>
    <phoneticPr fontId="8" type="noConversion"/>
  </si>
  <si>
    <t>PD Test - MLB_Source_VCONN_CC2_DCR</t>
    <phoneticPr fontId="8" type="noConversion"/>
  </si>
  <si>
    <t>PD_5VbaseVBUS_DCR_CC2_MLB_Source_0mA_voltage</t>
    <phoneticPr fontId="8" type="noConversion"/>
  </si>
  <si>
    <t>PD_5VbaseVBUS_DCR_CC2_MLB_Source_0mA_current</t>
    <phoneticPr fontId="8" type="noConversion"/>
  </si>
  <si>
    <t>PD_5VbaseVBUS_DCR_CC2_MLB_Source_300mA_voltage</t>
    <phoneticPr fontId="8" type="noConversion"/>
  </si>
  <si>
    <t>PD_5VbaseVBUS_DCR_CC2_MLB_Source_300mA_current</t>
    <phoneticPr fontId="8" type="noConversion"/>
  </si>
  <si>
    <t>PD_5VbaseVBUS_DCR_CC2_MLB_Source_ohm</t>
    <phoneticPr fontId="8" type="noConversion"/>
  </si>
  <si>
    <t>PD Test - MLB_Source_VBUS_VCONN_2A</t>
    <phoneticPr fontId="8" type="noConversion"/>
  </si>
  <si>
    <t>MLB_Source_VBUS_1500mA_voltage</t>
    <phoneticPr fontId="8" type="noConversion"/>
  </si>
  <si>
    <t>[4750,  5100]</t>
    <phoneticPr fontId="8" type="noConversion"/>
  </si>
  <si>
    <t>MLB_Source_VBUS_1500mA_current</t>
    <phoneticPr fontId="8" type="noConversion"/>
  </si>
  <si>
    <t>[1425,  1575]</t>
    <phoneticPr fontId="8" type="noConversion"/>
  </si>
  <si>
    <t>MLB_Source_VCONN_500mA_voltage</t>
    <phoneticPr fontId="8" type="noConversion"/>
  </si>
  <si>
    <t>[4000,  4600]</t>
    <phoneticPr fontId="8" type="noConversion"/>
  </si>
  <si>
    <t>MLB_Source_VCONN_500mA_current</t>
    <phoneticPr fontId="8" type="noConversion"/>
  </si>
  <si>
    <t>[475,  525]</t>
    <phoneticPr fontId="8" type="noConversion"/>
  </si>
  <si>
    <t>USB SSP CC2 Enumeration with RX Eye</t>
    <phoneticPr fontId="8" type="noConversion"/>
  </si>
  <si>
    <t>Usb_Rx_SSP_EyeHeight_CC2</t>
    <phoneticPr fontId="8" type="noConversion"/>
  </si>
  <si>
    <t>Usb_Rx_SSP_EyeWidth_CC2</t>
    <phoneticPr fontId="8" type="noConversion"/>
  </si>
  <si>
    <t>Usb_Rx_SSP_EyeWidth_UI_CC2</t>
    <phoneticPr fontId="8" type="noConversion"/>
  </si>
  <si>
    <t>Usb_Rx_SSP_EyeHeight_mV_CC2</t>
    <phoneticPr fontId="8" type="noConversion"/>
  </si>
  <si>
    <t>USB SS CC2 Enumeration with RX Eye</t>
    <phoneticPr fontId="8" type="noConversion"/>
  </si>
  <si>
    <t>Usb_Rx_SS_EyeHeight_CC2</t>
    <phoneticPr fontId="8" type="noConversion"/>
  </si>
  <si>
    <t>Usb_Rx_SS_EyeWidth_CC2</t>
    <phoneticPr fontId="8" type="noConversion"/>
  </si>
  <si>
    <t>Usb_Rx_SS_EyeWidth_UI_CC2</t>
    <phoneticPr fontId="8" type="noConversion"/>
  </si>
  <si>
    <t>Usb_Rx_SS_EyeHeight_mV_CC2</t>
    <phoneticPr fontId="8" type="noConversion"/>
  </si>
  <si>
    <t>Display Pattern Test with Eye</t>
    <phoneticPr fontId="8" type="noConversion"/>
  </si>
  <si>
    <t>dptx --pick USBC; dptx --on; dptx --set link-rate-override 8.1;
display --pick USBC; display --setmode 12; display --on;
pattern --pick USBC; pattern l</t>
    <phoneticPr fontId="8" type="noConversion"/>
  </si>
  <si>
    <t>DP Tx Eye L0</t>
    <phoneticPr fontId="8" type="noConversion"/>
  </si>
  <si>
    <t>DP Tx Max Eye Width L0</t>
    <phoneticPr fontId="8" type="noConversion"/>
  </si>
  <si>
    <t>[65, NA]</t>
    <phoneticPr fontId="8" type="noConversion"/>
  </si>
  <si>
    <t>DP Tx Max Eye Height L0</t>
    <phoneticPr fontId="8" type="noConversion"/>
  </si>
  <si>
    <t>DP Tx Midpoint Eye Height L0</t>
    <phoneticPr fontId="8" type="noConversion"/>
  </si>
  <si>
    <t>DP Tx Eye L1</t>
    <phoneticPr fontId="8" type="noConversion"/>
  </si>
  <si>
    <t>DP Tx Max Eye Width L1</t>
    <phoneticPr fontId="8" type="noConversion"/>
  </si>
  <si>
    <t>DP Tx Max Eye Height L1</t>
    <phoneticPr fontId="8" type="noConversion"/>
  </si>
  <si>
    <t>DP Tx Midpoint Eye Height L1</t>
    <phoneticPr fontId="8" type="noConversion"/>
  </si>
  <si>
    <t>DP Tx Eye L2</t>
    <phoneticPr fontId="8" type="noConversion"/>
  </si>
  <si>
    <t>DP Tx Max Eye Width L2</t>
    <phoneticPr fontId="8" type="noConversion"/>
  </si>
  <si>
    <t>DP Tx Max Eye Height L2</t>
    <phoneticPr fontId="8" type="noConversion"/>
  </si>
  <si>
    <t>DP Tx Midpoint Eye Height L2</t>
    <phoneticPr fontId="8" type="noConversion"/>
  </si>
  <si>
    <t>DP Tx Eye L3</t>
    <phoneticPr fontId="8" type="noConversion"/>
  </si>
  <si>
    <t>DP Tx Max Eye Width L3</t>
    <phoneticPr fontId="8" type="noConversion"/>
  </si>
  <si>
    <t>DP Tx Max Eye Height L3</t>
    <phoneticPr fontId="8" type="noConversion"/>
  </si>
  <si>
    <t>DP Tx Midpoint Eye Height L3</t>
    <phoneticPr fontId="8" type="noConversion"/>
  </si>
  <si>
    <t>errorCnts_dP0Lane2ErrorCount</t>
    <phoneticPr fontId="8" type="noConversion"/>
  </si>
  <si>
    <t>[0,  0]</t>
    <phoneticPr fontId="8" type="noConversion"/>
  </si>
  <si>
    <t>videoStatus_totalHorizontal</t>
    <phoneticPr fontId="8" type="noConversion"/>
  </si>
  <si>
    <t>[3290,  3290]</t>
    <phoneticPr fontId="8" type="noConversion"/>
  </si>
  <si>
    <t>errorCnts_dP0Lane3ErrorCount</t>
    <phoneticPr fontId="8" type="noConversion"/>
  </si>
  <si>
    <t>linkStatus_cedarP0status</t>
    <phoneticPr fontId="8" type="noConversion"/>
  </si>
  <si>
    <t>[30583, 30583]</t>
    <phoneticPr fontId="8" type="noConversion"/>
  </si>
  <si>
    <t>errorCnts_dP0Lane0ErrorCount</t>
    <phoneticPr fontId="8" type="noConversion"/>
  </si>
  <si>
    <t>CRC_dPRX0GreenCRC</t>
    <phoneticPr fontId="8" type="noConversion"/>
  </si>
  <si>
    <t>[3195791596, 3195791596]</t>
    <phoneticPr fontId="8" type="noConversion"/>
  </si>
  <si>
    <t>CRC_dPRX0BlueCRC</t>
    <phoneticPr fontId="8" type="noConversion"/>
  </si>
  <si>
    <t>[289428469, 289428469]</t>
    <phoneticPr fontId="8" type="noConversion"/>
  </si>
  <si>
    <t>videoStatus_totalVertical</t>
    <phoneticPr fontId="8" type="noConversion"/>
  </si>
  <si>
    <t>[2222,  2222]</t>
    <phoneticPr fontId="8" type="noConversion"/>
  </si>
  <si>
    <t>linkStatus_cedarP0laneCount</t>
    <phoneticPr fontId="8" type="noConversion"/>
  </si>
  <si>
    <t>[4,  4]</t>
    <phoneticPr fontId="8" type="noConversion"/>
  </si>
  <si>
    <t>errorCnts_dP0Lane2CountValid</t>
    <phoneticPr fontId="8" type="noConversion"/>
  </si>
  <si>
    <t>[1,  1]</t>
    <phoneticPr fontId="8" type="noConversion"/>
  </si>
  <si>
    <t>videoStatus_verticalStart</t>
    <phoneticPr fontId="8" type="noConversion"/>
  </si>
  <si>
    <t>[61, 61]</t>
    <phoneticPr fontId="8" type="noConversion"/>
  </si>
  <si>
    <t>errorCnts_dP0Lane3CountValid</t>
    <phoneticPr fontId="8" type="noConversion"/>
  </si>
  <si>
    <t>errorCnts_dP0Lane0CountValid</t>
    <phoneticPr fontId="8" type="noConversion"/>
  </si>
  <si>
    <t>linkStatus_cedarP0linkBandwidthGbps</t>
    <phoneticPr fontId="8" type="noConversion"/>
  </si>
  <si>
    <t>[8100,  8100]</t>
    <phoneticPr fontId="8" type="noConversion"/>
  </si>
  <si>
    <t>videoStatus_msaValid</t>
    <phoneticPr fontId="8" type="noConversion"/>
  </si>
  <si>
    <t>CRC_dPRX0RedCRC</t>
    <phoneticPr fontId="8" type="noConversion"/>
  </si>
  <si>
    <t>[2226662099, 2226662099]</t>
    <phoneticPr fontId="8" type="noConversion"/>
  </si>
  <si>
    <t>videoStatus_activeVerticalWidth</t>
    <phoneticPr fontId="8" type="noConversion"/>
  </si>
  <si>
    <t>[2160,  2160]</t>
    <phoneticPr fontId="8" type="noConversion"/>
  </si>
  <si>
    <t>errorCnts_dP0Lane1CountValid</t>
    <phoneticPr fontId="8" type="noConversion"/>
  </si>
  <si>
    <t>videoStatus_activeHorizontalWidth</t>
    <phoneticPr fontId="8" type="noConversion"/>
  </si>
  <si>
    <t>[3840,  3840]</t>
    <phoneticPr fontId="8" type="noConversion"/>
  </si>
  <si>
    <t>videoStatus_msaLocked</t>
    <phoneticPr fontId="8" type="noConversion"/>
  </si>
  <si>
    <t>videoStatus_horizontalStart</t>
    <phoneticPr fontId="8" type="noConversion"/>
  </si>
  <si>
    <t>[72,  72]</t>
    <phoneticPr fontId="8" type="noConversion"/>
  </si>
  <si>
    <t>errorCnts_dP0Lane1ErrorCount</t>
    <phoneticPr fontId="8" type="noConversion"/>
  </si>
  <si>
    <t>display --off</t>
    <phoneticPr fontId="8" type="noConversion"/>
  </si>
  <si>
    <t>Get Overall Result</t>
    <phoneticPr fontId="8" type="noConversion"/>
  </si>
  <si>
    <t>Finish DRCB</t>
    <phoneticPr fontId="8" type="noConversion"/>
  </si>
  <si>
    <t>device -k gasgauge -e disconnect_bat</t>
    <phoneticPr fontId="8" type="noConversion"/>
  </si>
  <si>
    <t>Version3.10</t>
    <phoneticPr fontId="8" type="noConversion"/>
  </si>
  <si>
    <t>1. Add limits for Jasper test Adams LDO current reading</t>
    <phoneticPr fontId="8" type="noConversion"/>
  </si>
  <si>
    <t>Found one unit draws too much power on LDO1, and which passes all tests.</t>
    <phoneticPr fontId="8" type="noConversion"/>
  </si>
  <si>
    <t>V23.3.2.8 / V22.3.2.8</t>
    <phoneticPr fontId="8" type="noConversion"/>
  </si>
  <si>
    <t>1. Modify the name for Jasper OTP</t>
    <phoneticPr fontId="8" type="noConversion"/>
  </si>
  <si>
    <t>2. Add "wifi --off" and "bluetooth --off" after Scorpius test</t>
    <phoneticPr fontId="8" type="noConversion"/>
  </si>
  <si>
    <t>For RF RAT WiFi 5T unstable issue.</t>
    <phoneticPr fontId="8" type="noConversion"/>
  </si>
  <si>
    <t>3. Remove DUT reset in the end of QT0a test</t>
    <phoneticPr fontId="8" type="noConversion"/>
  </si>
  <si>
    <t>Version3.11</t>
    <phoneticPr fontId="8" type="noConversion"/>
  </si>
  <si>
    <t>Version3.12</t>
    <phoneticPr fontId="8" type="noConversion"/>
  </si>
  <si>
    <t>V23.3.2.8 / V22.3.2.8</t>
    <phoneticPr fontId="8" type="noConversion"/>
  </si>
  <si>
    <t>V23.3.4.9 / V22.3.4.9</t>
    <phoneticPr fontId="8" type="noConversion"/>
  </si>
  <si>
    <t>1. Increase THD+N IMON limit for all channels from -52dB to -51dB for PP</t>
    <phoneticPr fontId="8" type="noConversion"/>
  </si>
  <si>
    <t>Test values are close to the upper limit.</t>
    <phoneticPr fontId="8" type="noConversion"/>
  </si>
  <si>
    <t>Update test coverage as "J4xx EVT QT stations test coverage_1023_V3.12"</t>
  </si>
  <si>
    <t>Change list as below:</t>
  </si>
  <si>
    <t>QT0a/CT1/CT3</t>
  </si>
  <si>
    <t>Remove the 3s delay of orion HS test after "oab3f_CMD_HS_DATA_PLAYBACK" to reduce the TT.</t>
  </si>
  <si>
    <t>Change History</t>
    <phoneticPr fontId="8" type="noConversion"/>
  </si>
  <si>
    <t>Overlay version</t>
    <phoneticPr fontId="8" type="noConversion"/>
  </si>
  <si>
    <t>QT0a/CT1/CT3</t>
    <phoneticPr fontId="8" type="noConversion"/>
  </si>
  <si>
    <t>Daniel</t>
    <phoneticPr fontId="8" type="noConversion"/>
  </si>
  <si>
    <t>Remove the 3s delay of orion HS test after "oab3f_CMD_HS_DATA_PLAYBACK" to reduce the TT</t>
    <phoneticPr fontId="8" type="noConversion"/>
  </si>
  <si>
    <t>Version3.13</t>
    <phoneticPr fontId="8" type="noConversion"/>
  </si>
  <si>
    <t>Version3.14</t>
    <phoneticPr fontId="8" type="noConversion"/>
  </si>
  <si>
    <t>CT2</t>
    <phoneticPr fontId="8" type="noConversion"/>
  </si>
  <si>
    <t>[0,1]</t>
    <phoneticPr fontId="35" type="noConversion"/>
  </si>
  <si>
    <t>[3,5]</t>
    <phoneticPr fontId="35" type="noConversion"/>
  </si>
  <si>
    <t>Follow ERS "099-16086 OH-C SYSTEM ERS - Rev17" to update Ohio NVM check</t>
    <phoneticPr fontId="8" type="noConversion"/>
  </si>
  <si>
    <t>112</t>
    <phoneticPr fontId="8" type="noConversion"/>
  </si>
  <si>
    <t>camisp --dli
camisp --exit</t>
    <phoneticPr fontId="35" type="noConversion"/>
  </si>
  <si>
    <t>camisp --find
camisp --pick back
camisp --on
camisp --nvm
camisp --sn</t>
    <phoneticPr fontId="35" type="noConversion"/>
  </si>
  <si>
    <t>camisp --find
socgpio --pin 3 --output 1
camisp --i2cread 1 0x18 0x0000 2 2</t>
    <phoneticPr fontId="35" type="noConversion"/>
  </si>
  <si>
    <t>camisp --pick front1
camisp --on
camisp --sn</t>
    <phoneticPr fontId="35" type="noConversion"/>
  </si>
  <si>
    <t>camisp --id</t>
    <phoneticPr fontId="35" type="noConversion"/>
  </si>
  <si>
    <t>camisp --nvmdump</t>
    <phoneticPr fontId="35" type="noConversion"/>
  </si>
  <si>
    <t>socgpio --port 1 --pin 41 --get
camisp --i2cread 3 0x66 0x8860 2 4</t>
    <phoneticPr fontId="35" type="noConversion"/>
  </si>
  <si>
    <t>camisp --on
camisp --method pearl romeo cap
camisp --method pearl rigel status</t>
    <phoneticPr fontId="35" type="noConversion"/>
  </si>
  <si>
    <t>camisp --nvmdump romeo
camisp --sn</t>
    <phoneticPr fontId="35" type="noConversion"/>
  </si>
  <si>
    <t xml:space="preserve">camisp --pick back1                              camisp --dli                                                          </t>
    <phoneticPr fontId="35" type="noConversion"/>
  </si>
  <si>
    <t xml:space="preserve">camisp --on
camisp --nvm </t>
    <phoneticPr fontId="8" type="noConversion"/>
  </si>
  <si>
    <r>
      <t xml:space="preserve">wifi --on --load
bluetooth --on --load
smokey ScorpiusHid --run --test "Get" --args "ReportID=0x2" //expect value is 0
bluetooth --send_raw '1A FC 01 </t>
    </r>
    <r>
      <rPr>
        <sz val="12"/>
        <color rgb="FFFF0000"/>
        <rFont val="Times New Roman"/>
        <family val="1"/>
      </rPr>
      <t>0E</t>
    </r>
    <r>
      <rPr>
        <sz val="12"/>
        <color indexed="8"/>
        <rFont val="Times New Roman"/>
        <family val="1"/>
      </rPr>
      <t xml:space="preserve">'
bluetooth --send_raw '19 FC 03 </t>
    </r>
    <r>
      <rPr>
        <sz val="12"/>
        <color rgb="FFFF0000"/>
        <rFont val="Times New Roman"/>
        <family val="1"/>
      </rPr>
      <t>0E</t>
    </r>
    <r>
      <rPr>
        <sz val="12"/>
        <color indexed="8"/>
        <rFont val="Times New Roman"/>
        <family val="1"/>
      </rPr>
      <t xml:space="preserve"> 00 01'
smokey ScorpiusHid --run --test "Get" --args "ReportID=0x2" //expect value is 1
bluetooth --send_raw '1A FC 01 </t>
    </r>
    <r>
      <rPr>
        <sz val="12"/>
        <color rgb="FFFF0000"/>
        <rFont val="Times New Roman"/>
        <family val="1"/>
      </rPr>
      <t>0E</t>
    </r>
    <r>
      <rPr>
        <sz val="12"/>
        <color indexed="8"/>
        <rFont val="Times New Roman"/>
        <family val="1"/>
      </rPr>
      <t xml:space="preserve">' 
bluetooth --send_raw '19 FC 03 </t>
    </r>
    <r>
      <rPr>
        <sz val="12"/>
        <color rgb="FFFF0000"/>
        <rFont val="Times New Roman"/>
        <family val="1"/>
      </rPr>
      <t>0E</t>
    </r>
    <r>
      <rPr>
        <sz val="12"/>
        <color indexed="8"/>
        <rFont val="Times New Roman"/>
        <family val="1"/>
      </rPr>
      <t xml:space="preserve"> 00 00'
</t>
    </r>
    <phoneticPr fontId="12" type="noConversion"/>
  </si>
  <si>
    <t>smokey ScorpiusHid --run --test "Get" --args "ReportID=0x2"  //expect value is 0
wifi --send ccgpiofnsel_gpio 24
wifi --send ccgpiofnsel_func 2
wifi --send ccgpioouten 0x101
wifi --send ccgpioout 0x100
smokey ScorpiusHid --run --test "Get" --args "ReportID=0x2" //expect value is 1
wifi --send ccgpioout 0x000</t>
    <phoneticPr fontId="12" type="noConversion"/>
  </si>
  <si>
    <t>[200,300]</t>
    <phoneticPr fontId="12" type="noConversion"/>
  </si>
  <si>
    <t>[18,42]</t>
    <phoneticPr fontId="12" type="noConversion"/>
  </si>
  <si>
    <t>smokey ScorpiusHid --run --test "Set" --args “ReportID=0x0A, ReportPayload={0x08; 0; 0; 0}”
smokey ScorpiusHid --run --test “Set” --args “ReportID=0x33, ReportPayload={0x28; 0x00}” 
//Fixture wait 2 sec 
smokey ScorpiusHid --run --test “Get” --args “ReportID=0x33”</t>
    <phoneticPr fontId="12" type="noConversion"/>
  </si>
  <si>
    <r>
      <t xml:space="preserve">smokey ScorpiusHid --run --test "Set" --args "ReportID=0x79, ReportPayload={0x91; 0x91}”
//wait 1s
smokey ScorpiusHid --run --test "Get" --args “ReportID=0xE0” 
</t>
    </r>
    <r>
      <rPr>
        <sz val="12"/>
        <color rgb="FF0070C0"/>
        <rFont val="Times New Roman"/>
        <family val="1"/>
      </rPr>
      <t>wifi --off
bluetooth --off</t>
    </r>
    <phoneticPr fontId="12" type="noConversion"/>
  </si>
  <si>
    <r>
      <t xml:space="preserve">display --on
 ver  </t>
    </r>
    <r>
      <rPr>
        <sz val="12"/>
        <color theme="9"/>
        <rFont val="Times New Roman"/>
        <family val="1"/>
      </rPr>
      <t xml:space="preserve">    </t>
    </r>
    <r>
      <rPr>
        <sz val="12"/>
        <color theme="1"/>
        <rFont val="Times New Roman"/>
        <family val="1"/>
      </rPr>
      <t xml:space="preserve">                 </t>
    </r>
    <phoneticPr fontId="8" type="noConversion"/>
  </si>
  <si>
    <t>version</t>
    <phoneticPr fontId="35" type="noConversion"/>
  </si>
  <si>
    <t xml:space="preserve">device -k GasGauge -g charge-percentage
</t>
    <phoneticPr fontId="35" type="noConversion"/>
  </si>
  <si>
    <t>Version4.0</t>
    <phoneticPr fontId="8" type="noConversion"/>
  </si>
  <si>
    <t>1. Follow J3xx, only keep 9x display pattern for MP</t>
    <phoneticPr fontId="8" type="noConversion"/>
  </si>
  <si>
    <t>2. Remove "charge --setmv 5000 --setma 1000 " command in "Diag Version" test item</t>
    <phoneticPr fontId="8" type="noConversion"/>
  </si>
  <si>
    <t>CG-QT</t>
    <phoneticPr fontId="8" type="noConversion"/>
  </si>
  <si>
    <t>CT1</t>
    <phoneticPr fontId="8" type="noConversion"/>
  </si>
  <si>
    <t>1.Remove Orion related test items</t>
    <phoneticPr fontId="8" type="noConversion"/>
  </si>
  <si>
    <t>CT2</t>
    <phoneticPr fontId="8" type="noConversion"/>
  </si>
  <si>
    <t>1. Remove "charge --setmv 5000 --setma 1000 " command in "Diag Version" test item</t>
    <phoneticPr fontId="8" type="noConversion"/>
  </si>
  <si>
    <t>4. Modify camera test logic</t>
    <phoneticPr fontId="8" type="noConversion"/>
  </si>
  <si>
    <t>QT0a</t>
    <phoneticPr fontId="8" type="noConversion"/>
  </si>
  <si>
    <t>1. Only keep LPP cal at QT0, move boost coverage to CT2</t>
    <phoneticPr fontId="8" type="noConversion"/>
  </si>
  <si>
    <t>6. Remove 0puf HS connection test</t>
    <phoneticPr fontId="8" type="noConversion"/>
  </si>
  <si>
    <t>5. Delete 18s delay for Penrose related test</t>
    <phoneticPr fontId="8" type="noConversion"/>
  </si>
  <si>
    <t>4. Only keep 0s for Jasper streaming</t>
    <phoneticPr fontId="8" type="noConversion"/>
  </si>
  <si>
    <t>3. Move Jasper bank2bank related test item to CT2</t>
    <phoneticPr fontId="8" type="noConversion"/>
  </si>
  <si>
    <t>2. Remove Jasper sync IN/OH test</t>
    <phoneticPr fontId="8" type="noConversion"/>
  </si>
  <si>
    <t>3. Add Scropius boost/flex connectivity related test item</t>
    <phoneticPr fontId="8" type="noConversion"/>
  </si>
  <si>
    <t>2. Add Jasper bank2bank related test item</t>
    <phoneticPr fontId="8" type="noConversion"/>
  </si>
  <si>
    <t>//Read LDO22 Current
reg write 0x4000 0x25
reg read 0x4002
reg read 0x4001</t>
    <phoneticPr fontId="35" type="noConversion"/>
  </si>
  <si>
    <t>7. Remove 3.4k/7k lux mode for Penrose DC test</t>
    <phoneticPr fontId="8" type="noConversion"/>
  </si>
  <si>
    <t>DVT</t>
    <phoneticPr fontId="8" type="noConversion"/>
  </si>
  <si>
    <t>prox2on</t>
    <phoneticPr fontId="12" type="noConversion"/>
  </si>
  <si>
    <t>led5off
led10off
ledoff</t>
    <phoneticPr fontId="8" type="noConversion"/>
  </si>
  <si>
    <t>prox1off</t>
    <phoneticPr fontId="8" type="noConversion"/>
  </si>
  <si>
    <t>sensor --sel prox --init
sensor --sel prox --get device_id</t>
    <phoneticPr fontId="12" type="noConversion"/>
  </si>
  <si>
    <t>sensor --sel prox --sample 47 --stats
sensor --sel prox --turnoff</t>
    <phoneticPr fontId="12" type="noConversion"/>
  </si>
  <si>
    <t>smokey Wildfire --run DisplayBehavior=NoDisplay ControlBitAccess=ReadOnly BrickRequired=None ResultsBehavior=NoFile LogBehavior=ConsoleOnly --test TouchOffset --testargs "TouchOffset, Verbose='OnFail',TestStation='cgqt'"</t>
    <phoneticPr fontId="8" type="noConversion"/>
  </si>
  <si>
    <t>110</t>
  </si>
  <si>
    <t>128</t>
  </si>
  <si>
    <t>Version4.1</t>
    <phoneticPr fontId="8" type="noConversion"/>
  </si>
  <si>
    <t>QT0a</t>
    <phoneticPr fontId="8" type="noConversion"/>
  </si>
  <si>
    <t>1. "Jasper test" test command "smokey Wildfire --clean --run --test JasperTests ControlBitAccess=ReadOnly BrickRequired=None" change to " smokey Wildfire --run --test JasperTests ControlBitAccess=ReadOnly ResultsBehavior=NoFile LogBehavior=ConsoleOnly"</t>
    <phoneticPr fontId="8" type="noConversion"/>
  </si>
  <si>
    <t>[08]</t>
    <phoneticPr fontId="8" type="noConversion"/>
  </si>
  <si>
    <t>[24||29||3A]</t>
    <phoneticPr fontId="35" type="noConversion"/>
  </si>
  <si>
    <t>Version4.2</t>
    <phoneticPr fontId="8" type="noConversion"/>
  </si>
  <si>
    <t>1.Follow "099-XXXXX  ERS,SYSTEM,PEARL-C_Re v4.2" to ddd [0x29] for "Rigel State"</t>
    <phoneticPr fontId="8" type="noConversion"/>
  </si>
  <si>
    <t>Reset</t>
    <phoneticPr fontId="12" type="noConversion"/>
  </si>
  <si>
    <t>Fixture</t>
    <phoneticPr fontId="42" type="noConversion"/>
  </si>
  <si>
    <t>DRCB</t>
    <phoneticPr fontId="12" type="noConversion"/>
  </si>
  <si>
    <t>Process</t>
    <phoneticPr fontId="42" type="noConversion"/>
  </si>
  <si>
    <t>Cbskip_Fatp</t>
    <phoneticPr fontId="12" type="noConversion"/>
  </si>
  <si>
    <t>Battery</t>
    <phoneticPr fontId="42" type="noConversion"/>
  </si>
  <si>
    <t>Torch_Mode@2x_Amber_Strobe</t>
    <phoneticPr fontId="12" type="noConversion"/>
  </si>
  <si>
    <t>Strobe</t>
    <phoneticPr fontId="42" type="noConversion"/>
  </si>
  <si>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0x05 1 1 0x47
time camisp --i2cwrite 4 0x67 0x05 1 1 0x47
time camisp --i2cwrite 4 0x63 0x01 1 1 0x09
time camisp --i2cwrite 4 0x67 0x01 1 1 0x09
wait 200
time camisp --i2cwrite 4 0x63 0x01 1 1 0x00
time camisp --i2cwrite 4 0x67 0x01 1 1 0x00
camisp --exit</t>
    <phoneticPr fontId="12" type="noConversion"/>
  </si>
  <si>
    <t>Torch_Mode@2x_Cool_Strobe</t>
    <phoneticPr fontId="12" type="noConversion"/>
  </si>
  <si>
    <t>time camisp --i2cread 4 0x67 0x0A 1 1
time camisp --i2cread 4 0x67 0x0B 1 1
time camisp --i2cwrite 4 0x67 0x01 1 1 0x00
time camisp --i2cwrite 4 0x67 0x04 1 1 0x54
time camisp --i2cwrite 4 0x67 0x01 1 1 0x0E
wait 200
time camisp --i2cread 4 0x67 0x0A 1 1
time camisp --i2cread 4 0x67 0x0B 1 1
time camisp --i2cwrite 4 0x67 0x01 1 1 0x00
camisp --exit</t>
    <phoneticPr fontId="12" type="noConversion"/>
  </si>
  <si>
    <t>Flash_Mode@Neon2 _Amber_Strobe</t>
    <phoneticPr fontId="12" type="noConversion"/>
  </si>
  <si>
    <t>time camisp --i2cread 4 0x67 0x0A 1 1
time camisp --i2cread 4 0x67 0x0B 1 1
time camisp --i2cwrite 4 0x67 0x03 1 1 0x54
time camisp --i2cwrite 4 0x67 0x01 1 1 0x0D
wait 200</t>
    <phoneticPr fontId="12" type="noConversion"/>
  </si>
  <si>
    <t>Flash_Mode@Neon2 _Cool_Strobe</t>
    <phoneticPr fontId="12" type="noConversion"/>
  </si>
  <si>
    <t>time camisp --i2cread 4 0x63 0x0A 1 1
time camisp --i2cread 4 0x63 0x0B 1 1
time camisp --i2cwrite 4 0x63 0x01 1 1 0x00
time camisp --i2cwrite 4 0x63 0x04 1 1 0x54
time camisp --i2cwrite 4 0x63 0x01 1 1 0x0E
wait 200</t>
    <phoneticPr fontId="12" type="noConversion"/>
  </si>
  <si>
    <t>Flash_Mode@Neon1 _Amber_Strobe</t>
    <phoneticPr fontId="12" type="noConversion"/>
  </si>
  <si>
    <t>Flash_Mode@Neon1 _Cool_Strobe</t>
    <phoneticPr fontId="12" type="noConversion"/>
  </si>
  <si>
    <t>Flash_Mode@4x_Strobe</t>
    <phoneticPr fontId="12" type="noConversion"/>
  </si>
  <si>
    <t>Penrose_Green_DC_Ratio-13.6Klux</t>
  </si>
  <si>
    <t>FlickerSensor</t>
    <phoneticPr fontId="42" type="noConversion"/>
  </si>
  <si>
    <t>Penrose_Green_DC_Voltage@Ch1-13.6Klux</t>
  </si>
  <si>
    <t>Penrose_Green_DC_Voltage@Ch0-13.6Klux</t>
  </si>
  <si>
    <t>Penrose_Green_DC_FREQ@TONE1-13.6Klux</t>
  </si>
  <si>
    <t>Penrose_Green_DC_Ratio-3.4Klux</t>
  </si>
  <si>
    <t>Penrose_DC_Voltage@Ch1-3.4Klux</t>
  </si>
  <si>
    <t>Penrose_DC_Voltage@Ch0-3.4Klux</t>
  </si>
  <si>
    <t>Penrose_DC_FREQ@TONE1-3.4Klux</t>
  </si>
  <si>
    <t>Penrose_THDN_Green</t>
  </si>
  <si>
    <t>Penrose_SNR_Green</t>
  </si>
  <si>
    <t>Penrose_NOISE_MARGIN_Green</t>
  </si>
  <si>
    <t>Penrose_AVG_NOISE_Green</t>
  </si>
  <si>
    <t>Penrose_NOISE_PWR_Green</t>
  </si>
  <si>
    <t>Penrose_SIG_PWR_Green</t>
  </si>
  <si>
    <t>Penrose_PEAK_PWR_Green</t>
  </si>
  <si>
    <t>Penrose_SINAD_Green</t>
  </si>
  <si>
    <t>Penrose_Green_PEAK_MAG@TONE7</t>
  </si>
  <si>
    <t>Penrose_Green_PEAK_MAG@TONE6</t>
  </si>
  <si>
    <t>Penrose_Green_PEAK_MAG@TONE5</t>
  </si>
  <si>
    <t>Penrose_Green_PEAK_MAG@TONE4</t>
  </si>
  <si>
    <t>Penrose_Green_PEAK_MAG@TONE3</t>
  </si>
  <si>
    <t>FlickerSensor</t>
    <phoneticPr fontId="42" type="noConversion"/>
  </si>
  <si>
    <t>Penrose_Green_PEAK_MAG@TONE2</t>
  </si>
  <si>
    <t>Penrose_Green_PEAK_MAG@TONE1</t>
  </si>
  <si>
    <t>Penrose_Green_FREQ@TONE7</t>
  </si>
  <si>
    <t>Penrose_Green_FREQ@TONE6</t>
  </si>
  <si>
    <t>FlickerSensor</t>
    <phoneticPr fontId="42" type="noConversion"/>
  </si>
  <si>
    <t>Penrose_Green_FREQ@TONE5</t>
  </si>
  <si>
    <t>Penrose_Green_FREQ@TONE4</t>
  </si>
  <si>
    <t>Penrose_Green_FREQ@TONE3</t>
  </si>
  <si>
    <t>Penrose_Green_FREQ@TONE2</t>
  </si>
  <si>
    <t>camisp --find 
reg select cpmu
reg write 0x1203 0x1
pmuadc --sel cpmu --read vldo3
audio -r
wait 500
processaudio --freebufs all
recordaudio -b socmca -p ap-mca3 -r 16000 -d 16 --len 1000 -c 1
processaudio -p fft -o "--minHz 100 --maxHz 8000 --peakBinWidth 4 --numTones 7 --windowNorm true --sortOrder 1" -i record0
audio --turn off</t>
    <phoneticPr fontId="8" type="noConversion"/>
  </si>
  <si>
    <t>led_ALS2ON(als2_mode1)
led_ALS2OFF</t>
    <phoneticPr fontId="8" type="noConversion"/>
  </si>
  <si>
    <t>[485,515]</t>
    <phoneticPr fontId="8" type="noConversion"/>
  </si>
  <si>
    <t>Penrose_Green_FREQ@TONE1</t>
  </si>
  <si>
    <t>Penrose_THDN-IR2</t>
  </si>
  <si>
    <t>Penrose_SNR-IR2</t>
  </si>
  <si>
    <t>Penrose_NOISE_MARGIN-IR2</t>
  </si>
  <si>
    <t>Penrose_AVG_NOISE-IR2</t>
  </si>
  <si>
    <t>Penrose_NOISE_PWR-IR2</t>
  </si>
  <si>
    <t>Penrose_SIG_PWR-IR2</t>
  </si>
  <si>
    <t>Penrose_PEAK_PWR-IR2</t>
  </si>
  <si>
    <t>Penrose_SINAD-IR2</t>
  </si>
  <si>
    <t>Penrose_PEAK_MAG@IR2_TONE7</t>
  </si>
  <si>
    <t>Penrose_PEAK_MAG@IR2_TONE6</t>
  </si>
  <si>
    <t>Penrose_PEAK_MAG@IR2_TONE5</t>
  </si>
  <si>
    <t>Penrose_PEAK_MAG@IR2_TONE4</t>
  </si>
  <si>
    <t>Penrose_PEAK_MAG@IR2_TONE3</t>
  </si>
  <si>
    <t>Penrose_PEAK_MAG@IR2_TONE2</t>
  </si>
  <si>
    <t>Penrose_PEAK_MAG@IR2_TONE1</t>
  </si>
  <si>
    <t>Penrose_FREQ@IR2_TONE7</t>
  </si>
  <si>
    <t>Penrose_FREQ@IR2_TONE6</t>
  </si>
  <si>
    <t>Penrose_FREQ@IR2_TONE5</t>
  </si>
  <si>
    <t>Penrose_FREQ@IR2_TONE4</t>
  </si>
  <si>
    <t>Penrose_FREQ@IR2_TONE3</t>
  </si>
  <si>
    <t>Penrose_FREQ@IR2_TONE2</t>
  </si>
  <si>
    <t>Penrose_FREQ@IR2_TONE1</t>
  </si>
  <si>
    <t>Penrose_THDN@IR1</t>
  </si>
  <si>
    <t>Penrose_SNR@IR1</t>
  </si>
  <si>
    <t>Penrose_NOISE_MARGIN-IR1</t>
  </si>
  <si>
    <t>Penrose_AVG_NOISE-IR1</t>
  </si>
  <si>
    <t>Penrose_NOISE_PWR-IR1</t>
  </si>
  <si>
    <t>Penrose_SIG_PWR-IR1</t>
  </si>
  <si>
    <t>Penrose_PEAK_PWR-IR1</t>
  </si>
  <si>
    <t>Penrose_SINAD-IR1</t>
  </si>
  <si>
    <t>Penrose_PEAK_MAG@IR1_TONE7</t>
  </si>
  <si>
    <t>Penrose_PEAK_MAG@IR1_TONE6</t>
  </si>
  <si>
    <t>Penrose_PEAK_MAG@IR1_TONE5</t>
  </si>
  <si>
    <t>Penrose_PEAK_MAG@IR1_TONE4</t>
  </si>
  <si>
    <t>Penrose_PEAK_MAG@IR1_TONE3</t>
  </si>
  <si>
    <t>Penrose_PEAK_MAG@IR1_TONE2</t>
  </si>
  <si>
    <t>Penrose_PEAK_MAG@IR1_TONE1</t>
  </si>
  <si>
    <t>Penrose_FREQ@IR1_TONE7</t>
  </si>
  <si>
    <t>Penrose_FREQ@IR1_TONE6</t>
  </si>
  <si>
    <t>Penrose_FREQ@IR1_TONE5</t>
  </si>
  <si>
    <t>Penrose_FREQ@IR1_TONE4</t>
  </si>
  <si>
    <t>Penrose_FREQ@IR1_TONE3</t>
  </si>
  <si>
    <t>Penrose_FREQ@IR1_TONE2</t>
  </si>
  <si>
    <t>camisp --find 
reg select cpmu
reg write 0x1203 0x1
pmuadc --sel cpmu --read vldo3
audio -r
wait 500
processaudio --freebufs all
recordaudio -b socmca -p ap-mca3 -r 16000 -d 16 --len 1000 -c 2
processaudio -p fft -o "--minHz 100 --maxHz 8000 --peakBinWidth 4 --numTones 7 --windowNorm true --sortOrder 1" -i record0
audio --turn off</t>
    <phoneticPr fontId="8" type="noConversion"/>
  </si>
  <si>
    <t>led_ALS1ON(als1_mode1)
led_ALS1OFF</t>
    <phoneticPr fontId="8" type="noConversion"/>
  </si>
  <si>
    <t>Penrose_FREQ@IR1_TONE1</t>
  </si>
  <si>
    <t>DC_MAG@EDGE_R</t>
    <phoneticPr fontId="12" type="noConversion"/>
  </si>
  <si>
    <t>MIC</t>
    <phoneticPr fontId="42" type="noConversion"/>
  </si>
  <si>
    <t>DC_MAG@EDGE_L</t>
    <phoneticPr fontId="12" type="noConversion"/>
  </si>
  <si>
    <t>DC_MAG@Compass</t>
    <phoneticPr fontId="12" type="noConversion"/>
  </si>
  <si>
    <t>DC_MAG@Housing</t>
    <phoneticPr fontId="12" type="noConversion"/>
  </si>
  <si>
    <t>[2,NA]</t>
    <phoneticPr fontId="12" type="noConversion"/>
  </si>
  <si>
    <t>PK_MAG@EDGE_R</t>
    <phoneticPr fontId="12" type="noConversion"/>
  </si>
  <si>
    <t>PK_MAG@EDGE_L</t>
    <phoneticPr fontId="12" type="noConversion"/>
  </si>
  <si>
    <t>PK_MAG@Compass</t>
    <phoneticPr fontId="12" type="noConversion"/>
  </si>
  <si>
    <t>PK_MAG@Housing</t>
    <phoneticPr fontId="12" type="noConversion"/>
  </si>
  <si>
    <r>
      <t xml:space="preserve">audio -r
processaudio --freebufs all
audioparam -b socpdm --set --param mic-input --port ap-dec2 --val 5
routeaudio -b socpdm -i ap-dec0 -o ap-pdm -r
routeaudio -b socpdm -i ap-dec1 -o ap-pdm -r
routeaudio -b socpdm -i ap-dec2 -o ap-pdm -r
routeaudio -b socpdm -i ap-dec3 -o ap-pdm -r
processaudio --pick tone-gen --options "--type sine --freq 3000 --scale </t>
    </r>
    <r>
      <rPr>
        <sz val="12"/>
        <color rgb="FFFF0000"/>
        <rFont val="Times New Roman"/>
        <family val="1"/>
      </rPr>
      <t>28.8</t>
    </r>
    <r>
      <rPr>
        <sz val="12"/>
        <color theme="1"/>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display --on
audio --turnoff </t>
    </r>
    <phoneticPr fontId="12" type="noConversion"/>
  </si>
  <si>
    <t>Loop_Test@SPK_CN_L_T_To_4x_Mic</t>
    <phoneticPr fontId="12" type="noConversion"/>
  </si>
  <si>
    <t>Audio</t>
    <phoneticPr fontId="42" type="noConversion"/>
  </si>
  <si>
    <t>[0.21,0.3]</t>
    <phoneticPr fontId="12" type="noConversion"/>
  </si>
  <si>
    <t>IMON_RMS@FH_R_W _CH15</t>
    <phoneticPr fontId="12" type="noConversion"/>
  </si>
  <si>
    <t>Speaker</t>
    <phoneticPr fontId="42" type="noConversion"/>
  </si>
  <si>
    <t>IMON_THD+N@FH_R_W_CH15</t>
    <phoneticPr fontId="12" type="noConversion"/>
  </si>
  <si>
    <t>[2350,2450]</t>
    <phoneticPr fontId="12" type="noConversion"/>
  </si>
  <si>
    <t>IMON_Frequency@FH_R_W_CH15</t>
    <phoneticPr fontId="12" type="noConversion"/>
  </si>
  <si>
    <t>IMON_FFT_Peak_Magnitude@FH_R_W_CH15</t>
    <phoneticPr fontId="12" type="noConversion"/>
  </si>
  <si>
    <t>[0.9,1.1]</t>
    <phoneticPr fontId="12" type="noConversion"/>
  </si>
  <si>
    <t>VMON_RMS@FH_R_W _CH14</t>
    <phoneticPr fontId="12" type="noConversion"/>
  </si>
  <si>
    <t>VMON_THD+N@FH_R_W_CH14</t>
    <phoneticPr fontId="12" type="noConversion"/>
  </si>
  <si>
    <t>VMON_Frequency@FH_R_W_CH14</t>
    <phoneticPr fontId="12" type="noConversion"/>
  </si>
  <si>
    <t>VMON_FFT_Peak_Magnitude@FH_R_W_CH14</t>
    <phoneticPr fontId="12" type="noConversion"/>
  </si>
  <si>
    <t>IMON_RMS@FH_R_T _CH13</t>
    <phoneticPr fontId="12" type="noConversion"/>
  </si>
  <si>
    <t>IMON_THD+N@FH_R_T_CH13</t>
    <phoneticPr fontId="12" type="noConversion"/>
  </si>
  <si>
    <t>Speaker</t>
    <phoneticPr fontId="42" type="noConversion"/>
  </si>
  <si>
    <t>[2350,2450]</t>
    <phoneticPr fontId="12" type="noConversion"/>
  </si>
  <si>
    <t>IMON_Frequency@FH_R_T_CH13</t>
    <phoneticPr fontId="12" type="noConversion"/>
  </si>
  <si>
    <t>IMON_FFT_Peak_Magnitude@FH_R_T_CH13</t>
    <phoneticPr fontId="12" type="noConversion"/>
  </si>
  <si>
    <t>[0.9,1.1]</t>
    <phoneticPr fontId="12" type="noConversion"/>
  </si>
  <si>
    <t>VMON_RMS@FH_R_T _CH12</t>
    <phoneticPr fontId="12" type="noConversion"/>
  </si>
  <si>
    <t>VMON_THD+N@FH_R_T_CH12</t>
    <phoneticPr fontId="12" type="noConversion"/>
  </si>
  <si>
    <t>VMON_Frequency@FH_R_T_CH12</t>
    <phoneticPr fontId="12" type="noConversion"/>
  </si>
  <si>
    <t>VMON_FFT_Peak_Magnitude@FH_R_T_CH12</t>
    <phoneticPr fontId="12" type="noConversion"/>
  </si>
  <si>
    <t>[0.21,0.3]</t>
    <phoneticPr fontId="12" type="noConversion"/>
  </si>
  <si>
    <t>IMON_RMS@FH_L_W _CH11</t>
    <phoneticPr fontId="12" type="noConversion"/>
  </si>
  <si>
    <t>IMON_THD+N@FH_L_W_CH11</t>
    <phoneticPr fontId="12" type="noConversion"/>
  </si>
  <si>
    <t>IMON_Frequency@FH_L_W _CH11</t>
    <phoneticPr fontId="12" type="noConversion"/>
  </si>
  <si>
    <t>IMON_FFT_Peak_Magnitude@FH_L_W_CH11</t>
    <phoneticPr fontId="12" type="noConversion"/>
  </si>
  <si>
    <t>VMON_RMS@FH_L_W _CH10</t>
    <phoneticPr fontId="12" type="noConversion"/>
  </si>
  <si>
    <t>VMON_THD+N@FH_L_W_CH10</t>
    <phoneticPr fontId="12" type="noConversion"/>
  </si>
  <si>
    <t>VMON_Frequency@FH_L_W_CH10</t>
    <phoneticPr fontId="12" type="noConversion"/>
  </si>
  <si>
    <t>VMON_FFT_Peak_Magnitude@FH_L_W_CH10</t>
    <phoneticPr fontId="12" type="noConversion"/>
  </si>
  <si>
    <t>IMON_RMS@FH_L_T _CH9</t>
    <phoneticPr fontId="12" type="noConversion"/>
  </si>
  <si>
    <t>IMON_THD+N@FH_L_T_CH9</t>
    <phoneticPr fontId="12" type="noConversion"/>
  </si>
  <si>
    <t>IMON_Frequency@FH_L_T _CH9</t>
    <phoneticPr fontId="12" type="noConversion"/>
  </si>
  <si>
    <t>IMON_FFT_Peak_Magnitude@FH_L_T_CH9</t>
    <phoneticPr fontId="12" type="noConversion"/>
  </si>
  <si>
    <t>VMON_RMS@FH_L_T _CH8</t>
    <phoneticPr fontId="12" type="noConversion"/>
  </si>
  <si>
    <t>VMON_THD+N@FH_L_T_CH8</t>
    <phoneticPr fontId="12" type="noConversion"/>
  </si>
  <si>
    <t>VMON_Frequency@FH_L_T _CH8</t>
    <phoneticPr fontId="12" type="noConversion"/>
  </si>
  <si>
    <t>VMON_FFT_Peak_Magnitude@FH_L_T_CH8</t>
    <phoneticPr fontId="12" type="noConversion"/>
  </si>
  <si>
    <t>IMON_RMS@CN_R_W _CH7</t>
    <phoneticPr fontId="12" type="noConversion"/>
  </si>
  <si>
    <t>IMON_THD+N@CN_R_W_CH7</t>
    <phoneticPr fontId="12" type="noConversion"/>
  </si>
  <si>
    <t>IMON_Frequency@CN_R_W _CH7</t>
    <phoneticPr fontId="12" type="noConversion"/>
  </si>
  <si>
    <t>IMON_FFT_Peak_Magnitude@CN_R_W_CH7</t>
    <phoneticPr fontId="12" type="noConversion"/>
  </si>
  <si>
    <t>VMON_RMS@CN_R_W _CH6</t>
    <phoneticPr fontId="12" type="noConversion"/>
  </si>
  <si>
    <t>VMON_THD+N@CN_R_W_CH6</t>
    <phoneticPr fontId="12" type="noConversion"/>
  </si>
  <si>
    <t>VMON_Frequency@CN_R_W _CH6</t>
    <phoneticPr fontId="12" type="noConversion"/>
  </si>
  <si>
    <t>VMON_FFT_Peak_Magnitude@CN_R_W_CH6</t>
    <phoneticPr fontId="12" type="noConversion"/>
  </si>
  <si>
    <t>IMON_RMS@CN_R_T _CH5</t>
    <phoneticPr fontId="12" type="noConversion"/>
  </si>
  <si>
    <t>IMON_THD+N@CN_R_T_CH5</t>
    <phoneticPr fontId="12" type="noConversion"/>
  </si>
  <si>
    <t>IMON_Frequency@CN_R_T _CH5</t>
    <phoneticPr fontId="12" type="noConversion"/>
  </si>
  <si>
    <t>IMON_FFT_Peak_Magnitude@CN_R_T_CH5</t>
    <phoneticPr fontId="12" type="noConversion"/>
  </si>
  <si>
    <t>VMON_RMS@CN_R_T _CH4</t>
    <phoneticPr fontId="12" type="noConversion"/>
  </si>
  <si>
    <t>VMON_THD_N@CN_R_T_CH4</t>
    <phoneticPr fontId="12" type="noConversion"/>
  </si>
  <si>
    <t>VMON_Frequency@CN_R_T _CH4</t>
    <phoneticPr fontId="12" type="noConversion"/>
  </si>
  <si>
    <t>VMON_FFT_Peak_Magnitude@CN_R_T_CH4</t>
    <phoneticPr fontId="12" type="noConversion"/>
  </si>
  <si>
    <t>IMON_RMS@CN_L_W _CH3</t>
    <phoneticPr fontId="12" type="noConversion"/>
  </si>
  <si>
    <t>IMON_THD+N@CN_L_W_CH3</t>
    <phoneticPr fontId="12" type="noConversion"/>
  </si>
  <si>
    <t>IMON_Frequency@CN_L_W _CH3</t>
    <phoneticPr fontId="12" type="noConversion"/>
  </si>
  <si>
    <t>IMON_FFT_Peak_Magnitude@CN_L_W_CH3</t>
    <phoneticPr fontId="12" type="noConversion"/>
  </si>
  <si>
    <t>VMON_RMS@CN_L_W _CH2</t>
    <phoneticPr fontId="12" type="noConversion"/>
  </si>
  <si>
    <t>VMON_WHD_N@CN_L_W_CH2</t>
    <phoneticPr fontId="12" type="noConversion"/>
  </si>
  <si>
    <t>VMON_Frequency@CN_L_W _CH2</t>
    <phoneticPr fontId="12" type="noConversion"/>
  </si>
  <si>
    <t>VMON_FFT_Peak_Magnitude@CN_L_W_CH2</t>
    <phoneticPr fontId="12" type="noConversion"/>
  </si>
  <si>
    <t>IMON_RMS@CN_L_T _CH1</t>
    <phoneticPr fontId="12" type="noConversion"/>
  </si>
  <si>
    <t>IMON_THD_N@CN_L_T _CH1</t>
    <phoneticPr fontId="12" type="noConversion"/>
  </si>
  <si>
    <t>IMON_Frequency@CN_L_T _CH1</t>
    <phoneticPr fontId="12" type="noConversion"/>
  </si>
  <si>
    <t>IMON_FFT_Peak_Magnitude@CN_L_T_CH1</t>
    <phoneticPr fontId="12" type="noConversion"/>
  </si>
  <si>
    <t>VMON_RMS@CN_L_T _CH0</t>
    <phoneticPr fontId="12" type="noConversion"/>
  </si>
  <si>
    <t>VMON_THD_N@CN_L_T _CH0</t>
    <phoneticPr fontId="12" type="noConversion"/>
  </si>
  <si>
    <t>VMON_Frequency@CN_L_T_CH0</t>
    <phoneticPr fontId="12" type="noConversion"/>
  </si>
  <si>
    <t>processaudio --freebufs all
processaudio --pick tone-gen --options "--type sine --freq 2400 --scale 11.4” --out_channels 1 --out_len 1500 -d 16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ap-mca2 --rxport ap-mca2 --usebuf process1
processaudio -p crop -i looprx0 -o "--start 5000"
processaudio -p fft -i process2 -o "--normalize false"
processaudio -p rms -i process2
audio --turnoff</t>
    <phoneticPr fontId="12" type="noConversion"/>
  </si>
  <si>
    <t>VMON_FFT_Peak_Magnitude@CN_L_T_CH0</t>
    <phoneticPr fontId="12" type="noConversion"/>
  </si>
  <si>
    <r>
      <t>audio -r</t>
    </r>
    <r>
      <rPr>
        <sz val="12"/>
        <color theme="1"/>
        <rFont val="Times New Roman"/>
        <family val="1"/>
      </rPr>
      <t xml:space="preserve">
</t>
    </r>
    <r>
      <rPr>
        <sz val="12"/>
        <color rgb="FF0000FF"/>
        <rFont val="Times New Roman"/>
        <family val="1"/>
      </rPr>
      <t>audioreg -r -b boost-master  -a 0x10  
audioreg -r -b boost-slave  -a 0x10</t>
    </r>
    <r>
      <rPr>
        <sz val="12"/>
        <color theme="1"/>
        <rFont val="Times New Roman"/>
        <family val="1"/>
      </rPr>
      <t xml:space="preserve">
</t>
    </r>
    <phoneticPr fontId="12" type="noConversion"/>
  </si>
  <si>
    <t>Borris_Boost@Master_Slave_OTP_VER</t>
    <phoneticPr fontId="12" type="noConversion"/>
  </si>
  <si>
    <t>VolUp_Button_Test</t>
    <phoneticPr fontId="12" type="noConversion"/>
  </si>
  <si>
    <t>Button</t>
    <phoneticPr fontId="42" type="noConversion"/>
  </si>
  <si>
    <t>VolDn_Button_Test</t>
    <phoneticPr fontId="12" type="noConversion"/>
  </si>
  <si>
    <t>Power_Button_Test</t>
    <phoneticPr fontId="12" type="noConversion"/>
  </si>
  <si>
    <t>motor_VOLUPON
delay 0.5s
motor_READVOLUP
motor_VOLUPOFF
delay 0.2s</t>
    <phoneticPr fontId="12" type="noConversion"/>
  </si>
  <si>
    <t>Volume_Up_Force_Sensor_Value</t>
    <phoneticPr fontId="12" type="noConversion"/>
  </si>
  <si>
    <t>motor_VOLDNON
delay 0.5s
motor_READVOLDN
motor_VOLDNOFF
delay 0.2s</t>
    <phoneticPr fontId="12" type="noConversion"/>
  </si>
  <si>
    <t>Volume_Down_Force_Sensor_Value</t>
    <phoneticPr fontId="12" type="noConversion"/>
  </si>
  <si>
    <t>button -h -u -d</t>
    <phoneticPr fontId="12" type="noConversion"/>
  </si>
  <si>
    <t>motor_POWERON
delay 0.5s
motor_READPOWER
motor_POWEROFF
delay 0.2s</t>
    <phoneticPr fontId="12" type="noConversion"/>
  </si>
  <si>
    <t>Power_Button_Force_Sensor_Value</t>
    <phoneticPr fontId="12" type="noConversion"/>
  </si>
  <si>
    <t>socgpio --port 1 --pin 42 --output 0
smokey ScorpiusHid --run --test "Get" --args "ReportID=0xBB"
socgpio --port 1 --pin 42 --output 1</t>
    <phoneticPr fontId="12" type="noConversion"/>
  </si>
  <si>
    <t>Reset_MCU</t>
    <phoneticPr fontId="12" type="noConversion"/>
  </si>
  <si>
    <t>WirelessPower</t>
  </si>
  <si>
    <t xml:space="preserve">smokey ScorpiusHid --run --test "Set" --args "ReportID=0x79, ReportPayload={0x39; 0x0; 0x0; 0x0; 0x1; 0x0; 0x0; 0x0; &lt;first 16 bytes data from "smokey ScorpiusHid --run --test "Get" --args “ReportID=0x11""&gt;}" </t>
    <phoneticPr fontId="8" type="noConversion"/>
  </si>
  <si>
    <t>Write_Calibration_Data_Into@NVRAM</t>
    <phoneticPr fontId="12" type="noConversion"/>
  </si>
  <si>
    <t>smokey ScorpiusHid --run --test "Set" --args “ReportID=0x78, ReportPayload={0x39; 0; 0; 0}”</t>
    <phoneticPr fontId="8" type="noConversion"/>
  </si>
  <si>
    <t>Set_LPP_Free_Air_NVRAM_Entrt_ID</t>
    <phoneticPr fontId="12" type="noConversion"/>
  </si>
  <si>
    <t>[3,6.5]</t>
    <phoneticPr fontId="12" type="noConversion"/>
  </si>
  <si>
    <t>LPP_Free_Air_Calibrated_Float_Q_Res</t>
    <phoneticPr fontId="12" type="noConversion"/>
  </si>
  <si>
    <t>[15.6,18.2]</t>
    <phoneticPr fontId="12" type="noConversion"/>
  </si>
  <si>
    <t>LPP_Free_Air_Calibrated_Float_Inductance</t>
    <phoneticPr fontId="12" type="noConversion"/>
  </si>
  <si>
    <t xml:space="preserve">smokey ScorpiusHid --run --test "Get" --args "ReportID=0x11"
</t>
    <phoneticPr fontId="12" type="noConversion"/>
  </si>
  <si>
    <t>[81.5,93]</t>
    <phoneticPr fontId="12" type="noConversion"/>
  </si>
  <si>
    <t>LPP_Free_Air_Calibrated_Float_Freq</t>
    <phoneticPr fontId="12" type="noConversion"/>
  </si>
  <si>
    <t>smokey ScorpiusHid --run --test "Set" --args "ReportID=0x0A, ReportPayload={0x08; 0; 0; 0}"
smokey ScorpiusHid --run --test "Set" --args "ReportID=0x11, ReportPayload={5}"</t>
    <phoneticPr fontId="12" type="noConversion"/>
  </si>
  <si>
    <t>Calibrate_LPP_Free_Air_parameters</t>
    <phoneticPr fontId="12" type="noConversion"/>
  </si>
  <si>
    <t>v</t>
    <phoneticPr fontId="42" type="noConversion"/>
  </si>
  <si>
    <t>smokey ScorpiusHid --run --test "Set" --args "ReportID=0x46, ReportPayload={0x05; 0x0; 0x0; 0x0; 0x06; 0; 0; 0; 0; 0; 0; 0; 0; 0; 0; 0; 0; 0; 0; 0}"
smokey ScorpiusHid --run --test "Get" --args "ReportID=0x46"</t>
    <phoneticPr fontId="8" type="noConversion"/>
  </si>
  <si>
    <t>TX_HW_ID</t>
    <phoneticPr fontId="8" type="noConversion"/>
  </si>
  <si>
    <t>[2,2]</t>
    <phoneticPr fontId="8" type="noConversion"/>
  </si>
  <si>
    <t>[3,3]</t>
    <phoneticPr fontId="8" type="noConversion"/>
  </si>
  <si>
    <t>Check_Tx_HW_ID</t>
    <phoneticPr fontId="12" type="noConversion"/>
  </si>
  <si>
    <t>smokeyshell -r
smokey ScorpiusHid --run --test "Get" --args "ReportID=0xBB"</t>
    <phoneticPr fontId="12" type="noConversion"/>
  </si>
  <si>
    <t>TX_MCU_FW</t>
    <phoneticPr fontId="12" type="noConversion"/>
  </si>
  <si>
    <t>Check_TX_MCU_FW</t>
    <phoneticPr fontId="12" type="noConversion"/>
  </si>
  <si>
    <t>socgpio --port 1 --pin 42 --output 0
smokey ScorpiusHid --run --test "Get" --args "ReportID=0xBB"
socgpio --port 1 --pin 42 --output 1</t>
    <phoneticPr fontId="12" type="noConversion"/>
  </si>
  <si>
    <t>Reset_MCU</t>
    <phoneticPr fontId="12" type="noConversion"/>
  </si>
  <si>
    <t>oab3f_EXIT</t>
    <phoneticPr fontId="12" type="noConversion"/>
  </si>
  <si>
    <t>OAB3F_Exit</t>
    <phoneticPr fontId="12" type="noConversion"/>
  </si>
  <si>
    <t>Orion</t>
    <phoneticPr fontId="42" type="noConversion"/>
  </si>
  <si>
    <t>i2c -d 2 0x13 0x74 8
i2c -d 2 0x13 0x1A 1
ace --pick usbc --4cc SRDY --txdata "0x00" --rxdata 0</t>
    <phoneticPr fontId="12" type="noConversion"/>
  </si>
  <si>
    <t>oab3f_CMD_SET_RX_Vth_1000
oab3f_SWITCH2LS
oab3f_WAITFORID
oab3f_CMD_SET_PWR_ORION_0
CMD_PWR_ORION_SW_EN_0
CMD_PWR_ORION_EN_0</t>
    <phoneticPr fontId="12" type="noConversion"/>
  </si>
  <si>
    <t>Consumer_Mode-Bellatrix_State_Read_end</t>
    <phoneticPr fontId="12" type="noConversion"/>
  </si>
  <si>
    <t>J417: Change "J420" to "J417"</t>
    <phoneticPr fontId="8" type="noConversion"/>
  </si>
  <si>
    <r>
      <t xml:space="preserve">i2c -v 2 0x13 0x00 0x84
baud --set 1000000
i2c -v 2 0x13 0x00 0x84
i2c -v 2 0x13 0x00 0x84
baud -u 6 --set 1000000 
uarttx -u 6 -f </t>
    </r>
    <r>
      <rPr>
        <sz val="12"/>
        <color rgb="FF0070C0"/>
        <rFont val="Times New Roman"/>
        <family val="1"/>
      </rPr>
      <t>nandfs:\AppleInternal\Diags\Scripts\J420\1k.txt</t>
    </r>
    <r>
      <rPr>
        <sz val="12"/>
        <color indexed="8"/>
        <rFont val="Times New Roman"/>
        <family val="1"/>
      </rPr>
      <t xml:space="preserve">
uartrx -u 6 --file </t>
    </r>
    <r>
      <rPr>
        <sz val="12"/>
        <color rgb="FF0070C0"/>
        <rFont val="Times New Roman"/>
        <family val="1"/>
      </rPr>
      <t>nandfs:\AppleInternal\Diags\Scripts\J420\output_330p_rx_1k.txt --exit EXIT</t>
    </r>
    <r>
      <rPr>
        <sz val="12"/>
        <color indexed="8"/>
        <rFont val="Times New Roman"/>
        <family val="1"/>
      </rPr>
      <t xml:space="preserve">
digest --md5 -f nandfs:\AppleInternal\Diags\Scripts\J420\1k.txt
digest --md5 -f nandfs:\AppleInternal\Diags\Scripts\J420\output_330p_rx_1k.txt
cat nandfs:\AppleInternal\Diags\Scripts\J420\1k.txt
cat nandfs:\AppleInternal\Diags\Scripts\J420\output_330p_rx_1k.txt
baud --set 115200</t>
    </r>
    <phoneticPr fontId="12" type="noConversion"/>
  </si>
  <si>
    <t>oab3f_CMD_SET_RX_Vth_1000
oab3f_SWITCH2HS
oab3f_CMD_HS_DATA_RECORD
oab3f_WAITFORID
oab3f_CMD_HS_DATA_PLAYBACK</t>
    <phoneticPr fontId="12" type="noConversion"/>
  </si>
  <si>
    <t>Consumer_Mode-HS_Input_Communication_330pF</t>
    <phoneticPr fontId="12" type="noConversion"/>
  </si>
  <si>
    <t xml:space="preserve">socgpio --port 1 --pin 32 --output 0
socgpio --port 1 --pin 32 --output 1
i2c -v 2 0x13 0x00 0x80
i2c -v 2 0x13 0x00 0x80
i2c -v 2 0x13 0x00 0x80
i2c -v 2 0x13 0x00 0x80
i2c -d 2 0x13 0x74 8
i2c -d 2 0x13 0x1A 1(if state return fail, the item all command loop (1-5), stop loop when state return pass)
</t>
    <phoneticPr fontId="8" type="noConversion"/>
  </si>
  <si>
    <t>oab3f_CMD_CONNECT_CAP_LOAD_330P_0
oab3f_CMD_CAP_LOAD_EN_0</t>
    <phoneticPr fontId="12" type="noConversion"/>
  </si>
  <si>
    <t>Consumer_Mode-Input_Communication_330pF</t>
    <phoneticPr fontId="12" type="noConversion"/>
  </si>
  <si>
    <t>socgpio --port 1 --pin 32 --output 0
socgpio --port 1 --pin 32 --output 1
i2c -v 2 0x13 0x00 0x80
i2c -v 2 0x13 0x00 0x80
i2c -v 2 0x13 0x00 0x80
i2c -v 2 0x13 0x00 0x80
i2c -d 2 0x13 0x74 8
i2c -d 2 0x13 0x1A 1
/*Should be 0xA6*/(if state return fail, the item all command loop (1-5), stop loop when state return pass)</t>
    <phoneticPr fontId="12" type="noConversion"/>
  </si>
  <si>
    <t>Consumer_Mode-Bellatrix_HW_Reset</t>
    <phoneticPr fontId="12" type="noConversion"/>
  </si>
  <si>
    <t>i2c -v 2 0x13 0xA0 0x02
i2c -d 2 0x13 0xA5 1
i2c -d 2 0x13 0xA4 1</t>
    <phoneticPr fontId="12" type="noConversion"/>
  </si>
  <si>
    <t>Consumer_Mode-Ext_VBUS_Read</t>
    <phoneticPr fontId="12" type="noConversion"/>
  </si>
  <si>
    <t>i2c -v 2 0x13 0xA0 0x01
i2c -d 2 0x13 0xA5 1
i2c -d 2 0x13 0xA4 1</t>
    <phoneticPr fontId="12" type="noConversion"/>
  </si>
  <si>
    <t>Consumer_Mode-ADC_ACCPWR_Read</t>
    <phoneticPr fontId="12" type="noConversion"/>
  </si>
  <si>
    <t>oab3f_CMD_READ_ORION_CURRENT
o3b3f_orion_current_read</t>
    <phoneticPr fontId="12" type="noConversion"/>
  </si>
  <si>
    <t>Consumer_Mode-9V_100mA_Charge_Current</t>
  </si>
  <si>
    <t>Orion</t>
  </si>
  <si>
    <t>charge --setma 100 --setmv 9000
i2c -z 2 -m 0x08 0x75 0x1932 0x20 0x20
ace --pick usbc --4cc SRYR --txdata "0x00" --rxdata 0</t>
    <phoneticPr fontId="42" type="noConversion"/>
  </si>
  <si>
    <t>oab3f_CMD_SET_PWR_ORION_9000
oab3f_CMD_READ_ORION_VOLTAGE
o3b3f_orion_volt_read</t>
    <phoneticPr fontId="12" type="noConversion"/>
  </si>
  <si>
    <t>Consumer_Mode-9V_Charge_Voltage</t>
    <phoneticPr fontId="12" type="noConversion"/>
  </si>
  <si>
    <t>Consumer_Mode-5V_100mA_Charge_Current</t>
    <phoneticPr fontId="12" type="noConversion"/>
  </si>
  <si>
    <t>i2c -d 2 0x13 0x74 8
i2c -d 2 0x13 0x1A 1</t>
    <phoneticPr fontId="12" type="noConversion"/>
  </si>
  <si>
    <t>Consumer_Mode-Bellatrix_State_Read</t>
    <phoneticPr fontId="12" type="noConversion"/>
  </si>
  <si>
    <t>i2c -v 2 0x13 0x01 0x31</t>
    <phoneticPr fontId="12" type="noConversion"/>
  </si>
  <si>
    <t>oab3f_CMD_READ_ORION_VOLTAGE
o3b3f_orion_volt_read</t>
    <phoneticPr fontId="12" type="noConversion"/>
  </si>
  <si>
    <t>Consumer_Mode-5V_Charge_Voltage</t>
    <phoneticPr fontId="12" type="noConversion"/>
  </si>
  <si>
    <t>socgpio --port 1 --pin 32 --output 0
socgpio --port 1 --pin 32 --output 1
i2c -v 2 0x13 0x00 0x80
i2c -v 2 0x13 0x00 0x80
i2c -v 2 0x13 0x00 0x80
i2c -v 2 0x13 0x00 0x80
i2c -d 2 0x13 0x74 8
i2c -d 2 0x13 0x1A 1
(if state return fail, the item all command loop (1-5), stop loop when state return pass)</t>
    <phoneticPr fontId="12" type="noConversion"/>
  </si>
  <si>
    <t>Consumer_Mode-Input_Communication</t>
    <phoneticPr fontId="12" type="noConversion"/>
  </si>
  <si>
    <t>oab3f_CMD_SET_GPIO_ORION_PULLDOWN_0
oab3f_CMD_SET_GPIO_ORION_PULLUP_1
oab3f_CMD_SET_GPIO_ORION_TX_EN_1
oab3f_CMD_SET_PWR_ORION_5000
oab3f_CMD_PWR_ORION_EN_1
oab3f_CMD_PWR_ORION_SW_EN_1
oab3f_CMD_SET_RX_Vth_1000
oab3f_WAITFORID</t>
    <phoneticPr fontId="12" type="noConversion"/>
  </si>
  <si>
    <t>Switch_To_Consumer_Mode</t>
    <phoneticPr fontId="12" type="noConversion"/>
  </si>
  <si>
    <t>i2c -d 2 0x13 0x74 8
i2c -d 2 0x13 0x1A 1</t>
    <phoneticPr fontId="8" type="noConversion"/>
  </si>
  <si>
    <t>oab3f_CMD_SET_RX_Vth_1000
oab3f_SWITCH2LS
oab3f_WAITFORID</t>
    <phoneticPr fontId="12" type="noConversion"/>
  </si>
  <si>
    <t>Provider_Mode-Bellatrix_State_Read</t>
    <phoneticPr fontId="12" type="noConversion"/>
  </si>
  <si>
    <r>
      <t xml:space="preserve">i2c -v 2 0x13 0x00 0x84
baud --set 1000000
i2c -v 2 0x13 0x00 0x84
i2c -v 2 0x13 0x00 0x84
baud -u 6 --set 1000000 
uarttx -u 6 -f </t>
    </r>
    <r>
      <rPr>
        <sz val="12"/>
        <color rgb="FF0070C0"/>
        <rFont val="Times New Roman"/>
        <family val="1"/>
      </rPr>
      <t>nandfs:\AppleInternal\Diags\Scripts\J420\1k.txt</t>
    </r>
    <r>
      <rPr>
        <sz val="12"/>
        <color indexed="8"/>
        <rFont val="Times New Roman"/>
        <family val="1"/>
      </rPr>
      <t xml:space="preserve">
uartrx -u 6 --file </t>
    </r>
    <r>
      <rPr>
        <sz val="12"/>
        <color rgb="FF0070C0"/>
        <rFont val="Times New Roman"/>
        <family val="1"/>
      </rPr>
      <t>nandfs:\AppleInternal\Diags\Scripts\J420\output_330p_rx_1k.txt</t>
    </r>
    <r>
      <rPr>
        <sz val="12"/>
        <color indexed="8"/>
        <rFont val="Times New Roman"/>
        <family val="1"/>
      </rPr>
      <t xml:space="preserve"> --exit EXIT
digest --md5 -f nandfs:\AppleInternal\Diags\Scripts\J420\1k.txt
digest --md5 -f nandfs:\AppleInternal\Diags\Scripts\J420\output_330p_rx_1k.txt
cat nandfs:\AppleInternal\Diags\Scripts\J420\1k.txt
cat nandfs:\AppleInternal\Diags\Scripts\J420\output_330p_rx_1k.txt
baud --set 115200</t>
    </r>
    <phoneticPr fontId="12" type="noConversion"/>
  </si>
  <si>
    <t>Provider_Mode-HS_Output_Communication_330pF</t>
    <phoneticPr fontId="12" type="noConversion"/>
  </si>
  <si>
    <t>socgpio --port 1 --pin 32 --output 0
socgpio --port 1 --pin 32 --output 1
i2c -v 2 0x13 0x00 0x80
i2c -v 2 0x13 0x00 0x80
i2c -v 2 0x13 0x00 0x80
i2c -v 2 0x13 0x00 0x80
i2c -d 2 0x13 0x74 8
i2c -d 2 0x13 0x1A 1(if state return fail, the item all command loop (1-5), stop loop when state return pass)</t>
    <phoneticPr fontId="12" type="noConversion"/>
  </si>
  <si>
    <t>Provider_Mode-Output_Communication_330pF</t>
    <phoneticPr fontId="12" type="noConversion"/>
  </si>
  <si>
    <t>i2c -d 2 0x13 0x74 8
i2c -v 2 0x13 0x00 0x91
i2c -v 2 0x13 0xA0 0x00
i2c -d 2 0x13 0xA5 1
i2c -d 2 0x13 0xA4 1</t>
    <phoneticPr fontId="12" type="noConversion"/>
  </si>
  <si>
    <t xml:space="preserve">Provider_Mode-ADC_VP_Boost_Read </t>
    <phoneticPr fontId="12" type="noConversion"/>
  </si>
  <si>
    <t>i2c -v 2 0x13 0x00 0x91
i2c -v 2 0x13 0xA0 0x04
i2c -d 2 0x13 0xA5 1
i2c -d 2 0x13 0xA4 1</t>
    <phoneticPr fontId="12" type="noConversion"/>
  </si>
  <si>
    <t>Provider_Mode-ADC_Temperature_Read</t>
    <phoneticPr fontId="12" type="noConversion"/>
  </si>
  <si>
    <t>oab3f_CMD_ELOAD_EN_0</t>
    <phoneticPr fontId="12" type="noConversion"/>
  </si>
  <si>
    <t>[30,300]</t>
    <phoneticPr fontId="12" type="noConversion"/>
  </si>
  <si>
    <t>Provider_Mode-Boost5V_Eload2000mA_DCR</t>
    <phoneticPr fontId="12" type="noConversion"/>
  </si>
  <si>
    <t>oab3f_CMD_SET_ELOAD_0</t>
    <phoneticPr fontId="12" type="noConversion"/>
  </si>
  <si>
    <t>[30,700]</t>
    <phoneticPr fontId="12" type="noConversion"/>
  </si>
  <si>
    <t>Provider_Mode-Boost5V_Eload2000mA_Delta</t>
    <phoneticPr fontId="12" type="noConversion"/>
  </si>
  <si>
    <t>oab3f_CMD_READ_ORION_VOLTAGE
oab3f_orion_volt_read</t>
    <phoneticPr fontId="12" type="noConversion"/>
  </si>
  <si>
    <t>[4200,5000]</t>
    <phoneticPr fontId="12" type="noConversion"/>
  </si>
  <si>
    <t>Provider_Mode-Boost5V_Eload2000mA_Voltage</t>
    <phoneticPr fontId="12" type="noConversion"/>
  </si>
  <si>
    <t>oab3f_CMD_SET_ELOAD_2000
oab3f_CMD_READ_ELOAD_CURRENT
oab3f_eload_current_read</t>
    <phoneticPr fontId="12" type="noConversion"/>
  </si>
  <si>
    <t>Provider_Mode-Boost5V_Eload2000mA_Current</t>
    <phoneticPr fontId="12" type="noConversion"/>
  </si>
  <si>
    <t>oab3f_CMD_SET_ELOAD_0
oab3f_CMD_READ_ORION_VOLTAGE
oab3f_orion_volt_read</t>
    <phoneticPr fontId="12" type="noConversion"/>
  </si>
  <si>
    <t>[4800,5250]</t>
    <phoneticPr fontId="12" type="noConversion"/>
  </si>
  <si>
    <t>Provider_Mode-Boost5V_Voltage_2000mA</t>
    <phoneticPr fontId="12" type="noConversion"/>
  </si>
  <si>
    <t>[4250,5200]</t>
    <phoneticPr fontId="12" type="noConversion"/>
  </si>
  <si>
    <t>Provider_Mode-Boost5V_Eload1000mA_Voltage</t>
    <phoneticPr fontId="12" type="noConversion"/>
  </si>
  <si>
    <t>oab3f_CMD_SET_ELOAD_1000
oab3f_CMD_READ_ELOAD_CURRENT
oab3f_eload_current_read</t>
    <phoneticPr fontId="12" type="noConversion"/>
  </si>
  <si>
    <t>Provider_Mode-Boost5V_Eload1000mA_Current</t>
    <phoneticPr fontId="12" type="noConversion"/>
  </si>
  <si>
    <t>Provider_Mode-Boost5V_Voltage_1000mA</t>
    <phoneticPr fontId="12" type="noConversion"/>
  </si>
  <si>
    <t>socgpio --pin 94 --output 1
socgpio --port 1 --pin 32 --output 0
socgpio --port 1 --pin 32 --output 1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phoneticPr fontId="12" type="noConversion"/>
  </si>
  <si>
    <t>oab3f_CMD_ELOAD_EN_1</t>
    <phoneticPr fontId="12" type="noConversion"/>
  </si>
  <si>
    <t>Provider_Mode-Bellatrix_Boost_State</t>
    <phoneticPr fontId="12" type="noConversion"/>
  </si>
  <si>
    <t>socgpio --port 1 --pin 32 --output 0
socgpio --port 1 --pin 32 --output 1
i2c -v 2 0x13 0x00 0x80
i2c -v 2 0x13 0x00 0x80
i2c -v 2 0x13 0x00 0x80
i2c -v 2 0x13 0x00 0x80
i2c -d 2 0x13 0x74 8
/*need to delay 0.05s*/
i2c -d 2 0x13 0x1A 1
/*read back should be 0x09 or 0xE9*/(if state return fail, the item all command loop (1-5), stop loop when state return pass)</t>
    <phoneticPr fontId="12" type="noConversion"/>
  </si>
  <si>
    <t>Provider_Mode-Output_Communication_start</t>
    <phoneticPr fontId="12" type="noConversion"/>
  </si>
  <si>
    <t>oab3f_CMD_SET_PWR_ORION_0
oab3f_CMD_PWR_ORION_SW_EN_0
oab3f_CMD_PWR_ORION_EN_0
oab3f_CMD_IDBUS_POWER_MODE_1
oab3f_CMD_SET_RX_Vth_1000
oab3f_WAITFORID
delay 0.05s</t>
    <phoneticPr fontId="12" type="noConversion"/>
  </si>
  <si>
    <t>Switch_To_Provider_Mode</t>
    <phoneticPr fontId="12" type="noConversion"/>
  </si>
  <si>
    <t>i2c -v 2 0x13 0x00 0x82
 i2c -d 2 0x13 0x1A 1
 i2c -d 2 0x13 0x1A 1
i2c -v 2 0x13 0x00 0x91
i2c -v 2 0x13 0xB5 0xD0
i2c -v 2 0x13 0xA0 0x09
delay 1s
i2c -d 2 0x13 0xA5 1
i2c -d 2 0x13 0xA4 1</t>
    <phoneticPr fontId="12" type="noConversion"/>
  </si>
  <si>
    <t>oab3f_CMD_CONNECT_ORION_DATA_TO_GND_0
oab3f_CMD_CONNECT_ORION_PWR_TO_DATA_0
oab3f_CMD_CONNECT_ORION_PWR_TO_GND_1</t>
    <phoneticPr fontId="12" type="noConversion"/>
  </si>
  <si>
    <t>[400,680]</t>
    <phoneticPr fontId="12" type="noConversion"/>
  </si>
  <si>
    <t>Contact_Contamination-PWR_GND_150K_4uA</t>
    <phoneticPr fontId="12" type="noConversion"/>
  </si>
  <si>
    <t>i2c -v 2 0x13 0x00 0x82
i2c -d 2 0x13 0x1A 1
i2c -d 2 0x13 0x1A 1
i2c -v 2 0x13 0x00 0x91
i2c -v 2 0x13 0xB5 0x58
 i2c -v 2 0x13 0x70 0x01
i2c -v 2 0x13 0xA0 0x0D
i2c -d 2 0x13 0xA5 1
i2c -d 2 0x13 0xA4 1</t>
    <phoneticPr fontId="12" type="noConversion"/>
  </si>
  <si>
    <t>oab3f_CMD_CONNECT_ORION_PWR_TO_GND_0
oab3f_CMD_CONNECT_ORION_DATA_TO_GND_0
oab3f_CMD_CONNECT_ORION_PWR_TO_DATA_1</t>
    <phoneticPr fontId="12" type="noConversion"/>
  </si>
  <si>
    <t>Contact_Contamination-DATA_PWR_150K_4uA</t>
    <phoneticPr fontId="12" type="noConversion"/>
  </si>
  <si>
    <t>ace --pick usbc --4cc SRYR --txdata "0x00" --rxdata 0
i2c -v 2 0x13 0x00 0x82
i2c -d 2 0x13 0x1A 1
i2c -d 2 0x13 0x1A 1
i2c -v 2 0x13 0x00 0x91
i2c -v 2 0x13 0xB5 0x58
i2c -v 2 0x13 0xA0 0x0D
i2c -d 2 0x13 0xA5 1
i2c -d 2 0x13 0xA4 1</t>
    <phoneticPr fontId="12" type="noConversion"/>
  </si>
  <si>
    <t>oab3f_board_init
oab3f_CMD_SET_GPIO_ORION_PULLDOWN_0
oab3f_CMD_CONNECT_ORION_PWR_TO_DATA_0
oab3f_CMD_CONNECT_ORION_PWR_TO_GND_0
oab3f_CMD_CONNECT_ORION_DATA_TO_GND_1
cylinder_orion_press
delay 0.8s /*0.8s delay after pin press*/</t>
    <phoneticPr fontId="12" type="noConversion"/>
  </si>
  <si>
    <t>Contact_Contamination-DATA_GND_150K_4uA</t>
    <phoneticPr fontId="12" type="noConversion"/>
  </si>
  <si>
    <t>cylinder_HALL1ON
cylinder_HALL1OFF</t>
    <phoneticPr fontId="12" type="noConversion"/>
  </si>
  <si>
    <t>HALL@C3_Flex-Detect_Test_IRQ</t>
    <phoneticPr fontId="12" type="noConversion"/>
  </si>
  <si>
    <t>Hall</t>
    <phoneticPr fontId="42" type="noConversion"/>
  </si>
  <si>
    <t>cylinder_HALL1OFF</t>
    <phoneticPr fontId="12" type="noConversion"/>
  </si>
  <si>
    <t>HALL@C3_Flex-Miss_Test_IRQ</t>
    <phoneticPr fontId="12" type="noConversion"/>
  </si>
  <si>
    <r>
      <t>pmuadc --read ldo1 
pmuadc --read ildo1 
pmuadc --read ldo5 
pmuadc --read ildo5 
ace --pick usbc
ace --4cc DPMr --txdata '0xA0 0x20' --rxdata '13' 
reg select D2483 // pick PMU 
reg write 0x6400 0xxx</t>
    </r>
    <r>
      <rPr>
        <sz val="12"/>
        <color theme="1"/>
        <rFont val="細明體"/>
        <family val="3"/>
        <charset val="136"/>
      </rPr>
      <t>（</t>
    </r>
    <r>
      <rPr>
        <sz val="12"/>
        <color theme="1"/>
        <rFont val="Times New Roman"/>
        <family val="1"/>
      </rPr>
      <t xml:space="preserve">// reg write 0x6400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ldo5 
ace --4cc DPMr --txdata '0xA0 0x20' --rxdata '13'
//expect "0x00" instead of "0xFF"
 reg write 0x6400 0xD1</t>
    </r>
    <phoneticPr fontId="12" type="noConversion"/>
  </si>
  <si>
    <t>Check_Redriver_Voltage_And_I2C_Communication</t>
    <phoneticPr fontId="12" type="noConversion"/>
  </si>
  <si>
    <t>Systerm</t>
    <phoneticPr fontId="42" type="noConversion"/>
  </si>
  <si>
    <t xml:space="preserve">ACE_OTP_FW
</t>
    <phoneticPr fontId="12" type="noConversion"/>
  </si>
  <si>
    <t>DUTinfo</t>
    <phoneticPr fontId="42" type="noConversion"/>
  </si>
  <si>
    <t>ace --pick usbc
ace -r 0x0F</t>
    <phoneticPr fontId="12" type="noConversion"/>
  </si>
  <si>
    <t>ACE_FW</t>
    <phoneticPr fontId="12" type="noConversion"/>
  </si>
  <si>
    <t>ACE_FW_VER</t>
    <phoneticPr fontId="12" type="noConversion"/>
  </si>
  <si>
    <t>syscfg print Bmac
syscfg add BMac 0xBABABABA 0x0000BABA 0x00000000 0x00000000</t>
    <phoneticPr fontId="12" type="noConversion"/>
  </si>
  <si>
    <t>Default_BMAC_Address</t>
    <phoneticPr fontId="12" type="noConversion"/>
  </si>
  <si>
    <t>Process</t>
    <phoneticPr fontId="42" type="noConversion"/>
  </si>
  <si>
    <t>syscfg print Wmac
syscfg add WMac 0xBABABABA 0x0000BABA 0x00000000 0x00000000</t>
    <phoneticPr fontId="12" type="noConversion"/>
  </si>
  <si>
    <t>Default_WMAC_Address</t>
    <phoneticPr fontId="12" type="noConversion"/>
  </si>
  <si>
    <t>syscfg print MLB#</t>
    <phoneticPr fontId="12" type="noConversion"/>
  </si>
  <si>
    <t>Read_MLBSN_And_Check</t>
    <phoneticPr fontId="12" type="noConversion"/>
  </si>
  <si>
    <t>syscfg print CFG#</t>
    <phoneticPr fontId="8" type="noConversion"/>
  </si>
  <si>
    <t>Read_Matrix_And_Special_Builds</t>
    <phoneticPr fontId="12" type="noConversion"/>
  </si>
  <si>
    <t xml:space="preserve">syscfg add CFG# </t>
    <phoneticPr fontId="8" type="noConversion"/>
  </si>
  <si>
    <t xml:space="preserve">S_BUILD
BUILD_MATRIX_CONFIG 
BUILD_EVENT
UNIT# </t>
    <phoneticPr fontId="12" type="noConversion"/>
  </si>
  <si>
    <t>Burn_Matrix_And_Special_Builds</t>
    <phoneticPr fontId="12" type="noConversion"/>
  </si>
  <si>
    <t>nandcsid</t>
    <phoneticPr fontId="12" type="noConversion"/>
  </si>
  <si>
    <t xml:space="preserve">NANDID 
NANDCS </t>
    <phoneticPr fontId="12" type="noConversion"/>
  </si>
  <si>
    <t>Read_NANDID_And_NANDCS</t>
    <phoneticPr fontId="12" type="noConversion"/>
  </si>
  <si>
    <t xml:space="preserve"> </t>
    <phoneticPr fontId="12" type="noConversion"/>
  </si>
  <si>
    <t>NandSize_Check_Between-Syscfg_And_Unit</t>
    <phoneticPr fontId="12" type="noConversion"/>
  </si>
  <si>
    <t>Read_CG_Color</t>
    <phoneticPr fontId="12" type="noConversion"/>
  </si>
  <si>
    <t>Burn_CG_Color</t>
    <phoneticPr fontId="12" type="noConversion"/>
  </si>
  <si>
    <t>syscfg print CLHS</t>
    <phoneticPr fontId="12" type="noConversion"/>
  </si>
  <si>
    <t>Read_HS_Color</t>
    <phoneticPr fontId="12" type="noConversion"/>
  </si>
  <si>
    <t>syscfg add CLHS</t>
    <phoneticPr fontId="12" type="noConversion"/>
  </si>
  <si>
    <t>Burn_HS_Color</t>
    <phoneticPr fontId="12" type="noConversion"/>
  </si>
  <si>
    <t>Read_Regn</t>
    <phoneticPr fontId="12" type="noConversion"/>
  </si>
  <si>
    <t>Burn_Regn</t>
    <phoneticPr fontId="12" type="noConversion"/>
  </si>
  <si>
    <t>syscfg print Mod#</t>
    <phoneticPr fontId="8" type="noConversion"/>
  </si>
  <si>
    <t>Read_MPN</t>
    <phoneticPr fontId="12" type="noConversion"/>
  </si>
  <si>
    <t xml:space="preserve">syscfg add Mod# </t>
    <phoneticPr fontId="8" type="noConversion"/>
  </si>
  <si>
    <t>Burn_MPN</t>
    <phoneticPr fontId="12" type="noConversion"/>
  </si>
  <si>
    <t>syscfg print OPTS</t>
    <phoneticPr fontId="12" type="noConversion"/>
  </si>
  <si>
    <t>Read_HW_Configuration</t>
    <phoneticPr fontId="12" type="noConversion"/>
  </si>
  <si>
    <t xml:space="preserve">syscfg print OPTS
syscfg add OPTS </t>
    <phoneticPr fontId="12" type="noConversion"/>
  </si>
  <si>
    <t>Burn_HW_Configuration</t>
    <phoneticPr fontId="12" type="noConversion"/>
  </si>
  <si>
    <t>Get_Battery_SN</t>
    <phoneticPr fontId="12" type="noConversion"/>
  </si>
  <si>
    <t xml:space="preserve">syscfg add Batt </t>
    <phoneticPr fontId="8" type="noConversion"/>
  </si>
  <si>
    <t>BATTERY_SN</t>
    <phoneticPr fontId="8" type="noConversion"/>
  </si>
  <si>
    <t>Burn_Battery_SN</t>
    <phoneticPr fontId="12" type="noConversion"/>
  </si>
  <si>
    <t xml:space="preserve"> </t>
    <phoneticPr fontId="8" type="noConversion"/>
  </si>
  <si>
    <t>PRSq</t>
    <phoneticPr fontId="8" type="noConversion"/>
  </si>
  <si>
    <t>Jasper</t>
    <phoneticPr fontId="42" type="noConversion"/>
  </si>
  <si>
    <t>[-5,5]</t>
    <phoneticPr fontId="8" type="noConversion"/>
  </si>
  <si>
    <t>[19000,103000]</t>
    <phoneticPr fontId="8" type="noConversion"/>
  </si>
  <si>
    <t>Riker_RDF_Mean</t>
    <phoneticPr fontId="12" type="noConversion"/>
  </si>
  <si>
    <t>JasperDOE</t>
    <phoneticPr fontId="8" type="noConversion"/>
  </si>
  <si>
    <t>Jasper_DOE</t>
    <phoneticPr fontId="12" type="noConversion"/>
  </si>
  <si>
    <t>JasperBin</t>
    <phoneticPr fontId="8" type="noConversion"/>
  </si>
  <si>
    <t>Jasper_Bin</t>
    <phoneticPr fontId="12" type="noConversion"/>
  </si>
  <si>
    <t>Jasper_SN</t>
    <phoneticPr fontId="8" type="noConversion"/>
  </si>
  <si>
    <t>Read_Jasper_SN</t>
    <phoneticPr fontId="12" type="noConversion"/>
  </si>
  <si>
    <t>Only Judge pass/fail</t>
    <phoneticPr fontId="8" type="noConversion"/>
  </si>
  <si>
    <t xml:space="preserve"> smokey Wildfire --run --test JasperTests ControlBitAccess=ReadOnly ResultsBehavior=NoFile LogBehavior=ConsoleOnly</t>
    <phoneticPr fontId="42" type="noConversion"/>
  </si>
  <si>
    <t>Jasper_Test</t>
    <phoneticPr fontId="12" type="noConversion"/>
  </si>
  <si>
    <t>RDF_arm_status(end)</t>
    <phoneticPr fontId="8" type="noConversion"/>
  </si>
  <si>
    <t>[1,1]</t>
    <phoneticPr fontId="8" type="noConversion"/>
  </si>
  <si>
    <t>RDF_Arm_Status_End</t>
    <phoneticPr fontId="12" type="noConversion"/>
  </si>
  <si>
    <r>
      <t xml:space="preserve">camisp --method projector dis 5
</t>
    </r>
    <r>
      <rPr>
        <sz val="12"/>
        <color rgb="FF0070C0"/>
        <rFont val="Times New Roman"/>
        <family val="1"/>
      </rPr>
      <t>camisp --stream off</t>
    </r>
    <r>
      <rPr>
        <sz val="12"/>
        <color theme="1"/>
        <rFont val="Times New Roman"/>
        <family val="1"/>
      </rPr>
      <t xml:space="preserve">
camisp --method riker-status
camisp --exit</t>
    </r>
    <phoneticPr fontId="8" type="noConversion"/>
  </si>
  <si>
    <t>RDF_resistance(end)</t>
    <phoneticPr fontId="8" type="noConversion"/>
  </si>
  <si>
    <t>RDF_Resistance_End</t>
    <phoneticPr fontId="12" type="noConversion"/>
  </si>
  <si>
    <t>[13.35,18.75]</t>
    <phoneticPr fontId="42" type="noConversion"/>
  </si>
  <si>
    <t>Adams@LDO4-Riker_VDD_Firing</t>
  </si>
  <si>
    <t>Jasper</t>
  </si>
  <si>
    <t>[0.7,2.03]</t>
    <phoneticPr fontId="42" type="noConversion"/>
  </si>
  <si>
    <t>Adams@LDO2-Periscope_VDD_Firing</t>
  </si>
  <si>
    <t>pmuadc --sel cpmu --read ildo1</t>
    <phoneticPr fontId="8" type="noConversion"/>
  </si>
  <si>
    <t>[0.275,1.63]</t>
    <phoneticPr fontId="42" type="noConversion"/>
  </si>
  <si>
    <t>Adams@LDO1-Will_VDD_Firing</t>
  </si>
  <si>
    <t>Firing_Validateconfig_Error_Code</t>
    <phoneticPr fontId="42" type="noConversion"/>
  </si>
  <si>
    <t>validateconfig example:
# Results: 1</t>
    <phoneticPr fontId="8" type="noConversion"/>
  </si>
  <si>
    <t>Firing_Validateconfig_Results</t>
    <phoneticPr fontId="42" type="noConversion"/>
  </si>
  <si>
    <t>validateconfig example:
# Error code: 0</t>
    <phoneticPr fontId="8" type="noConversion"/>
  </si>
  <si>
    <t>Streaming_Validateconfig_Error_Code</t>
    <phoneticPr fontId="12" type="noConversion"/>
  </si>
  <si>
    <t>validateconfig example:
# Results: 1</t>
    <phoneticPr fontId="42" type="noConversion"/>
  </si>
  <si>
    <t xml:space="preserve">camisp --exit
camisp --find
camisp --pick back2
memrw --32 0x22bd54094
camisp --method settofcompliance 5 25
camisp --stream on
memrw --32 0x22bd54094
camisp --method validateconfig 5
</t>
    <phoneticPr fontId="8" type="noConversion"/>
  </si>
  <si>
    <t>Streaming_Validateconfig_Results</t>
    <phoneticPr fontId="12" type="noConversion"/>
  </si>
  <si>
    <t>camisp --i2cread 5 0x33 0x46 1 1</t>
    <phoneticPr fontId="8" type="noConversion"/>
  </si>
  <si>
    <t>Riker_INT_Response@0x46</t>
    <phoneticPr fontId="12" type="noConversion"/>
  </si>
  <si>
    <t>camisp --i2cread 5 0x33 0x45 1 1</t>
    <phoneticPr fontId="8" type="noConversion"/>
  </si>
  <si>
    <t>[4,4]</t>
    <phoneticPr fontId="8" type="noConversion"/>
  </si>
  <si>
    <t>Riker_INT_Response@0x45</t>
    <phoneticPr fontId="12" type="noConversion"/>
  </si>
  <si>
    <t>reg select cpmu
reg read 0x1DC2
reg write 0x1D07 0x80
camisp --i2cread 5 0x33 0x44 1 1</t>
    <phoneticPr fontId="8" type="noConversion"/>
  </si>
  <si>
    <t>Riker_INT_Response@0x44</t>
    <phoneticPr fontId="12" type="noConversion"/>
  </si>
  <si>
    <t># expect all 0x0</t>
    <phoneticPr fontId="8" type="noConversion"/>
  </si>
  <si>
    <t>camisp --i2cread 5 0x33 0x43 1 1
camisp --i2cread 5 0x33 0x44 1 1
camisp --i2cread 5 0x33 0x45 1 1
camisp --i2cread 5 0x33 0x46 1 1</t>
    <phoneticPr fontId="8" type="noConversion"/>
  </si>
  <si>
    <t xml:space="preserve">Riker fault registers 0x43
Riker fault registers 0x44
Riker fault registers 0x45
Riker fault registers 0x46
</t>
    <phoneticPr fontId="8" type="noConversion"/>
  </si>
  <si>
    <t>[0,0]</t>
    <phoneticPr fontId="8" type="noConversion"/>
  </si>
  <si>
    <t>camisp --i2cread 5 0x33 0x00 1 4</t>
    <phoneticPr fontId="8" type="noConversion"/>
  </si>
  <si>
    <t>Riker_ID</t>
    <phoneticPr fontId="12" type="noConversion"/>
  </si>
  <si>
    <t># no limits on data read back
# if possible, pass/fail on "pass" or "fail" I2C communication</t>
    <phoneticPr fontId="8" type="noConversion"/>
  </si>
  <si>
    <t>camisp --i2cread 5 0x10 0x07E0 2 4
camisp --i2cread 5 0x10 0x07E4 2 4
camisp --i2cread 5 0x10 0x07E8 2 4
camisp --i2cread 5 0x10 0x07EC 2 4</t>
    <phoneticPr fontId="8" type="noConversion"/>
  </si>
  <si>
    <t>Periscope_ID</t>
    <phoneticPr fontId="12" type="noConversion"/>
  </si>
  <si>
    <t># read NVM entries for version / build / config</t>
    <phoneticPr fontId="8" type="noConversion"/>
  </si>
  <si>
    <t>camisp --i2cread 5 0x51 0x0002 2 1
camisp --i2cread 5 0x51 0x0004 2 1
camisp --i2cread 5 0x51 0x0005 2 1</t>
    <phoneticPr fontId="8" type="noConversion"/>
  </si>
  <si>
    <t>EEPROM</t>
    <phoneticPr fontId="12" type="noConversion"/>
  </si>
  <si>
    <t>pmuadc --sel cpmu --read ildo4</t>
    <phoneticPr fontId="42" type="noConversion"/>
  </si>
  <si>
    <t>[1.32,3.85]</t>
    <phoneticPr fontId="42" type="noConversion"/>
  </si>
  <si>
    <t>Riker_VDD_Idle@Adams_LDO4</t>
    <phoneticPr fontId="12" type="noConversion"/>
  </si>
  <si>
    <t>pmuadc --sel cpmu --read ildo2</t>
    <phoneticPr fontId="42" type="noConversion"/>
  </si>
  <si>
    <t>[0.79,1.44]</t>
    <phoneticPr fontId="42" type="noConversion"/>
  </si>
  <si>
    <t>Periscope_VDD_Idle@Adams_LDO2</t>
    <phoneticPr fontId="12" type="noConversion"/>
  </si>
  <si>
    <t># log only</t>
    <phoneticPr fontId="8" type="noConversion"/>
  </si>
  <si>
    <t>[0.48,1.2]</t>
    <phoneticPr fontId="42" type="noConversion"/>
  </si>
  <si>
    <t>Will _VDD_Idle@Adams_LDO1</t>
    <phoneticPr fontId="12" type="noConversion"/>
  </si>
  <si>
    <t>camisp --i2cread 6 0x40 0x43 1 1
camisp --i2cread 6 0x40 0x44 1 1
camisp --i2cread 6 0x40 0x45 1 1</t>
    <phoneticPr fontId="8" type="noConversion"/>
  </si>
  <si>
    <t>Will fault registers 0x43
Will fault registers 0x44
Will fault registers 0x45</t>
    <phoneticPr fontId="8" type="noConversion"/>
  </si>
  <si>
    <t>RDF_Arm_Status_Start</t>
    <phoneticPr fontId="12" type="noConversion"/>
  </si>
  <si>
    <t>example:
RDF resistance: 34201
RDF arm status: 1
# log RDF resistance</t>
    <phoneticPr fontId="8" type="noConversion"/>
  </si>
  <si>
    <t>camisp --method riker-status</t>
    <phoneticPr fontId="42" type="noConversion"/>
  </si>
  <si>
    <t>RDF_resistance(start)</t>
    <phoneticPr fontId="42" type="noConversion"/>
  </si>
  <si>
    <t>RDF_Resistance_Start</t>
    <phoneticPr fontId="12" type="noConversion"/>
  </si>
  <si>
    <t>0x34 II-IV/0x54 Lumentum</t>
    <phoneticPr fontId="8" type="noConversion"/>
  </si>
  <si>
    <t xml:space="preserve">camisp --i2cread 5 0x51 0x0008 2 1 </t>
    <phoneticPr fontId="8" type="noConversion"/>
  </si>
  <si>
    <t>Jasper_Vendor</t>
    <phoneticPr fontId="8" type="noConversion"/>
  </si>
  <si>
    <t>Jasper_Vendor</t>
    <phoneticPr fontId="12" type="noConversion"/>
  </si>
  <si>
    <t>camisp --i2cread 5 0x51 0x0004 2 1
camisp --i2cread 5 0x51 0x0005 2 1</t>
    <phoneticPr fontId="8" type="noConversion"/>
  </si>
  <si>
    <t>CameraBuildConfig</t>
    <phoneticPr fontId="8" type="noConversion"/>
  </si>
  <si>
    <t>Camera_Build_Config</t>
    <phoneticPr fontId="12" type="noConversion"/>
  </si>
  <si>
    <t xml:space="preserve">camisp --exit
camisp --find
camisp --pick back2 </t>
    <phoneticPr fontId="8" type="noConversion"/>
  </si>
  <si>
    <t>Jasper_Detect</t>
    <phoneticPr fontId="12" type="noConversion"/>
  </si>
  <si>
    <t>Compare_Ohio_SN_With_SFC</t>
    <phoneticPr fontId="12" type="noConversion"/>
  </si>
  <si>
    <t>Read_Ohio_SN</t>
    <phoneticPr fontId="12" type="noConversion"/>
  </si>
  <si>
    <t>JULIET_SN</t>
    <phoneticPr fontId="12" type="noConversion"/>
  </si>
  <si>
    <t>Juliet_SN</t>
    <phoneticPr fontId="12" type="noConversion"/>
  </si>
  <si>
    <t>Titus_SN</t>
    <phoneticPr fontId="12" type="noConversion"/>
  </si>
  <si>
    <t>Housing_SN</t>
    <phoneticPr fontId="12" type="noConversion"/>
  </si>
  <si>
    <t>WO_SN</t>
    <phoneticPr fontId="12" type="noConversion"/>
  </si>
  <si>
    <t>Read_Scorpius_SN</t>
    <phoneticPr fontId="12" type="noConversion"/>
  </si>
  <si>
    <t>DFU_CB</t>
    <phoneticPr fontId="12" type="noConversion"/>
  </si>
  <si>
    <t>iPad1_CB</t>
    <phoneticPr fontId="12" type="noConversion"/>
  </si>
  <si>
    <t>Max_Over_Chg_Cap</t>
    <phoneticPr fontId="12" type="noConversion"/>
  </si>
  <si>
    <t>Battery</t>
    <phoneticPr fontId="42" type="noConversion"/>
  </si>
  <si>
    <t>Max_Dsg_Current</t>
    <phoneticPr fontId="12" type="noConversion"/>
  </si>
  <si>
    <t>Max_Chg_Current</t>
    <phoneticPr fontId="12" type="noConversion"/>
  </si>
  <si>
    <t>Min_Pack_Voltage</t>
    <phoneticPr fontId="12" type="noConversion"/>
  </si>
  <si>
    <t>Max_Pack_Voltage</t>
    <phoneticPr fontId="12" type="noConversion"/>
  </si>
  <si>
    <t>device -k GasGauge -p
device -k GasGauge -e read_blk 59 0</t>
    <phoneticPr fontId="12" type="noConversion"/>
  </si>
  <si>
    <t>Max_Life_Time_Temperature</t>
    <phoneticPr fontId="12" type="noConversion"/>
  </si>
  <si>
    <t>chipid</t>
    <phoneticPr fontId="12" type="noConversion"/>
  </si>
  <si>
    <t>Read_AP_CHIPID</t>
    <phoneticPr fontId="12" type="noConversion"/>
  </si>
  <si>
    <t>boardrev</t>
    <phoneticPr fontId="12" type="noConversion"/>
  </si>
  <si>
    <t>Board_REV</t>
    <phoneticPr fontId="12" type="noConversion"/>
  </si>
  <si>
    <t>PG(3G: 0x3A; wifi: 38); PP(3G: 3E; wifi: 3C)</t>
    <phoneticPr fontId="8" type="noConversion"/>
  </si>
  <si>
    <t>boardid</t>
    <phoneticPr fontId="12" type="noConversion"/>
  </si>
  <si>
    <t>Board_ID</t>
    <phoneticPr fontId="12" type="noConversion"/>
  </si>
  <si>
    <t>sn
cbwrite 0x7A incomplete</t>
    <phoneticPr fontId="12" type="noConversion"/>
  </si>
  <si>
    <t>Read_System_SN</t>
    <phoneticPr fontId="12" type="noConversion"/>
  </si>
  <si>
    <t xml:space="preserve"> reg select D2483
reg read 0x501C</t>
    <phoneticPr fontId="12" type="noConversion"/>
  </si>
  <si>
    <t>pmuadc --sel potomac --read vbat</t>
    <phoneticPr fontId="12" type="noConversion"/>
  </si>
  <si>
    <t>device -k GasGauge -g charge-percentage</t>
    <phoneticPr fontId="12" type="noConversion"/>
  </si>
  <si>
    <r>
      <t>Get SFC information list(mlbsn,wo_no,mpn,region_code,housing_sn,battery_sn,hwconfig,unit_lbl</t>
    </r>
    <r>
      <rPr>
        <sz val="12"/>
        <color theme="1"/>
        <rFont val="Times New Roman"/>
        <family val="1"/>
      </rPr>
      <t>,titus_sn,juliet_sn, ohio_sn,jasper_sn)</t>
    </r>
    <phoneticPr fontId="8" type="noConversion"/>
  </si>
  <si>
    <t>Get_SFC_Info</t>
    <phoneticPr fontId="12" type="noConversion"/>
  </si>
  <si>
    <t>version</t>
    <phoneticPr fontId="12" type="noConversion"/>
  </si>
  <si>
    <t>DIAG_VER</t>
    <phoneticPr fontId="8" type="noConversion"/>
  </si>
  <si>
    <t>Diag_Version</t>
    <phoneticPr fontId="12" type="noConversion"/>
  </si>
  <si>
    <t>rtc --set 
syscfg init
cbinit
sn
syscfg add SrNm</t>
    <phoneticPr fontId="12" type="noConversion"/>
  </si>
  <si>
    <t>Burn_SysSN</t>
    <phoneticPr fontId="12" type="noConversion"/>
  </si>
  <si>
    <t>diags</t>
    <phoneticPr fontId="8" type="noConversion"/>
  </si>
  <si>
    <t>Enter_Diags</t>
    <phoneticPr fontId="12" type="noConversion"/>
  </si>
  <si>
    <t>SystemState</t>
    <phoneticPr fontId="42" type="noConversion"/>
  </si>
  <si>
    <t>cylinder_LOCKON
cylinder_CABLEON</t>
    <phoneticPr fontId="12" type="noConversion"/>
  </si>
  <si>
    <t>Fixture</t>
    <phoneticPr fontId="42" type="noConversion"/>
  </si>
  <si>
    <t>SN</t>
    <phoneticPr fontId="12" type="noConversion"/>
  </si>
  <si>
    <t>Remark</t>
    <phoneticPr fontId="12"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</si>
  <si>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2" type="noConversion"/>
  </si>
  <si>
    <t>PP test limit</t>
    <phoneticPr fontId="12" type="noConversion"/>
  </si>
  <si>
    <t>PG Test Limits</t>
    <phoneticPr fontId="12" type="noConversion"/>
  </si>
  <si>
    <t>Sub Test</t>
    <phoneticPr fontId="42" type="noConversion"/>
  </si>
  <si>
    <t>Test</t>
    <phoneticPr fontId="42" type="noConversion"/>
  </si>
  <si>
    <t>MP POR</t>
    <phoneticPr fontId="8" type="noConversion"/>
  </si>
  <si>
    <t>Item NO.</t>
    <phoneticPr fontId="12" type="noConversion"/>
  </si>
  <si>
    <t>Ready</t>
    <phoneticPr fontId="12" type="noConversion"/>
  </si>
  <si>
    <t>Modified</t>
    <phoneticPr fontId="12" type="noConversion"/>
  </si>
  <si>
    <t>Pending update</t>
    <phoneticPr fontId="12" type="noConversion"/>
  </si>
  <si>
    <t>New Item</t>
    <phoneticPr fontId="12" type="noConversion"/>
  </si>
  <si>
    <t>CHN validation</t>
    <phoneticPr fontId="12" type="noConversion"/>
  </si>
  <si>
    <t>Station SW Count</t>
    <phoneticPr fontId="12" type="noConversion"/>
  </si>
  <si>
    <t>Version4.3</t>
    <phoneticPr fontId="8" type="noConversion"/>
  </si>
  <si>
    <t>QT0a</t>
    <phoneticPr fontId="8" type="noConversion"/>
  </si>
  <si>
    <t xml:space="preserve">1. Follow "Test Coverage Naming Standard Li_67221a6e37da442d8ecdf5ecb3c79ed3-281019 -1958-882.pdf" to update new test name including "test"&amp;"sub test" </t>
    <phoneticPr fontId="8" type="noConversion"/>
  </si>
  <si>
    <t>Test</t>
    <phoneticPr fontId="8" type="noConversion"/>
  </si>
  <si>
    <t>Sub Test</t>
    <phoneticPr fontId="8" type="noConversion"/>
  </si>
  <si>
    <t>Dutinfo</t>
    <phoneticPr fontId="42" type="noConversion"/>
  </si>
  <si>
    <t>SN</t>
    <phoneticPr fontId="42" type="noConversion"/>
  </si>
  <si>
    <t>Diag_Version</t>
    <phoneticPr fontId="42" type="noConversion"/>
  </si>
  <si>
    <t xml:space="preserve">Get_SFC_Info </t>
    <phoneticPr fontId="42" type="noConversion"/>
  </si>
  <si>
    <t>Add_Attribute_CG_SN</t>
    <phoneticPr fontId="12" type="noConversion"/>
  </si>
  <si>
    <t>Add_Attribute_LCM_FULL_SN</t>
    <phoneticPr fontId="12" type="noConversion"/>
  </si>
  <si>
    <t>Add_Attribute_LCM_CFG</t>
    <phoneticPr fontId="12" type="noConversion"/>
  </si>
  <si>
    <t>Add_Attribute_LCM_SN</t>
    <phoneticPr fontId="12" type="noConversion"/>
  </si>
  <si>
    <t>Add_Attribute_BLU_SN</t>
    <phoneticPr fontId="12" type="noConversion"/>
  </si>
  <si>
    <t>Add_Attribute_CGS_CFG</t>
    <phoneticPr fontId="12" type="noConversion"/>
  </si>
  <si>
    <t>Add_Attribute_CGS_SN</t>
    <phoneticPr fontId="12" type="noConversion"/>
  </si>
  <si>
    <t>Display</t>
    <phoneticPr fontId="42" type="noConversion"/>
  </si>
  <si>
    <t>Grape</t>
    <phoneticPr fontId="42" type="noConversion"/>
  </si>
  <si>
    <t>Pearl</t>
    <phoneticPr fontId="42" type="noConversion"/>
  </si>
  <si>
    <t>Magnet</t>
    <phoneticPr fontId="42" type="noConversion"/>
  </si>
  <si>
    <t>OpticalSensor</t>
  </si>
  <si>
    <t>ALS2@FH_LEFT Bright_Ch_0</t>
    <phoneticPr fontId="42" type="noConversion"/>
  </si>
  <si>
    <t>ALS2@FH_LEFT Bright_Ch_1</t>
    <phoneticPr fontId="42" type="noConversion"/>
  </si>
  <si>
    <t>ALS2@FH_LEFT Bright_Ch_2</t>
    <phoneticPr fontId="42" type="noConversion"/>
  </si>
  <si>
    <t>ALS2@FH_LEFT Bright_Ch_3</t>
    <phoneticPr fontId="42" type="noConversion"/>
  </si>
  <si>
    <t>Backlight</t>
    <phoneticPr fontId="12" type="noConversion"/>
  </si>
  <si>
    <t>Display</t>
    <phoneticPr fontId="12" type="noConversion"/>
  </si>
  <si>
    <t>Pattern_YM_Test</t>
  </si>
  <si>
    <t>Pattern_G127_Test</t>
  </si>
  <si>
    <t>Pattern_G63_Test</t>
  </si>
  <si>
    <t>Pattern_White_Test</t>
  </si>
  <si>
    <t>Pattern_Blue_Test</t>
  </si>
  <si>
    <t>Pattern_CRampH_Test</t>
  </si>
  <si>
    <t>Pattern_Pseudo_dot_Test</t>
  </si>
  <si>
    <t>Pattern_D27_Test</t>
  </si>
  <si>
    <t>Pattern_D110_Test</t>
  </si>
  <si>
    <t>Reset</t>
    <phoneticPr fontId="42" type="noConversion"/>
  </si>
  <si>
    <t>DRCB</t>
    <phoneticPr fontId="42" type="noConversion"/>
  </si>
  <si>
    <t>Version4.4</t>
    <phoneticPr fontId="8" type="noConversion"/>
  </si>
  <si>
    <t>CG-QT</t>
    <phoneticPr fontId="8" type="noConversion"/>
  </si>
  <si>
    <t xml:space="preserve">1. Follow "Test Coverage Naming Standard Li_67221a6e37da442d8ecdf5ecb3c79ed3-281019 -1958-882.pdf" to update new test name including "test"&amp;"sub test" </t>
    <phoneticPr fontId="8" type="noConversion"/>
  </si>
  <si>
    <t>Start_Data_Reporting</t>
    <phoneticPr fontId="12" type="noConversion"/>
  </si>
  <si>
    <t>Start_Control_Bits</t>
    <phoneticPr fontId="12" type="noConversion"/>
  </si>
  <si>
    <t>Backlight</t>
  </si>
  <si>
    <t>Set_Iboot_Backlight</t>
    <phoneticPr fontId="12" type="noConversion"/>
  </si>
  <si>
    <t>Max_Temperature_Life_Time</t>
    <phoneticPr fontId="12" type="noConversion"/>
  </si>
  <si>
    <t>Add_Attribute_SUB_SN</t>
    <phoneticPr fontId="12" type="noConversion"/>
  </si>
  <si>
    <t>LCM_70_Digits_SN_From_SFC_And_EEPROM_Compare</t>
    <phoneticPr fontId="12" type="noConversion"/>
  </si>
  <si>
    <t>LCD_Vendor</t>
    <phoneticPr fontId="12" type="noConversion"/>
  </si>
  <si>
    <t>Burn_LCD_SN</t>
    <phoneticPr fontId="12" type="noConversion"/>
  </si>
  <si>
    <t>Read _LCD_SN</t>
    <phoneticPr fontId="12" type="noConversion"/>
  </si>
  <si>
    <t>Burn_Grape_SN</t>
    <phoneticPr fontId="12" type="noConversion"/>
  </si>
  <si>
    <t>Read_Grape SN</t>
    <phoneticPr fontId="12" type="noConversion"/>
  </si>
  <si>
    <t>Moped_Hash_Check</t>
    <phoneticPr fontId="12" type="noConversion"/>
  </si>
  <si>
    <t xml:space="preserve">NTC </t>
    <phoneticPr fontId="12" type="noConversion"/>
  </si>
  <si>
    <t>Accelerometer</t>
    <phoneticPr fontId="42" type="noConversion"/>
  </si>
  <si>
    <t>Gyro</t>
    <phoneticPr fontId="42" type="noConversion"/>
  </si>
  <si>
    <t>CM_Average_X</t>
    <phoneticPr fontId="12" type="noConversion"/>
  </si>
  <si>
    <t>CM_Average_Y</t>
    <phoneticPr fontId="12" type="noConversion"/>
  </si>
  <si>
    <t>CM_Average_Z</t>
    <phoneticPr fontId="12" type="noConversion"/>
  </si>
  <si>
    <t xml:space="preserve">CM_NmDC_Temp </t>
    <phoneticPr fontId="12" type="noConversion"/>
  </si>
  <si>
    <t xml:space="preserve">CM_Average_X </t>
    <phoneticPr fontId="12" type="noConversion"/>
  </si>
  <si>
    <t xml:space="preserve">CM_Average_Y </t>
    <phoneticPr fontId="12" type="noConversion"/>
  </si>
  <si>
    <t xml:space="preserve">CM_Average_Z </t>
    <phoneticPr fontId="12" type="noConversion"/>
  </si>
  <si>
    <t>Magnetometer</t>
    <phoneticPr fontId="42" type="noConversion"/>
  </si>
  <si>
    <t>Initialiation</t>
    <phoneticPr fontId="12" type="noConversion"/>
  </si>
  <si>
    <t>Connectivity_Test</t>
    <phoneticPr fontId="12" type="noConversion"/>
  </si>
  <si>
    <t>VA_ChipID</t>
    <phoneticPr fontId="12" type="noConversion"/>
  </si>
  <si>
    <t>VA_Version</t>
    <phoneticPr fontId="12" type="noConversion"/>
  </si>
  <si>
    <t>VA_CRC</t>
    <phoneticPr fontId="12" type="noConversion"/>
  </si>
  <si>
    <t>VA_ODR</t>
    <phoneticPr fontId="12" type="noConversion"/>
  </si>
  <si>
    <t xml:space="preserve">VA _Average_X </t>
    <phoneticPr fontId="12" type="noConversion"/>
  </si>
  <si>
    <t xml:space="preserve">VA _Average_Y </t>
    <phoneticPr fontId="12" type="noConversion"/>
  </si>
  <si>
    <t xml:space="preserve">VA _Average_Z </t>
    <phoneticPr fontId="12" type="noConversion"/>
  </si>
  <si>
    <t xml:space="preserve">VA_Average_Temp </t>
    <phoneticPr fontId="12" type="noConversion"/>
  </si>
  <si>
    <t>QT_DEV_ID</t>
    <phoneticPr fontId="12" type="noConversion"/>
  </si>
  <si>
    <t>QT_REV_ID</t>
    <phoneticPr fontId="12" type="noConversion"/>
  </si>
  <si>
    <t>RAW_DIST_AVE-NO_TARGET</t>
    <phoneticPr fontId="12" type="noConversion"/>
  </si>
  <si>
    <t>RAW_DIST_STD-NO_TARGET</t>
    <phoneticPr fontId="12" type="noConversion"/>
  </si>
  <si>
    <t>SIG_AVE-NO_TARGET</t>
    <phoneticPr fontId="12" type="noConversion"/>
  </si>
  <si>
    <t>SIG_STD-NO_TARGET</t>
    <phoneticPr fontId="12" type="noConversion"/>
  </si>
  <si>
    <t>AMB_AVE-NO_TARGET</t>
    <phoneticPr fontId="12" type="noConversion"/>
  </si>
  <si>
    <t>AMB_STD-NO_TARGET</t>
    <phoneticPr fontId="12" type="noConversion"/>
  </si>
  <si>
    <t>REF_SIG_AVE-NO_TARGET</t>
    <phoneticPr fontId="12" type="noConversion"/>
  </si>
  <si>
    <t>REF_SIG_STD-NO_TARGET</t>
    <phoneticPr fontId="12" type="noConversion"/>
  </si>
  <si>
    <t>Backlight</t>
    <phoneticPr fontId="42" type="noConversion"/>
  </si>
  <si>
    <t>High_Low_Test</t>
    <phoneticPr fontId="12" type="noConversion"/>
  </si>
  <si>
    <t>Device_ID@ALS1_FH_Right</t>
    <phoneticPr fontId="12" type="noConversion"/>
  </si>
  <si>
    <t>Revision_ID@ALS1_FH_Right</t>
    <phoneticPr fontId="12" type="noConversion"/>
  </si>
  <si>
    <t>IC_Vendor @ALS1_FH_Right</t>
    <phoneticPr fontId="12" type="noConversion"/>
  </si>
  <si>
    <t>Chip_ID@ALS1_FH_Right</t>
    <phoneticPr fontId="12" type="noConversion"/>
  </si>
  <si>
    <t>Bright_Ch_0 @ALS1_FH_Right</t>
    <phoneticPr fontId="12" type="noConversion"/>
  </si>
  <si>
    <t>Bright_Ch_1 @ALS1_FH_Right</t>
    <phoneticPr fontId="12" type="noConversion"/>
  </si>
  <si>
    <t>Bright_Ch_2 @ALS1_FH_Right</t>
    <phoneticPr fontId="12" type="noConversion"/>
  </si>
  <si>
    <t>Bright_Ch_3 @ALS1_FH_Right</t>
    <phoneticPr fontId="12" type="noConversion"/>
  </si>
  <si>
    <t>Device_ID@ALS2_FH_Left</t>
    <phoneticPr fontId="12" type="noConversion"/>
  </si>
  <si>
    <t>Revision_ID@ALS2_FH_Left</t>
    <phoneticPr fontId="12" type="noConversion"/>
  </si>
  <si>
    <t>IC_Vendor @ALS2_FH_Left</t>
    <phoneticPr fontId="12" type="noConversion"/>
  </si>
  <si>
    <t>Chip_ID@ALS2_FH_Left</t>
    <phoneticPr fontId="12" type="noConversion"/>
  </si>
  <si>
    <t>Bright_Ch_0 @ALS2_FH_Left</t>
    <phoneticPr fontId="12" type="noConversion"/>
  </si>
  <si>
    <t>Bright_Ch_1 @ALS2_FH_Left</t>
    <phoneticPr fontId="12" type="noConversion"/>
  </si>
  <si>
    <t>Bright_Ch_2 @ALS2_FH_Left</t>
    <phoneticPr fontId="12" type="noConversion"/>
  </si>
  <si>
    <t>Bright_Ch_3 @ALS2_FH_Left</t>
    <phoneticPr fontId="12" type="noConversion"/>
  </si>
  <si>
    <t>DBCl</t>
    <phoneticPr fontId="12" type="noConversion"/>
  </si>
  <si>
    <t>DTCl</t>
    <phoneticPr fontId="12" type="noConversion"/>
  </si>
  <si>
    <t xml:space="preserve">HALL </t>
    <phoneticPr fontId="42" type="noConversion"/>
  </si>
  <si>
    <t>Test_IRQ@TCON_L_FH-Miss</t>
    <phoneticPr fontId="12" type="noConversion"/>
  </si>
  <si>
    <t>Test_IRQ@TCON_L_FH-Detect</t>
    <phoneticPr fontId="12" type="noConversion"/>
  </si>
  <si>
    <t>Test_IRQ@C3_Flex-Miss</t>
    <phoneticPr fontId="12" type="noConversion"/>
  </si>
  <si>
    <t>Loop_test@SPK_CN_L_T_To_4x_Mic</t>
    <phoneticPr fontId="12" type="noConversion"/>
  </si>
  <si>
    <t>PK_MAG@TM</t>
    <phoneticPr fontId="12" type="noConversion"/>
  </si>
  <si>
    <t>PK_MAG@HOUSING</t>
    <phoneticPr fontId="12" type="noConversion"/>
  </si>
  <si>
    <t>DC_MAG@TM</t>
    <phoneticPr fontId="12" type="noConversion"/>
  </si>
  <si>
    <t>DC_MAG@HOUSING</t>
    <phoneticPr fontId="12" type="noConversion"/>
  </si>
  <si>
    <t>Secure_DMIC_Test-Disable</t>
    <phoneticPr fontId="12" type="noConversion"/>
  </si>
  <si>
    <t>PK_MAG@TM-Disable</t>
    <phoneticPr fontId="12" type="noConversion"/>
  </si>
  <si>
    <t>PK_MAG@HOUSING-Disable</t>
    <phoneticPr fontId="12" type="noConversion"/>
  </si>
  <si>
    <t>PK_MAG@EDGE_L-Disable</t>
    <phoneticPr fontId="12" type="noConversion"/>
  </si>
  <si>
    <t>PK_MAG@EDGE_R-Disable</t>
    <phoneticPr fontId="12" type="noConversion"/>
  </si>
  <si>
    <t>DC_MAG@TM-Disable</t>
    <phoneticPr fontId="12" type="noConversion"/>
  </si>
  <si>
    <t>DC_MAG@HOUSING-Disable</t>
    <phoneticPr fontId="12" type="noConversion"/>
  </si>
  <si>
    <t>DC_MAG@EDGE_L-Disable</t>
    <phoneticPr fontId="12" type="noConversion"/>
  </si>
  <si>
    <t>DC_MAG@EDGE_R-Disable</t>
    <phoneticPr fontId="12" type="noConversion"/>
  </si>
  <si>
    <t>Force _Sensor_Value@Power_Button</t>
    <phoneticPr fontId="12" type="noConversion"/>
  </si>
  <si>
    <t>Force_Sensor_Value@Volume_Down</t>
    <phoneticPr fontId="12" type="noConversion"/>
  </si>
  <si>
    <t>Force_Sensor_Value@Volume_Up</t>
    <phoneticPr fontId="12" type="noConversion"/>
  </si>
  <si>
    <t>UUT_Buttons_Press_Detect</t>
    <phoneticPr fontId="12" type="noConversion"/>
  </si>
  <si>
    <t>PMU_Button_Test@Power</t>
    <phoneticPr fontId="12" type="noConversion"/>
  </si>
  <si>
    <t>PMU_Button_Test@Voldn</t>
    <phoneticPr fontId="12" type="noConversion"/>
  </si>
  <si>
    <t>PMU_Button_Test@Volup</t>
    <phoneticPr fontId="12" type="noConversion"/>
  </si>
  <si>
    <t>Force_Sensor_Value2@Power_Button</t>
    <phoneticPr fontId="12" type="noConversion"/>
  </si>
  <si>
    <t>Force_Sensor_Value2@Volume_Down</t>
    <phoneticPr fontId="12" type="noConversion"/>
  </si>
  <si>
    <t>Force_Sensor_Value2@Volume_UP</t>
    <phoneticPr fontId="12" type="noConversion"/>
  </si>
  <si>
    <t>Power_Test</t>
    <phoneticPr fontId="12" type="noConversion"/>
  </si>
  <si>
    <t>VolDn_Test</t>
    <phoneticPr fontId="12" type="noConversion"/>
  </si>
  <si>
    <t>VolUp_Test</t>
    <phoneticPr fontId="12" type="noConversion"/>
  </si>
  <si>
    <t>sensor --sel gyro --set rate 200 
sensor --sel accel,gyro --sample 500ms --stats
sensor --sel accel,gyro –turnoff;</t>
    <phoneticPr fontId="8" type="noConversion"/>
  </si>
  <si>
    <t>CT1</t>
    <phoneticPr fontId="8" type="noConversion"/>
  </si>
  <si>
    <t xml:space="preserve">2. Follow "Test Coverage Naming Standard Li_67221a6e37da442d8ecdf5ecb3c79ed3-281019 -1958-882.pdf" to update new test name including "test"&amp;"sub test" </t>
    <phoneticPr fontId="8" type="noConversion"/>
  </si>
  <si>
    <t>Max_Lifetime_Temperature</t>
    <phoneticPr fontId="12" type="noConversion"/>
  </si>
  <si>
    <t>Max_Dhg_Current</t>
    <phoneticPr fontId="12" type="noConversion"/>
  </si>
  <si>
    <t>Compare_Grape_Color_With_HSG</t>
    <phoneticPr fontId="12" type="noConversion"/>
  </si>
  <si>
    <t>Camera</t>
    <phoneticPr fontId="42" type="noConversion"/>
  </si>
  <si>
    <t>Find@Juliet_Camera</t>
    <phoneticPr fontId="12" type="noConversion"/>
  </si>
  <si>
    <t>Front_Camera_NVM_Version</t>
    <phoneticPr fontId="12" type="noConversion"/>
  </si>
  <si>
    <t>Front_Camera_NVM_Revision</t>
    <phoneticPr fontId="12" type="noConversion"/>
  </si>
  <si>
    <t>Front_Camera_Project</t>
    <phoneticPr fontId="12" type="noConversion"/>
  </si>
  <si>
    <t>Front_Camera_Project_Version</t>
    <phoneticPr fontId="12" type="noConversion"/>
  </si>
  <si>
    <t>Front_Camera_Integrator</t>
    <phoneticPr fontId="12" type="noConversion"/>
  </si>
  <si>
    <t>Front_Camera_Plant</t>
    <phoneticPr fontId="12" type="noConversion"/>
  </si>
  <si>
    <t>Front_Camera_Lens_Vendor</t>
    <phoneticPr fontId="12" type="noConversion"/>
  </si>
  <si>
    <t>Front_Camera_Lens_Revision</t>
    <phoneticPr fontId="12" type="noConversion"/>
  </si>
  <si>
    <t>Front_Camera_Lens_Variant</t>
    <phoneticPr fontId="12" type="noConversion"/>
  </si>
  <si>
    <t>Front_Camera_IRCF_Vendor</t>
    <phoneticPr fontId="12" type="noConversion"/>
  </si>
  <si>
    <t>Front_Camera_IRCF_Revision</t>
    <phoneticPr fontId="12" type="noConversion"/>
  </si>
  <si>
    <t>Front_Camera_IRCF_Variant</t>
    <phoneticPr fontId="12" type="noConversion"/>
  </si>
  <si>
    <t>Front_Camera_Substrate_Vendor</t>
    <phoneticPr fontId="12" type="noConversion"/>
  </si>
  <si>
    <t>Front_Camera_Substrate_Revision</t>
    <phoneticPr fontId="12" type="noConversion"/>
  </si>
  <si>
    <t>Front_Camera_Substrate_Variant</t>
    <phoneticPr fontId="12" type="noConversion"/>
  </si>
  <si>
    <t>Front_Camera_Sensor_Vendor</t>
    <phoneticPr fontId="12" type="noConversion"/>
  </si>
  <si>
    <t>Front_Camera_Sensor_Revision</t>
    <phoneticPr fontId="12" type="noConversion"/>
  </si>
  <si>
    <t>Front_Camera_Sensor_Variant</t>
    <phoneticPr fontId="12" type="noConversion"/>
  </si>
  <si>
    <t>Front_Camera_Flex_Vendor</t>
    <phoneticPr fontId="12" type="noConversion"/>
  </si>
  <si>
    <t>Front_Camera_Flex_Revision</t>
    <phoneticPr fontId="12" type="noConversion"/>
  </si>
  <si>
    <t>Front_Camera_Stiffener_Vendor</t>
    <phoneticPr fontId="12" type="noConversion"/>
  </si>
  <si>
    <t>Front_Camera_Stiffener_Revision</t>
    <phoneticPr fontId="12" type="noConversion"/>
  </si>
  <si>
    <t>Front_Camera_Build</t>
    <phoneticPr fontId="12" type="noConversion"/>
  </si>
  <si>
    <t>Front_Camera_Config_Number</t>
    <phoneticPr fontId="12" type="noConversion"/>
  </si>
  <si>
    <t>Front_Camera_Test_Software_Revision</t>
    <phoneticPr fontId="12" type="noConversion"/>
  </si>
  <si>
    <t>Front_Camera_Process_DOE_Code</t>
    <phoneticPr fontId="12" type="noConversion"/>
  </si>
  <si>
    <t xml:space="preserve">Front_Camera_Col_Cal_1_B/G_'A' </t>
    <phoneticPr fontId="12" type="noConversion"/>
  </si>
  <si>
    <t xml:space="preserve">Front_Camera_Col_Cal_1_R/G_'A' </t>
    <phoneticPr fontId="12" type="noConversion"/>
  </si>
  <si>
    <t xml:space="preserve">Front_Camera_Col_Cal_1_B/G_'D50' </t>
    <phoneticPr fontId="12" type="noConversion"/>
  </si>
  <si>
    <t xml:space="preserve">Front_Camera_Col_Cal_1_R/G_'D50' </t>
    <phoneticPr fontId="12" type="noConversion"/>
  </si>
  <si>
    <t>Front_Camera-General_Info_Checksum</t>
    <phoneticPr fontId="12" type="noConversion"/>
  </si>
  <si>
    <t>Front_Camera-Color_Cal1_Checksum</t>
    <phoneticPr fontId="12" type="noConversion"/>
  </si>
  <si>
    <t>Front_Camera-Color_Cal2_Checksum</t>
    <phoneticPr fontId="12" type="noConversion"/>
  </si>
  <si>
    <t>Front_Camera-Color_Shading_Checksum</t>
    <phoneticPr fontId="12" type="noConversion"/>
  </si>
  <si>
    <t>Front_Camera-Component_Machine_Info_Checksum</t>
    <phoneticPr fontId="12" type="noConversion"/>
  </si>
  <si>
    <t>Front_Camera_SN</t>
    <phoneticPr fontId="12" type="noConversion"/>
  </si>
  <si>
    <t>Front_Camera_SN_Compare_SFC</t>
    <phoneticPr fontId="12" type="noConversion"/>
  </si>
  <si>
    <t>Front_Camera_X_Code</t>
    <phoneticPr fontId="12" type="noConversion"/>
  </si>
  <si>
    <t>Front_Camera_DLI</t>
    <phoneticPr fontId="12" type="noConversion"/>
  </si>
  <si>
    <t>Rear_Camera_Project</t>
    <phoneticPr fontId="12" type="noConversion"/>
  </si>
  <si>
    <t>Rear_Camera_Project_Version</t>
    <phoneticPr fontId="12" type="noConversion"/>
  </si>
  <si>
    <t>Rear_Camera_Integrator</t>
    <phoneticPr fontId="12" type="noConversion"/>
  </si>
  <si>
    <t>Rear_Camera_Plant_Code</t>
    <phoneticPr fontId="12" type="noConversion"/>
  </si>
  <si>
    <t>Rear_Camera_Config_Number</t>
    <phoneticPr fontId="12" type="noConversion"/>
  </si>
  <si>
    <t>Rear_Camera_IRCF_Vender</t>
    <phoneticPr fontId="12" type="noConversion"/>
  </si>
  <si>
    <t>Rear_Camera_IRCF_Revision</t>
    <phoneticPr fontId="12" type="noConversion"/>
  </si>
  <si>
    <t>Rear_Camera_IRCF_Variant</t>
    <phoneticPr fontId="12" type="noConversion"/>
  </si>
  <si>
    <t>Rear_Camera_Substrate_Vendor</t>
    <phoneticPr fontId="12" type="noConversion"/>
  </si>
  <si>
    <t>Rear_Camera_Substrate_Revision</t>
    <phoneticPr fontId="12" type="noConversion"/>
  </si>
  <si>
    <t>Rear_Camera_Sensor_Vendor</t>
    <phoneticPr fontId="12" type="noConversion"/>
  </si>
  <si>
    <t>Rear_Camera_Sensor_Revision</t>
    <phoneticPr fontId="12" type="noConversion"/>
  </si>
  <si>
    <t>Rear_Camera_Actuator_Vendor</t>
    <phoneticPr fontId="12" type="noConversion"/>
  </si>
  <si>
    <t>Rear_Camera_Actuator_Revision</t>
    <phoneticPr fontId="12" type="noConversion"/>
  </si>
  <si>
    <t>Rear_Camera_Actuator_Variant</t>
    <phoneticPr fontId="12" type="noConversion"/>
  </si>
  <si>
    <t>Rear_Camera_Lens_Vendor</t>
    <phoneticPr fontId="12" type="noConversion"/>
  </si>
  <si>
    <t>Rear_Camera_Lens_Revision</t>
    <phoneticPr fontId="12" type="noConversion"/>
  </si>
  <si>
    <t>Rear_Camera_Lens_Variant</t>
    <phoneticPr fontId="12" type="noConversion"/>
  </si>
  <si>
    <t>Rear_Camera_AF_Driver_Vendor</t>
    <phoneticPr fontId="12" type="noConversion"/>
  </si>
  <si>
    <t>Rear_Camera_AF_Driver_Revision</t>
    <phoneticPr fontId="12" type="noConversion"/>
  </si>
  <si>
    <t>Rear_Camera_AF_Driver_Variant</t>
    <phoneticPr fontId="12" type="noConversion"/>
  </si>
  <si>
    <t>Rear_Camera_Sphere_Sensor</t>
    <phoneticPr fontId="12" type="noConversion"/>
  </si>
  <si>
    <t>Rear_Camera_APS_Sensor</t>
    <phoneticPr fontId="12" type="noConversion"/>
  </si>
  <si>
    <t>Rear_Camera_Flex_Vendor</t>
    <phoneticPr fontId="12" type="noConversion"/>
  </si>
  <si>
    <t>Rear_Camera_Stiffener_Vendor</t>
    <phoneticPr fontId="12" type="noConversion"/>
  </si>
  <si>
    <t>Rear_Camera_Stiffener_Variant</t>
    <phoneticPr fontId="12" type="noConversion"/>
  </si>
  <si>
    <t>Rear_Camera_Trim_Vendor</t>
    <phoneticPr fontId="12" type="noConversion"/>
  </si>
  <si>
    <t>Rear_Camera_NVM_Sensor_Slaveadd</t>
    <phoneticPr fontId="12" type="noConversion"/>
  </si>
  <si>
    <t>Rear_Camera_NVM_Sensor_Model</t>
    <phoneticPr fontId="12" type="noConversion"/>
  </si>
  <si>
    <t>Rear_Camera_NVM_Sensor_TOP</t>
    <phoneticPr fontId="12" type="noConversion"/>
  </si>
  <si>
    <t>Rear_Camera_NVM_Sensor_BOT</t>
    <phoneticPr fontId="12" type="noConversion"/>
  </si>
  <si>
    <t>Rear_Camera_NVM_Sensor_TestRev</t>
    <phoneticPr fontId="12" type="noConversion"/>
  </si>
  <si>
    <t>Rear_Camera_SN</t>
    <phoneticPr fontId="12" type="noConversion"/>
  </si>
  <si>
    <t>Rear_Camera_SN_Compare_SFC</t>
    <phoneticPr fontId="12" type="noConversion"/>
  </si>
  <si>
    <t>Rear_Camera_DLI</t>
    <phoneticPr fontId="12" type="noConversion"/>
  </si>
  <si>
    <t>Juliet_Connectivity_Test</t>
    <phoneticPr fontId="12" type="noConversion"/>
  </si>
  <si>
    <t>Juliet_ID</t>
    <phoneticPr fontId="12" type="noConversion"/>
  </si>
  <si>
    <t>Juliet_NVM_Version</t>
    <phoneticPr fontId="12" type="noConversion"/>
  </si>
  <si>
    <t>Juliet_NVM_Revision</t>
    <phoneticPr fontId="12" type="noConversion"/>
  </si>
  <si>
    <t>Juliet_Project</t>
    <phoneticPr fontId="12" type="noConversion"/>
  </si>
  <si>
    <t>Juliet_Project_Version</t>
    <phoneticPr fontId="12" type="noConversion"/>
  </si>
  <si>
    <t>Juliet_Plant</t>
    <phoneticPr fontId="12" type="noConversion"/>
  </si>
  <si>
    <t>Juliet_Build</t>
    <phoneticPr fontId="12" type="noConversion"/>
  </si>
  <si>
    <t>Juliet_Filter_Variant</t>
    <phoneticPr fontId="12" type="noConversion"/>
  </si>
  <si>
    <t>Juliet_Substrate_Vendor</t>
    <phoneticPr fontId="12" type="noConversion"/>
  </si>
  <si>
    <t>Juliet_Substrate_Variant</t>
    <phoneticPr fontId="12" type="noConversion"/>
  </si>
  <si>
    <t>Juliet_Sensor_Vendor</t>
    <phoneticPr fontId="12" type="noConversion"/>
  </si>
  <si>
    <t>Juliet_Sensor_Revision</t>
    <phoneticPr fontId="12" type="noConversion"/>
  </si>
  <si>
    <t>Juliet_Sensor_Variant</t>
    <phoneticPr fontId="12" type="noConversion"/>
  </si>
  <si>
    <t>Juliet_Lens_Vendor</t>
    <phoneticPr fontId="12" type="noConversion"/>
  </si>
  <si>
    <t>Juliet_Lens_Revision</t>
    <phoneticPr fontId="12" type="noConversion"/>
  </si>
  <si>
    <t>Juliet_Lens_Variant</t>
    <phoneticPr fontId="12" type="noConversion"/>
  </si>
  <si>
    <t>Juliet_Stiffener_Revision</t>
    <phoneticPr fontId="12" type="noConversion"/>
  </si>
  <si>
    <t>Juliet_Lens_Shading_Revision</t>
    <phoneticPr fontId="12" type="noConversion"/>
  </si>
  <si>
    <t>Juliet_DLI</t>
    <phoneticPr fontId="12" type="noConversion"/>
  </si>
  <si>
    <t>Juliet-DVDD_Voltage</t>
    <phoneticPr fontId="12" type="noConversion"/>
  </si>
  <si>
    <t>Juliet-DVDD_Current</t>
    <phoneticPr fontId="12" type="noConversion"/>
  </si>
  <si>
    <t>Juliet-AVDD_Voltage</t>
    <phoneticPr fontId="12" type="noConversion"/>
  </si>
  <si>
    <t>Juliet-AVDD_Current</t>
    <phoneticPr fontId="12" type="noConversion"/>
  </si>
  <si>
    <t>Juliet-IO_Voltage</t>
    <phoneticPr fontId="12" type="noConversion"/>
  </si>
  <si>
    <t>Pearl</t>
    <phoneticPr fontId="8" type="noConversion"/>
  </si>
  <si>
    <t>Titus_B2B_Detect_Test</t>
    <phoneticPr fontId="12" type="noConversion"/>
  </si>
  <si>
    <t>Pearl_Capacitance_Test</t>
    <phoneticPr fontId="12" type="noConversion"/>
  </si>
  <si>
    <t>Rigel_SN_and_fault_status</t>
    <phoneticPr fontId="12" type="noConversion"/>
  </si>
  <si>
    <t>Rigel_State</t>
    <phoneticPr fontId="12" type="noConversion"/>
  </si>
  <si>
    <t>Titus_OTP_Version</t>
  </si>
  <si>
    <t>Titus_Project</t>
  </si>
  <si>
    <t>Titus_Program_Variant</t>
  </si>
  <si>
    <t>Titus_Integrator_Plant</t>
  </si>
  <si>
    <t>Titus_Andalusia_Vendor</t>
  </si>
  <si>
    <t>Titus_Andalusia_Version</t>
  </si>
  <si>
    <t>Titus_Andalusia_Variant</t>
  </si>
  <si>
    <t>Titus_Benvolio_Vendor</t>
  </si>
  <si>
    <t>Titus_Benvolio_Version</t>
  </si>
  <si>
    <t>Titus_Benvolio_Variant</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</si>
  <si>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</si>
  <si>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</si>
  <si>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</si>
  <si>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</si>
  <si>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</si>
  <si>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</si>
  <si>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</si>
  <si>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</si>
  <si>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</si>
  <si>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</si>
  <si>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Titus_Flex_Version</t>
  </si>
  <si>
    <t>Titus_Flex_Variant</t>
  </si>
  <si>
    <t>Titus_Beetle_Vendor</t>
  </si>
  <si>
    <t>Titus_Beetle_Version</t>
  </si>
  <si>
    <t>Titus_Beetle_Variant</t>
  </si>
  <si>
    <t>Titus_Tick_Version</t>
  </si>
  <si>
    <t>Titus_Projector_Build</t>
  </si>
  <si>
    <t>Pearl_Status</t>
    <phoneticPr fontId="12" type="noConversion"/>
  </si>
  <si>
    <t>Check-WCAL</t>
    <phoneticPr fontId="12" type="noConversion"/>
  </si>
  <si>
    <t>Ohio_DLI</t>
  </si>
  <si>
    <t>Ohio_Header_Type</t>
  </si>
  <si>
    <t>Ohio_Header_Revision</t>
  </si>
  <si>
    <t>Ohio_Nvm_Map_Revision</t>
  </si>
  <si>
    <t>Ohio_Project</t>
  </si>
  <si>
    <t>Ohio_Project_Version</t>
  </si>
  <si>
    <t>Ohio_Integrate</t>
  </si>
  <si>
    <t>Ohio_Plant_Code</t>
  </si>
  <si>
    <t>Ohio_Build</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</si>
  <si>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</si>
  <si>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</si>
  <si>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</si>
  <si>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</si>
  <si>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</si>
  <si>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</si>
  <si>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</si>
  <si>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</si>
  <si>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</si>
  <si>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</si>
  <si>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Ohio_Lens_Holder_Variant</t>
  </si>
  <si>
    <t>Ohio_Lens_Holder_Revision</t>
  </si>
  <si>
    <t>Ohio_Flex_Vendor</t>
  </si>
  <si>
    <t>Ohio_Flex_Variant</t>
  </si>
  <si>
    <t>Ohio_Flex_Revision</t>
  </si>
  <si>
    <t>Ohio_Stiffener_Vendor</t>
  </si>
  <si>
    <t>Ohio_Stiffener_Variant</t>
  </si>
  <si>
    <t>Ohio_Stiffener_Revision</t>
  </si>
  <si>
    <t>Rosaline_Calibration_Current</t>
    <phoneticPr fontId="12" type="noConversion"/>
  </si>
  <si>
    <t>PROX_DEV_ID</t>
    <phoneticPr fontId="12" type="noConversion"/>
  </si>
  <si>
    <t>PROX_REV_ID</t>
    <phoneticPr fontId="12" type="noConversion"/>
  </si>
  <si>
    <t>Yogi_Device_ID</t>
  </si>
  <si>
    <t>Yogi_Fault_Status</t>
  </si>
  <si>
    <t>Yogi_SEL_ICWMAX</t>
  </si>
  <si>
    <t>Yogi_SEL_IPULSEMAX</t>
  </si>
  <si>
    <t>Yogi_SEL_ISEVERE</t>
  </si>
  <si>
    <t>Yogi_FAULT_B_LIM</t>
  </si>
  <si>
    <t>Yogi_FAULT_C_LIM</t>
  </si>
  <si>
    <t>Yogi_FAULT_D_LIM</t>
  </si>
  <si>
    <t>Yogi_FAULT_E_UP_COUNT</t>
  </si>
  <si>
    <t>Yogi_FAULT_E_DN_COUNT</t>
  </si>
  <si>
    <t>Yogi_FAULT_E_LIM</t>
  </si>
  <si>
    <t>Yogi_POR_DELAY</t>
  </si>
  <si>
    <t>Yogi_SEL_STATUS_IOL</t>
  </si>
  <si>
    <t>Yogi_SEL_SDA_IOL</t>
  </si>
  <si>
    <t>Yogi_DB_IPULSEMAX</t>
  </si>
  <si>
    <t>Yogi_DB_ICWMAX1</t>
  </si>
  <si>
    <t>Yogi_DB_ICWMAX2</t>
  </si>
  <si>
    <t>Yogi_DB_PSM</t>
  </si>
  <si>
    <t>Yogi_SEL_VTHR_PSM_OVLO</t>
  </si>
  <si>
    <t>Yogi_SEL_VTHR_PSM_UVLO</t>
  </si>
  <si>
    <t>Rosaline_Post-DA_Test_Bit0_1</t>
    <phoneticPr fontId="12" type="noConversion"/>
  </si>
  <si>
    <t>Rosaline_Pre-DA_Test</t>
    <phoneticPr fontId="12" type="noConversion"/>
  </si>
  <si>
    <t>Rosaline_Yogi_Prog_Flag</t>
    <phoneticPr fontId="12" type="noConversion"/>
  </si>
  <si>
    <t>Rosaline_Burn_In</t>
    <phoneticPr fontId="12" type="noConversion"/>
  </si>
  <si>
    <t>Rosaline_Gimbal_Test</t>
    <phoneticPr fontId="12" type="noConversion"/>
  </si>
  <si>
    <t>Rosaline_Post-DA_Test_Bit2</t>
    <phoneticPr fontId="12" type="noConversion"/>
  </si>
  <si>
    <t>Rosaline_Pulse_Width</t>
    <phoneticPr fontId="12" type="noConversion"/>
  </si>
  <si>
    <t>Rosaline_toggle_interrupt_test</t>
    <phoneticPr fontId="12" type="noConversion"/>
  </si>
  <si>
    <t>Upload_Rosaline_SN</t>
    <phoneticPr fontId="12" type="noConversion"/>
  </si>
  <si>
    <t>Process</t>
    <phoneticPr fontId="8" type="noConversion"/>
  </si>
  <si>
    <t>Burn_RxCL_Key</t>
    <phoneticPr fontId="12" type="noConversion"/>
  </si>
  <si>
    <t>Burn_MtDO_Key</t>
    <phoneticPr fontId="12" type="noConversion"/>
  </si>
  <si>
    <t>GPIO_Test</t>
    <phoneticPr fontId="12" type="noConversion"/>
  </si>
  <si>
    <t>POWER_ON</t>
    <phoneticPr fontId="12" type="noConversion"/>
  </si>
  <si>
    <t>FW_Critical_Error_Check</t>
    <phoneticPr fontId="12" type="noConversion"/>
  </si>
  <si>
    <t>Firmware_Version</t>
    <phoneticPr fontId="12" type="noConversion"/>
  </si>
  <si>
    <t>Short_Test</t>
    <phoneticPr fontId="12" type="noConversion"/>
  </si>
  <si>
    <t>Offset_Test</t>
    <phoneticPr fontId="12" type="noConversion"/>
  </si>
  <si>
    <t>Interrupt_Test@FH_RIGHT</t>
    <phoneticPr fontId="12" type="noConversion"/>
  </si>
  <si>
    <t>Interrupt_Test@FH_LEFT</t>
    <phoneticPr fontId="12" type="noConversion"/>
  </si>
  <si>
    <t>PressureSensor</t>
    <phoneticPr fontId="42" type="noConversion"/>
  </si>
  <si>
    <t>WV_Phosphorus_Mfg_ID</t>
    <phoneticPr fontId="12" type="noConversion"/>
  </si>
  <si>
    <t>WV_Phosphorus_Chip_ID</t>
    <phoneticPr fontId="12" type="noConversion"/>
  </si>
  <si>
    <t>WV_Phosphorus_Trim_Rev</t>
    <phoneticPr fontId="12" type="noConversion"/>
  </si>
  <si>
    <t>WV_Phosphorus_Trim_Rev2</t>
    <phoneticPr fontId="12" type="noConversion"/>
  </si>
  <si>
    <t>WV_Phosphorus_Trim_Rev3</t>
    <phoneticPr fontId="12" type="noConversion"/>
  </si>
  <si>
    <t>WV_Presure_Initialiation</t>
    <phoneticPr fontId="12" type="noConversion"/>
  </si>
  <si>
    <t>WV_Presure_Connectivity_Test</t>
    <phoneticPr fontId="12" type="noConversion"/>
  </si>
  <si>
    <t>WV_Phosphorus_Average</t>
    <phoneticPr fontId="12" type="noConversion"/>
  </si>
  <si>
    <t>WV_Phosphorus_std</t>
    <phoneticPr fontId="12" type="noConversion"/>
  </si>
  <si>
    <t>WV_Phosphorus_ODR</t>
    <phoneticPr fontId="12" type="noConversion"/>
  </si>
  <si>
    <t>WV_Phosphorus_Temp_average</t>
    <phoneticPr fontId="12" type="noConversion"/>
  </si>
  <si>
    <t>WV_Phosphorus_Temp_std</t>
    <phoneticPr fontId="12" type="noConversion"/>
  </si>
  <si>
    <t>TX_MCU_FW_Check</t>
    <phoneticPr fontId="12" type="noConversion"/>
  </si>
  <si>
    <t>Flex_Connectivity_Check</t>
    <phoneticPr fontId="12" type="noConversion"/>
  </si>
  <si>
    <t>DAC_Vboost_Calibration</t>
    <phoneticPr fontId="12" type="noConversion"/>
  </si>
  <si>
    <t>Boost_VBoost_1</t>
    <phoneticPr fontId="12" type="noConversion"/>
  </si>
  <si>
    <t>Boost_VBoost_2</t>
    <phoneticPr fontId="12" type="noConversion"/>
  </si>
  <si>
    <t>Boost_VBoost_1_CAL</t>
    <phoneticPr fontId="12" type="noConversion"/>
  </si>
  <si>
    <t>Boost_VBoost_2_CAL</t>
    <phoneticPr fontId="12" type="noConversion"/>
  </si>
  <si>
    <t>DAC_MAX</t>
    <phoneticPr fontId="12" type="noConversion"/>
  </si>
  <si>
    <t>DAC_MIN</t>
    <phoneticPr fontId="12" type="noConversion"/>
  </si>
  <si>
    <t>MCU_Reset</t>
    <phoneticPr fontId="12" type="noConversion"/>
  </si>
  <si>
    <t>Critical_Cal_Error_Check</t>
    <phoneticPr fontId="12" type="noConversion"/>
  </si>
  <si>
    <t>Present_Voltage</t>
    <phoneticPr fontId="12" type="noConversion"/>
  </si>
  <si>
    <t>NTC</t>
    <phoneticPr fontId="12" type="noConversion"/>
  </si>
  <si>
    <t>Chem_ID</t>
    <phoneticPr fontId="12" type="noConversion"/>
  </si>
  <si>
    <t>Qmax</t>
    <phoneticPr fontId="12" type="noConversion"/>
  </si>
  <si>
    <t>Static_Chem_ID_CheckSum</t>
    <phoneticPr fontId="12" type="noConversion"/>
  </si>
  <si>
    <t>Static_DF_CheckSum</t>
    <phoneticPr fontId="12" type="noConversion"/>
  </si>
  <si>
    <t>FCC</t>
    <phoneticPr fontId="12" type="noConversion"/>
  </si>
  <si>
    <t>NCC</t>
    <phoneticPr fontId="12" type="noConversion"/>
  </si>
  <si>
    <t>Cycle_Count</t>
    <phoneticPr fontId="12" type="noConversion"/>
  </si>
  <si>
    <t>GG_Hardware_Version</t>
    <phoneticPr fontId="12" type="noConversion"/>
  </si>
  <si>
    <t>GG_Firmware_Version</t>
    <phoneticPr fontId="12" type="noConversion"/>
  </si>
  <si>
    <t>QEN_And_Impedance_Tracking_Bit</t>
    <phoneticPr fontId="12" type="noConversion"/>
  </si>
  <si>
    <t>Sleep_Enable_Bit</t>
    <phoneticPr fontId="12" type="noConversion"/>
  </si>
  <si>
    <t>Sleep_Enable_Bit_Seal_status</t>
    <phoneticPr fontId="12" type="noConversion"/>
  </si>
  <si>
    <t>EDP_BER_Test</t>
    <phoneticPr fontId="12" type="noConversion"/>
  </si>
  <si>
    <t>Write_Date_And_Time</t>
    <phoneticPr fontId="12" type="noConversion"/>
  </si>
  <si>
    <t>NFC</t>
    <phoneticPr fontId="42" type="noConversion"/>
  </si>
  <si>
    <t>Sim_Tray_Test</t>
    <phoneticPr fontId="12" type="noConversion"/>
  </si>
  <si>
    <t>Sim_Card_Test</t>
    <phoneticPr fontId="12" type="noConversion"/>
  </si>
  <si>
    <t>PMU</t>
    <phoneticPr fontId="42" type="noConversion"/>
  </si>
  <si>
    <t>Temperature1@Athena</t>
    <phoneticPr fontId="12" type="noConversion"/>
  </si>
  <si>
    <t>Temperature2@Athena</t>
    <phoneticPr fontId="12" type="noConversion"/>
  </si>
  <si>
    <t>Temperature3@Athena</t>
    <phoneticPr fontId="12" type="noConversion"/>
  </si>
  <si>
    <t>Temperature4@Athena</t>
    <phoneticPr fontId="12" type="noConversion"/>
  </si>
  <si>
    <t>Temperature5@Athena</t>
    <phoneticPr fontId="12" type="noConversion"/>
  </si>
  <si>
    <t>Temperature6@Athena</t>
    <phoneticPr fontId="12" type="noConversion"/>
  </si>
  <si>
    <t>Temperature7@Athena</t>
    <phoneticPr fontId="12" type="noConversion"/>
  </si>
  <si>
    <t>Temperature8@Athena</t>
    <phoneticPr fontId="12" type="noConversion"/>
  </si>
  <si>
    <t>Temperature_TCAL@Athena</t>
    <phoneticPr fontId="12" type="noConversion"/>
  </si>
  <si>
    <t>Temperature_TDEV1@Apollo</t>
    <phoneticPr fontId="12" type="noConversion"/>
  </si>
  <si>
    <t>Temperature_TDEV2@Apollo</t>
    <phoneticPr fontId="12" type="noConversion"/>
  </si>
  <si>
    <t>Temperature_TCAL@Apollo</t>
    <phoneticPr fontId="12" type="noConversion"/>
  </si>
  <si>
    <t>Temperature_Gasgauge</t>
    <phoneticPr fontId="12" type="noConversion"/>
  </si>
  <si>
    <t>Temperature_C3@ADAMS</t>
    <phoneticPr fontId="12" type="noConversion"/>
  </si>
  <si>
    <t>Temperature_TCAL@ADAMS</t>
    <phoneticPr fontId="12" type="noConversion"/>
  </si>
  <si>
    <t>RotterDam_Test</t>
    <phoneticPr fontId="12" type="noConversion"/>
  </si>
  <si>
    <t>CT2</t>
    <phoneticPr fontId="8" type="noConversion"/>
  </si>
  <si>
    <t>SystemState</t>
    <phoneticPr fontId="42" type="noConversion"/>
  </si>
  <si>
    <t>Enter_Diags</t>
    <phoneticPr fontId="12" type="noConversion"/>
  </si>
  <si>
    <t>DUTinfo</t>
    <phoneticPr fontId="42" type="noConversion"/>
  </si>
  <si>
    <t>SN</t>
    <phoneticPr fontId="12" type="noConversion"/>
  </si>
  <si>
    <t>Diag_Version</t>
    <phoneticPr fontId="12" type="noConversion"/>
  </si>
  <si>
    <t>Battery</t>
    <phoneticPr fontId="42" type="noConversion"/>
  </si>
  <si>
    <t>Max_Lifetime_Temperature</t>
    <phoneticPr fontId="12" type="noConversion"/>
  </si>
  <si>
    <t>Max_Pack_Voltage</t>
    <phoneticPr fontId="12" type="noConversion"/>
  </si>
  <si>
    <t>Min_Pack_Voltage</t>
    <phoneticPr fontId="12" type="noConversion"/>
  </si>
  <si>
    <t>Max_Chg_Current</t>
    <phoneticPr fontId="12" type="noConversion"/>
  </si>
  <si>
    <t>Max_Dhg_Current</t>
    <phoneticPr fontId="12" type="noConversion"/>
  </si>
  <si>
    <t>Max_Over_Chg_Cap</t>
    <phoneticPr fontId="12" type="noConversion"/>
  </si>
  <si>
    <t>Backlight</t>
    <phoneticPr fontId="12" type="noConversion"/>
  </si>
  <si>
    <t>Display</t>
    <phoneticPr fontId="12" type="noConversion"/>
  </si>
  <si>
    <t>Camera</t>
    <phoneticPr fontId="12" type="noConversion"/>
  </si>
  <si>
    <t>Front_Camera_Preview</t>
    <phoneticPr fontId="12" type="noConversion"/>
  </si>
  <si>
    <t>Back_Camera_Preview</t>
    <phoneticPr fontId="12" type="noConversion"/>
  </si>
  <si>
    <t>Juliet_Camera_Preview</t>
    <phoneticPr fontId="12" type="noConversion"/>
  </si>
  <si>
    <t>Ohio_Camera_Preview</t>
    <phoneticPr fontId="12" type="noConversion"/>
  </si>
  <si>
    <t>Battery</t>
    <phoneticPr fontId="12" type="noConversion"/>
  </si>
  <si>
    <t>Process</t>
    <phoneticPr fontId="12" type="noConversion"/>
  </si>
  <si>
    <t>DRCB</t>
    <phoneticPr fontId="12" type="noConversion"/>
  </si>
  <si>
    <t>Fos</t>
    <phoneticPr fontId="8" type="noConversion"/>
  </si>
  <si>
    <t>1. Split "Graphite initialization" to Accelerometer init and Gyro init</t>
    <phoneticPr fontId="8" type="noConversion"/>
  </si>
  <si>
    <t>Level_Before_Test</t>
  </si>
  <si>
    <t xml:space="preserve">Voltage_Before_Test </t>
  </si>
  <si>
    <t>Cell_Disconnect_Check</t>
  </si>
  <si>
    <t>Cell_Disconnect_Check</t>
    <phoneticPr fontId="8" type="noConversion"/>
  </si>
  <si>
    <t xml:space="preserve">Discharge_Path_DCR </t>
    <phoneticPr fontId="8" type="noConversion"/>
  </si>
  <si>
    <t xml:space="preserve">Initialization </t>
  </si>
  <si>
    <t>CM_STD_X</t>
    <phoneticPr fontId="12" type="noConversion"/>
  </si>
  <si>
    <t>CM_STD_Y</t>
    <phoneticPr fontId="12" type="noConversion"/>
  </si>
  <si>
    <t>CM_STD_Z</t>
    <phoneticPr fontId="12" type="noConversion"/>
  </si>
  <si>
    <t>Self_Test</t>
  </si>
  <si>
    <t>VA_STD_X</t>
    <phoneticPr fontId="12" type="noConversion"/>
  </si>
  <si>
    <t>VA_STD_Y</t>
    <phoneticPr fontId="12" type="noConversion"/>
  </si>
  <si>
    <t>VA_STD_Z</t>
    <phoneticPr fontId="12" type="noConversion"/>
  </si>
  <si>
    <t xml:space="preserve">Level_After_Test </t>
  </si>
  <si>
    <t>Voltage_ After_Test</t>
  </si>
  <si>
    <t>Write_Date_And_Time</t>
    <phoneticPr fontId="8" type="noConversion"/>
  </si>
  <si>
    <t>Level_After_Test</t>
  </si>
  <si>
    <t>Voltage_After_Test</t>
  </si>
  <si>
    <t>Backlight_Test</t>
    <phoneticPr fontId="8" type="noConversion"/>
  </si>
  <si>
    <t>Voltage_Check_After</t>
  </si>
  <si>
    <t>Level_Check_After</t>
  </si>
  <si>
    <t>Rear_Camera_Substrate_Variant</t>
    <phoneticPr fontId="12" type="noConversion"/>
  </si>
  <si>
    <t>Rear_Camera_Sensor_Variant</t>
    <phoneticPr fontId="12" type="noConversion"/>
  </si>
  <si>
    <t>Fixture_On</t>
    <phoneticPr fontId="12" type="noConversion"/>
  </si>
  <si>
    <t>Backlight_Test</t>
    <phoneticPr fontId="12" type="noConversion"/>
  </si>
  <si>
    <t>Potassium_FW_Version</t>
  </si>
  <si>
    <t>Potassium_FW_Version</t>
    <phoneticPr fontId="12" type="noConversion"/>
  </si>
  <si>
    <t>Potassium_Environment_Check</t>
    <phoneticPr fontId="12" type="noConversion"/>
  </si>
  <si>
    <t>Test_IRQ@C3 Flex-Detect</t>
    <phoneticPr fontId="12" type="noConversion"/>
  </si>
  <si>
    <t>Compare_HS_Color_With_CLHS</t>
    <phoneticPr fontId="12" type="noConversion"/>
  </si>
  <si>
    <t>Compare_CG_Color_With_CLCG</t>
    <phoneticPr fontId="12" type="noConversion"/>
  </si>
  <si>
    <t>Yogi_Read_Temperature</t>
    <phoneticPr fontId="8" type="noConversion"/>
  </si>
  <si>
    <t>I2C0_Sweep_Test</t>
    <phoneticPr fontId="12" type="noConversion"/>
  </si>
  <si>
    <t>I2C1_Sweep_Test</t>
    <phoneticPr fontId="12" type="noConversion"/>
  </si>
  <si>
    <t>I2C2_Sweep_Test</t>
  </si>
  <si>
    <t>I2C3_Sweep_Test</t>
  </si>
  <si>
    <t>I2C4_Sweep_Test</t>
  </si>
  <si>
    <t>I2C6_Sweep_Test</t>
    <phoneticPr fontId="8" type="noConversion"/>
  </si>
  <si>
    <t>I2C8_Sweep_Test</t>
    <phoneticPr fontId="8" type="noConversion"/>
  </si>
  <si>
    <t>I2C9_Sweep_Test</t>
    <phoneticPr fontId="8" type="noConversion"/>
  </si>
  <si>
    <t>I2C10_Sweep_Test</t>
    <phoneticPr fontId="8" type="noConversion"/>
  </si>
  <si>
    <t>I2C11_Sweep_Test</t>
    <phoneticPr fontId="8" type="noConversion"/>
  </si>
  <si>
    <t>Power_On_Baseband_And_Load_Firmware</t>
    <phoneticPr fontId="12" type="noConversion"/>
  </si>
  <si>
    <t>GPIO_KONA_S_TO_SCORPIUS_TIME_SYNC_0</t>
    <phoneticPr fontId="12" type="noConversion"/>
  </si>
  <si>
    <t>GPIO_KONA_S_TO_SCORPIUS_TIME_SYNC_1</t>
    <phoneticPr fontId="12" type="noConversion"/>
  </si>
  <si>
    <t>GPIO_BB_TO_SCORPIUS_TX_IND_1</t>
    <phoneticPr fontId="12" type="noConversion"/>
  </si>
  <si>
    <t>GPIO_BB_TO_SCORPIUS_TX_IND_0</t>
    <phoneticPr fontId="12" type="noConversion"/>
  </si>
  <si>
    <t>GPIO_BT_TO_SCORPIUS_TX_IND_0</t>
    <phoneticPr fontId="12" type="noConversion"/>
  </si>
  <si>
    <t>GPIO_BT_TO_SCORPIUS_TX_IND_1</t>
    <phoneticPr fontId="12" type="noConversion"/>
  </si>
  <si>
    <t>GPIO_WLAN_TO_SCORPIUS_TX_IND_0</t>
    <phoneticPr fontId="12" type="noConversion"/>
  </si>
  <si>
    <t>GPIO_WLAN_TO_SCORPIUS_TX_IND_1</t>
    <phoneticPr fontId="12" type="noConversion"/>
  </si>
  <si>
    <t>GPIO_SCORPIUS_TO_AOP_IRQ_1</t>
    <phoneticPr fontId="12" type="noConversion"/>
  </si>
  <si>
    <t>GPIO_SCORPIUS_TO_AOP_IRQ_0_After</t>
    <phoneticPr fontId="12" type="noConversion"/>
  </si>
  <si>
    <t>GPIO_SCORPIUS_TO_AOP_IRQ_0_Before</t>
    <phoneticPr fontId="12" type="noConversion"/>
  </si>
  <si>
    <t>ALS2@FH_LEFT-Interrupt_Test</t>
    <phoneticPr fontId="12" type="noConversion"/>
  </si>
  <si>
    <t>ALS2_IC_Vendor@FH_LEFT</t>
    <phoneticPr fontId="12" type="noConversion"/>
  </si>
  <si>
    <t>ALS1_IC_Vendor@FH_RIGHT</t>
    <phoneticPr fontId="12" type="noConversion"/>
  </si>
  <si>
    <t>ALS1@FH_RIGHT-Interrupt_Test</t>
    <phoneticPr fontId="12" type="noConversion"/>
  </si>
  <si>
    <t>Will_Fault_Registers@0x43</t>
  </si>
  <si>
    <t>Will_Fault_Registers@0x44</t>
  </si>
  <si>
    <t>Will_Fault_Registers@0x45</t>
  </si>
  <si>
    <t>Riker_Fault_Registers@0x43</t>
  </si>
  <si>
    <t>Riker_Fault_Registers@0x44</t>
  </si>
  <si>
    <t>Riker_Fault_Registers@0x45</t>
  </si>
  <si>
    <t>Riker_Fault_Registers@0x46</t>
  </si>
  <si>
    <t>Riker_RDF_STD</t>
    <phoneticPr fontId="12" type="noConversion"/>
  </si>
  <si>
    <r>
      <t xml:space="preserve">CG-QT
</t>
    </r>
    <r>
      <rPr>
        <b/>
        <i/>
        <sz val="22"/>
        <color indexed="8"/>
        <rFont val="細明體"/>
        <family val="3"/>
        <charset val="136"/>
      </rPr>
      <t>（</t>
    </r>
    <r>
      <rPr>
        <b/>
        <i/>
        <sz val="22"/>
        <color indexed="8"/>
        <rFont val="Times New Roman"/>
        <family val="1"/>
      </rPr>
      <t xml:space="preserve">Ver </t>
    </r>
    <r>
      <rPr>
        <b/>
        <i/>
        <sz val="22"/>
        <color indexed="8"/>
        <rFont val="細明體"/>
        <family val="3"/>
        <charset val="136"/>
      </rPr>
      <t>）</t>
    </r>
    <phoneticPr fontId="12" type="noConversion"/>
  </si>
  <si>
    <t xml:space="preserve">Compare_LCM_70_Digits_SN_From_SFC_And_EEPROM </t>
    <phoneticPr fontId="12" type="noConversion"/>
  </si>
  <si>
    <t>I2C_Sweep_Test</t>
    <phoneticPr fontId="12" type="noConversion"/>
  </si>
  <si>
    <t>Power_On</t>
    <phoneticPr fontId="12" type="noConversion"/>
  </si>
  <si>
    <t>Rosaline_Yogi_Device_ID</t>
    <phoneticPr fontId="12" type="noConversion"/>
  </si>
  <si>
    <t xml:space="preserve">Yogi_Fault_Status </t>
    <phoneticPr fontId="12" type="noConversion"/>
  </si>
  <si>
    <t>Yogi_Temperature</t>
    <phoneticPr fontId="12" type="noConversion"/>
  </si>
  <si>
    <t xml:space="preserve">Yogi_SEL_ICWMAX </t>
    <phoneticPr fontId="12" type="noConversion"/>
  </si>
  <si>
    <t xml:space="preserve">Yogi_SEL_IPULSEMAX </t>
    <phoneticPr fontId="12" type="noConversion"/>
  </si>
  <si>
    <t xml:space="preserve">Yogi_SEL_ISEVERE </t>
    <phoneticPr fontId="12" type="noConversion"/>
  </si>
  <si>
    <t xml:space="preserve">Yogi_FAULT_B_LIM </t>
    <phoneticPr fontId="12" type="noConversion"/>
  </si>
  <si>
    <t xml:space="preserve">Yogi_FAULT_C_LIM </t>
    <phoneticPr fontId="12" type="noConversion"/>
  </si>
  <si>
    <t>Yogi_FAULT_D_LIM</t>
    <phoneticPr fontId="12" type="noConversion"/>
  </si>
  <si>
    <t>Yogi_FAULT_E_UP_COUNT</t>
    <phoneticPr fontId="12" type="noConversion"/>
  </si>
  <si>
    <t xml:space="preserve">Yogi_FAULT_E_DN_COUNT </t>
    <phoneticPr fontId="12" type="noConversion"/>
  </si>
  <si>
    <t xml:space="preserve">Yogi_FAULT_E_LIM </t>
    <phoneticPr fontId="12" type="noConversion"/>
  </si>
  <si>
    <t xml:space="preserve">Yogi_POR_DELAY </t>
    <phoneticPr fontId="12" type="noConversion"/>
  </si>
  <si>
    <t>Yogi_SEL_STATUS_IOL</t>
    <phoneticPr fontId="12" type="noConversion"/>
  </si>
  <si>
    <t>Yogi_SEL_SDA_IOL</t>
    <phoneticPr fontId="12" type="noConversion"/>
  </si>
  <si>
    <t xml:space="preserve">Yogi_DB_IPULSEMAX </t>
    <phoneticPr fontId="12" type="noConversion"/>
  </si>
  <si>
    <t>Yogi_DB_ICWMAX1</t>
    <phoneticPr fontId="12" type="noConversion"/>
  </si>
  <si>
    <t xml:space="preserve">Yogi_DB_ICWMAX2 </t>
    <phoneticPr fontId="12" type="noConversion"/>
  </si>
  <si>
    <t xml:space="preserve">Yogi_DB_PSM </t>
    <phoneticPr fontId="12" type="noConversion"/>
  </si>
  <si>
    <t xml:space="preserve">Yogi_SEL_VTHR_PSM_OVLO </t>
    <phoneticPr fontId="12" type="noConversion"/>
  </si>
  <si>
    <t>Yogi_SEL_VTHR_PSM_UVLO</t>
    <phoneticPr fontId="12" type="noConversion"/>
  </si>
  <si>
    <t xml:space="preserve">Rosaline_Pre-DA_Audit_Test </t>
    <phoneticPr fontId="12" type="noConversion"/>
  </si>
  <si>
    <t xml:space="preserve">Rosaline_Yogi_Prog_Flag </t>
    <phoneticPr fontId="12" type="noConversion"/>
  </si>
  <si>
    <t xml:space="preserve">Rosaline_Burn_In </t>
    <phoneticPr fontId="12" type="noConversion"/>
  </si>
  <si>
    <t xml:space="preserve">Rosaline_Gimbal_Test </t>
    <phoneticPr fontId="12" type="noConversion"/>
  </si>
  <si>
    <t>Rosaline_Toggle_Interrupt_Test</t>
    <phoneticPr fontId="12" type="noConversion"/>
  </si>
  <si>
    <t>HALL@TCON_L_FH-Miss Test_IRQ</t>
    <phoneticPr fontId="12" type="noConversion"/>
  </si>
  <si>
    <t>HALL@TCON_L_FH-Detect Test_IRQ</t>
    <phoneticPr fontId="12" type="noConversion"/>
  </si>
  <si>
    <t>TM1</t>
    <phoneticPr fontId="12" type="noConversion"/>
  </si>
  <si>
    <t>TM2</t>
    <phoneticPr fontId="12" type="noConversion"/>
  </si>
  <si>
    <t>TM3</t>
    <phoneticPr fontId="12" type="noConversion"/>
  </si>
  <si>
    <t>TM4</t>
    <phoneticPr fontId="12" type="noConversion"/>
  </si>
  <si>
    <t>PROX_CG_DEV_ID</t>
    <phoneticPr fontId="12" type="noConversion"/>
  </si>
  <si>
    <t>PROX_CG_REV_ID</t>
    <phoneticPr fontId="12" type="noConversion"/>
  </si>
  <si>
    <t>PROX_SN</t>
    <phoneticPr fontId="12" type="noConversion"/>
  </si>
  <si>
    <t xml:space="preserve">PROX_CG_NO_TARGET_RAW_DIST_AVE </t>
    <phoneticPr fontId="12" type="noConversion"/>
  </si>
  <si>
    <t>PROX_CG_NO_TARGET_RAW_DIST_STD</t>
    <phoneticPr fontId="12" type="noConversion"/>
  </si>
  <si>
    <t>PROX_CG_NO_TARGET_SIG_AVE</t>
    <phoneticPr fontId="12" type="noConversion"/>
  </si>
  <si>
    <t>PROX_CG_NO_TARGET_SIG_STD</t>
    <phoneticPr fontId="12" type="noConversion"/>
  </si>
  <si>
    <t xml:space="preserve">PROX_CG_NO_TARGET_AMB_AVE </t>
    <phoneticPr fontId="12" type="noConversion"/>
  </si>
  <si>
    <t>PROX_CG_NO_TARGET_AMB_STD</t>
    <phoneticPr fontId="12" type="noConversion"/>
  </si>
  <si>
    <t>PROX_CG_NO_TARGET_REF_SIG_AVE</t>
    <phoneticPr fontId="12" type="noConversion"/>
  </si>
  <si>
    <t>PROX_CG_NO_TARGET_REF_SIG_STD</t>
    <phoneticPr fontId="12" type="noConversion"/>
  </si>
  <si>
    <t>PROX_CG_NO_TARGET_XT1PT_RXT</t>
    <phoneticPr fontId="12" type="noConversion"/>
  </si>
  <si>
    <t>PROX_CG_TARGET_RAW_DIST_AVE</t>
    <phoneticPr fontId="12" type="noConversion"/>
  </si>
  <si>
    <t>PROX_CG_TARGET_RAW_DIST_STD</t>
    <phoneticPr fontId="12" type="noConversion"/>
  </si>
  <si>
    <t>PROX_CG_TARGET_SIG_AVE</t>
    <phoneticPr fontId="12" type="noConversion"/>
  </si>
  <si>
    <t>PROX_CG_TARGET_SIG_STD</t>
    <phoneticPr fontId="12" type="noConversion"/>
  </si>
  <si>
    <t>PROX_CG_TARGET_AMB_AVE</t>
    <phoneticPr fontId="12" type="noConversion"/>
  </si>
  <si>
    <t>PROX_CG_TARGET_AMB_STD</t>
    <phoneticPr fontId="12" type="noConversion"/>
  </si>
  <si>
    <t>PROX_CG_TARGET_REF_SIG_AVE</t>
    <phoneticPr fontId="12" type="noConversion"/>
  </si>
  <si>
    <t>PROX_CG_TARGET_REF_SIG_STD</t>
    <phoneticPr fontId="12" type="noConversion"/>
  </si>
  <si>
    <t xml:space="preserve">ALS1_Device_ID@FH_RIGHT </t>
    <phoneticPr fontId="12" type="noConversion"/>
  </si>
  <si>
    <t>ALS1_Revision_ID@FH_RIGHT</t>
    <phoneticPr fontId="12" type="noConversion"/>
  </si>
  <si>
    <t>ALS1_Chip_ID@FH_RIGHT</t>
    <phoneticPr fontId="12" type="noConversion"/>
  </si>
  <si>
    <t>ALS1@FH_RIGHT Bright_Ch_0</t>
    <phoneticPr fontId="12" type="noConversion"/>
  </si>
  <si>
    <t>ALS1@FH_RIGHT Bright_Ch_1</t>
    <phoneticPr fontId="12" type="noConversion"/>
  </si>
  <si>
    <t>ALS1@FH_RIGHT Bright_Ch_2</t>
    <phoneticPr fontId="12" type="noConversion"/>
  </si>
  <si>
    <t>ALS1@FH_RIGHT Bright_Ch_3</t>
    <phoneticPr fontId="12" type="noConversion"/>
  </si>
  <si>
    <t xml:space="preserve">ALS2_Device_ID@FH_LEFT </t>
    <phoneticPr fontId="12" type="noConversion"/>
  </si>
  <si>
    <t>ALS2_Revision_ID@FH_LEFT</t>
    <phoneticPr fontId="12" type="noConversion"/>
  </si>
  <si>
    <t>ALS2_Chip_ID@FH_LEFT</t>
    <phoneticPr fontId="12" type="noConversion"/>
  </si>
  <si>
    <r>
      <t xml:space="preserve">QT0a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12" type="noConversion"/>
  </si>
  <si>
    <t>Compare_Jasper_SN_With_SFC</t>
    <phoneticPr fontId="12" type="noConversion"/>
  </si>
  <si>
    <t>Compare_Battery_SN_With_SFC</t>
    <phoneticPr fontId="12" type="noConversion"/>
  </si>
  <si>
    <t>J417: Change "J420" to "J417"</t>
    <phoneticPr fontId="8" type="noConversion"/>
  </si>
  <si>
    <t>SPK_CN_L_T to 4x_MIC Loop Test criteria, changed the delta from &gt;2 to &gt;0.3</t>
    <phoneticPr fontId="8" type="noConversion"/>
  </si>
  <si>
    <r>
      <t xml:space="preserve">CONNECTIVITY-1
</t>
    </r>
    <r>
      <rPr>
        <b/>
        <i/>
        <sz val="22"/>
        <color theme="1"/>
        <rFont val="細明體"/>
        <family val="3"/>
        <charset val="136"/>
      </rPr>
      <t>（</t>
    </r>
    <r>
      <rPr>
        <b/>
        <i/>
        <sz val="22"/>
        <color theme="1"/>
        <rFont val="Times New Roman"/>
        <family val="1"/>
      </rPr>
      <t xml:space="preserve">Ver </t>
    </r>
    <r>
      <rPr>
        <b/>
        <i/>
        <sz val="22"/>
        <color theme="1"/>
        <rFont val="細明體"/>
        <family val="3"/>
        <charset val="136"/>
      </rPr>
      <t>）</t>
    </r>
    <phoneticPr fontId="12" type="noConversion"/>
  </si>
  <si>
    <t>2</t>
  </si>
  <si>
    <t>38</t>
  </si>
  <si>
    <r>
      <t xml:space="preserve">CONNECTIVITY-2
</t>
    </r>
    <r>
      <rPr>
        <b/>
        <i/>
        <sz val="22"/>
        <color rgb="FF000000"/>
        <rFont val="細明體"/>
        <family val="3"/>
        <charset val="136"/>
      </rPr>
      <t>（</t>
    </r>
    <r>
      <rPr>
        <b/>
        <i/>
        <sz val="22"/>
        <color rgb="FF000000"/>
        <rFont val="Times New Roman"/>
        <family val="1"/>
      </rPr>
      <t xml:space="preserve">Ver </t>
    </r>
    <r>
      <rPr>
        <b/>
        <i/>
        <sz val="22"/>
        <color rgb="FF000000"/>
        <rFont val="細明體"/>
        <family val="3"/>
        <charset val="136"/>
      </rPr>
      <t>）</t>
    </r>
    <phoneticPr fontId="35" type="noConversion"/>
  </si>
  <si>
    <t>NTC_TEMP@Sensor_1</t>
    <phoneticPr fontId="12" type="noConversion"/>
  </si>
  <si>
    <t>NTC_TEMP@Sensor_2</t>
    <phoneticPr fontId="12" type="noConversion"/>
  </si>
  <si>
    <t>NTC_TEMP@Sensor_3</t>
    <phoneticPr fontId="12" type="noConversion"/>
  </si>
  <si>
    <t>Compare_Juliet_SN_With_SFC</t>
    <phoneticPr fontId="12" type="noConversion"/>
  </si>
  <si>
    <t>Jasper_Status_Check</t>
    <phoneticPr fontId="12" type="noConversion"/>
  </si>
  <si>
    <t>Rosaline_Pre-DA_Audit_Test</t>
    <phoneticPr fontId="12" type="noConversion"/>
  </si>
  <si>
    <r>
      <t xml:space="preserve">FOS
</t>
    </r>
    <r>
      <rPr>
        <b/>
        <i/>
        <sz val="22"/>
        <color indexed="8"/>
        <rFont val="細明體"/>
        <family val="3"/>
        <charset val="136"/>
      </rPr>
      <t>（</t>
    </r>
    <r>
      <rPr>
        <b/>
        <i/>
        <sz val="22"/>
        <color indexed="8"/>
        <rFont val="Times New Roman"/>
        <family val="1"/>
      </rPr>
      <t xml:space="preserve">Ver </t>
    </r>
    <r>
      <rPr>
        <b/>
        <i/>
        <sz val="22"/>
        <color indexed="8"/>
        <rFont val="細明體"/>
        <family val="3"/>
        <charset val="136"/>
      </rPr>
      <t>）</t>
    </r>
    <phoneticPr fontId="12" type="noConversion"/>
  </si>
  <si>
    <t>Offset_Test</t>
    <phoneticPr fontId="12" type="noConversion"/>
  </si>
  <si>
    <t>Camera</t>
    <phoneticPr fontId="42" type="noConversion"/>
  </si>
  <si>
    <t>Find@Front_Camera</t>
    <phoneticPr fontId="12" type="noConversion"/>
  </si>
  <si>
    <t>Find@Back_Camera</t>
    <phoneticPr fontId="12" type="noConversion"/>
  </si>
  <si>
    <t>Find@Juliet_Camera</t>
    <phoneticPr fontId="12" type="noConversion"/>
  </si>
  <si>
    <t>Find@Ohio_Camera</t>
    <phoneticPr fontId="12" type="noConversion"/>
  </si>
  <si>
    <t>Find@Jasper_Camera</t>
    <phoneticPr fontId="12" type="noConversion"/>
  </si>
  <si>
    <r>
      <t>camisp --exit</t>
    </r>
    <r>
      <rPr>
        <sz val="12"/>
        <color theme="1"/>
        <rFont val="Times New Roman"/>
        <family val="1"/>
      </rPr>
      <t xml:space="preserve">
camisp --find
camisp --pick back1
camisp --sn</t>
    </r>
    <phoneticPr fontId="12" type="noConversion"/>
  </si>
  <si>
    <t>camisp --exit
camisp --find</t>
    <phoneticPr fontId="42" type="noConversion"/>
  </si>
  <si>
    <t>i2c -w 7 0x55 0xF1 0x00 0x3F 0x02 0x7C multiple
i2c -r 7 0x55 3
i2c -r 7 0x55 17</t>
    <phoneticPr fontId="12" type="noConversion"/>
  </si>
  <si>
    <t>smokey ScorpiusHid --run --test "Get" --args "ReportID=0x7F"</t>
    <phoneticPr fontId="42" type="noConversion"/>
  </si>
  <si>
    <t>Version4.5</t>
    <phoneticPr fontId="8" type="noConversion"/>
  </si>
  <si>
    <t>Han</t>
    <phoneticPr fontId="8" type="noConversion"/>
  </si>
  <si>
    <t>QT0a</t>
    <phoneticPr fontId="8" type="noConversion"/>
  </si>
  <si>
    <t>Camera_Sensor_Detect</t>
    <phoneticPr fontId="42" type="noConversion"/>
  </si>
  <si>
    <t>1. Add "Camera_Sensor_Detect" to check all the cameras can be detect</t>
    <phoneticPr fontId="8" type="noConversion"/>
  </si>
  <si>
    <t>SFCT_Test_Check</t>
    <phoneticPr fontId="42" type="noConversion"/>
  </si>
  <si>
    <t>2. Add "SFCT_Test_Check" to separate read Scorpius SN and SFCT test check to two test items</t>
    <phoneticPr fontId="8" type="noConversion"/>
  </si>
  <si>
    <t>There are some FA issue's name at QT0a station not matched the test item name</t>
    <phoneticPr fontId="8" type="noConversion"/>
  </si>
  <si>
    <t>There are some FA issue's name at QT0a station not matched the test item name</t>
    <phoneticPr fontId="8" type="noConversion"/>
  </si>
  <si>
    <t>Wendy</t>
    <phoneticPr fontId="8" type="noConversion"/>
  </si>
  <si>
    <t>Judge "Passed" as pass</t>
    <phoneticPr fontId="42" type="noConversion"/>
  </si>
  <si>
    <t>expect "detected" ; fail on "missing"
pick number 0, back  detected 
pick number 1, front  detected 
pick number 2, front1  detected 
pick number 3, back1  detected 
pick number 4, back2  detected 
***Show which camera missing if "missing" in info</t>
    <phoneticPr fontId="42" type="noConversion"/>
  </si>
  <si>
    <t>Fixture</t>
    <phoneticPr fontId="42" type="noConversion"/>
  </si>
  <si>
    <t>version_info</t>
    <phoneticPr fontId="42" type="noConversion"/>
  </si>
  <si>
    <t>Fixture</t>
    <phoneticPr fontId="8" type="noConversion"/>
  </si>
  <si>
    <t>Xavier_FW_Version</t>
    <phoneticPr fontId="8" type="noConversion"/>
  </si>
  <si>
    <t>version_info</t>
    <phoneticPr fontId="8" type="noConversion"/>
  </si>
  <si>
    <t>Xavier_FW_Version</t>
    <phoneticPr fontId="42" type="noConversion"/>
  </si>
  <si>
    <t>Version4.6</t>
    <phoneticPr fontId="8" type="noConversion"/>
  </si>
  <si>
    <t>6.02.27</t>
    <phoneticPr fontId="42" type="noConversion"/>
  </si>
  <si>
    <t>111</t>
  </si>
  <si>
    <t>113</t>
    <phoneticPr fontId="8" type="noConversion"/>
  </si>
  <si>
    <t>114</t>
    <phoneticPr fontId="8" type="noConversion"/>
  </si>
  <si>
    <t>129</t>
  </si>
  <si>
    <t>QT0a</t>
    <phoneticPr fontId="8" type="noConversion"/>
  </si>
  <si>
    <t xml:space="preserve">1. Add "Xavier_FW_Version" </t>
    <phoneticPr fontId="8" type="noConversion"/>
  </si>
  <si>
    <t>CT1</t>
    <phoneticPr fontId="8" type="noConversion"/>
  </si>
  <si>
    <t>Xavier FW version is 6.02.27</t>
    <phoneticPr fontId="8" type="noConversion"/>
  </si>
  <si>
    <t xml:space="preserve">1. Add "Xavier_FW_Version" </t>
    <phoneticPr fontId="8" type="noConversion"/>
  </si>
  <si>
    <t>Version4.7</t>
    <phoneticPr fontId="8" type="noConversion"/>
  </si>
  <si>
    <t>CT2</t>
    <phoneticPr fontId="8" type="noConversion"/>
  </si>
  <si>
    <t>1.Follow "099-16086 OH-C SYSTEM ERS - Rev18.pdf" change ohio build limits</t>
    <phoneticPr fontId="8" type="noConversion"/>
  </si>
  <si>
    <t>Ohio_Lens_Holder_Vendor</t>
    <phoneticPr fontId="8" type="noConversion"/>
  </si>
  <si>
    <t>1.Follow "099-16086 OH-C SYSTEM ERS - Rev18.pdf" change Ohio_Lens_Holder_Vendor limits</t>
    <phoneticPr fontId="8" type="noConversion"/>
  </si>
  <si>
    <t>Rear_Camera_Flex_Variant</t>
    <phoneticPr fontId="12" type="noConversion"/>
  </si>
  <si>
    <t>2. "Ohio_Lens_Holder_Vendor" limits [1,3] change to [1,1]</t>
    <phoneticPr fontId="8" type="noConversion"/>
  </si>
  <si>
    <t>1.Follow "099-16082-Rev 10_ERS, SYSTEM, IN-C.pdf" changeRear_Camera_Flex_Variant limits</t>
    <phoneticPr fontId="8" type="noConversion"/>
  </si>
  <si>
    <t>Adding_Syscfg_PRSq</t>
    <phoneticPr fontId="12" type="noConversion"/>
  </si>
  <si>
    <t>Rear_Camera_Build</t>
    <phoneticPr fontId="12" type="noConversion"/>
  </si>
  <si>
    <t>[32,32]</t>
    <phoneticPr fontId="35" type="noConversion"/>
  </si>
  <si>
    <t>[32,32]</t>
    <phoneticPr fontId="35" type="noConversion"/>
  </si>
  <si>
    <t>3. "Rear_Camera_Flex_Variant" limits [3,7] change to [2,7]</t>
    <phoneticPr fontId="8" type="noConversion"/>
  </si>
  <si>
    <t>4. "Rear_Camera_build" limits [48,48] change to [32,32]</t>
    <phoneticPr fontId="8" type="noConversion"/>
  </si>
  <si>
    <t>QT0a</t>
    <phoneticPr fontId="8" type="noConversion"/>
  </si>
  <si>
    <t>1. Change "Adding_Syscfg_PRSq" test command from "syscfg add PRSq 0x01030001 0x00000000 0x00000000 0x00000000" to "syscfg add PRSq 0x01000601 0x00000000 0x00000000 0x00000000"</t>
    <phoneticPr fontId="8" type="noConversion"/>
  </si>
  <si>
    <t>[2,7]</t>
    <phoneticPr fontId="35" type="noConversion"/>
  </si>
  <si>
    <t>V22.4.1.5</t>
    <phoneticPr fontId="8" type="noConversion"/>
  </si>
  <si>
    <t>V22.4.3.6/V23.4.3.8</t>
    <phoneticPr fontId="8" type="noConversion"/>
  </si>
  <si>
    <t>1. "Ohio_build" limits [48,48] change to [32,32]</t>
    <phoneticPr fontId="8" type="noConversion"/>
  </si>
  <si>
    <t>[32,32]</t>
    <phoneticPr fontId="35" type="noConversion"/>
  </si>
  <si>
    <t>syscfg add PRSq  0x01060001  0x00000000 0x00000000 0x00000000</t>
    <phoneticPr fontId="8" type="noConversion"/>
  </si>
  <si>
    <t>camisp --method projector en 5
camisp --method validateconfig 5</t>
    <phoneticPr fontId="8" type="noConversion"/>
  </si>
  <si>
    <t>validateconfig example:
# Error code: 0</t>
    <phoneticPr fontId="42" type="noConversion"/>
  </si>
  <si>
    <t>Version4.8</t>
    <phoneticPr fontId="8" type="noConversion"/>
  </si>
  <si>
    <t>1. Change "Adding_Syscfg_PRSq" test command from "syscfg add PRSq 0x01000601 0x00000000 0x00000000 0x00000000" to "syscfg add PRSq 0x01060001 0x00000000 0x00000000 0x00000000"</t>
    <phoneticPr fontId="8" type="noConversion"/>
  </si>
  <si>
    <t>V22.4.3.7/V23.4.3.9</t>
    <phoneticPr fontId="8" type="noConversion"/>
  </si>
  <si>
    <t>Version4.9</t>
    <phoneticPr fontId="8" type="noConversion"/>
  </si>
  <si>
    <t>CT2</t>
    <phoneticPr fontId="8" type="noConversion"/>
  </si>
  <si>
    <t>1. Remove "Jasper_Bank2bank-Voltage" test item</t>
    <phoneticPr fontId="8" type="noConversion"/>
  </si>
  <si>
    <t>2. Remove "Jasper_Bank2bank-Current" test item</t>
    <phoneticPr fontId="8" type="noConversion"/>
  </si>
  <si>
    <t>3. Remove "Jasper_Bank2bank-VDD_Laser" test item</t>
    <phoneticPr fontId="8" type="noConversion"/>
  </si>
  <si>
    <t>sensor --sel prox --init
sensor --sel prox --get nvm</t>
    <phoneticPr fontId="8" type="noConversion"/>
  </si>
  <si>
    <t>V22.4.1.8/V23.4.1.9</t>
    <phoneticPr fontId="8" type="noConversion"/>
  </si>
  <si>
    <t>Change "IMON" test station from "CT2" to "burn in"</t>
    <phoneticPr fontId="8" type="noConversion"/>
  </si>
  <si>
    <t>Version5.0</t>
    <phoneticPr fontId="8" type="noConversion"/>
  </si>
  <si>
    <r>
      <t xml:space="preserve">soc -p
ace -r 0x03
ace --4cc OTPr --txdata "0x80" --rxdata 4
</t>
    </r>
    <r>
      <rPr>
        <sz val="12"/>
        <color rgb="FF0070C0"/>
        <rFont val="Times New Roman"/>
        <family val="1"/>
      </rPr>
      <t xml:space="preserve">// production-mode: 0 should match 0x63 0x3F 0x9D 0x3C
// production-mode: 1 should match  0xD4 0xA2 0xAC 0xBF </t>
    </r>
    <phoneticPr fontId="12" type="noConversion"/>
  </si>
  <si>
    <t>QT0a</t>
    <phoneticPr fontId="8" type="noConversion"/>
  </si>
  <si>
    <t>Check_ACE_OTP_FW_VER</t>
    <phoneticPr fontId="12" type="noConversion"/>
  </si>
  <si>
    <t>1. Add "soc -p" command in “Check_ACE_OTP_FW_VER”to check production-mode</t>
    <phoneticPr fontId="8" type="noConversion"/>
  </si>
  <si>
    <t>Dev fused: 0x633f9d3c, Prod fused: 0xD4A2ACBF</t>
    <phoneticPr fontId="8" type="noConversion"/>
  </si>
  <si>
    <t>V23.4.5.12/V22.4.5.9</t>
    <phoneticPr fontId="8" type="noConversion"/>
  </si>
  <si>
    <t>pmuadc --sel cpmu --read ildo4</t>
    <phoneticPr fontId="42" type="noConversion"/>
  </si>
  <si>
    <t>[24||29||3A]</t>
    <phoneticPr fontId="35" type="noConversion"/>
  </si>
  <si>
    <t>[0x87||0x88]</t>
    <phoneticPr fontId="42" type="noConversion"/>
  </si>
  <si>
    <t>camisp --i2cread 5 0x33 0x40 1 1</t>
    <phoneticPr fontId="42" type="noConversion"/>
  </si>
  <si>
    <t>camisp --i2cread 5 0x33 0x3D 1 1</t>
    <phoneticPr fontId="42" type="noConversion"/>
  </si>
  <si>
    <t>[0x3E||0x3F]</t>
    <phoneticPr fontId="42" type="noConversion"/>
  </si>
  <si>
    <t>Version5.1</t>
    <phoneticPr fontId="8" type="noConversion"/>
  </si>
  <si>
    <t>1.Add "Jasper Riker_Config_OTP_Version" test item</t>
    <phoneticPr fontId="8" type="noConversion"/>
  </si>
  <si>
    <t>2.Add "Jasper Riler_Trim_OTP _Version" test item</t>
    <phoneticPr fontId="8" type="noConversion"/>
  </si>
  <si>
    <t>3.Add "Jasper Module_Arming_Check" test item</t>
    <phoneticPr fontId="8" type="noConversion"/>
  </si>
  <si>
    <t>Per F1 request</t>
    <phoneticPr fontId="8" type="noConversion"/>
  </si>
  <si>
    <t>V23.4.6.12/V22.4.6.9</t>
    <phoneticPr fontId="8" type="noConversion"/>
  </si>
  <si>
    <t>Riker_Config_OTP_Version</t>
    <phoneticPr fontId="12" type="noConversion"/>
  </si>
  <si>
    <t>Module_Arming_Check</t>
    <phoneticPr fontId="12" type="noConversion"/>
  </si>
  <si>
    <t>camisp --pick front
camisp --on
camisp --nvm
camisp --sn</t>
    <phoneticPr fontId="35" type="noConversion"/>
  </si>
  <si>
    <t>Jasper</t>
    <phoneticPr fontId="42" type="noConversion"/>
  </si>
  <si>
    <t>Camera_Project</t>
    <phoneticPr fontId="8" type="noConversion"/>
  </si>
  <si>
    <t>0x2B</t>
  </si>
  <si>
    <t>camisp --i2cread 5 0x51 0x0001 2 1</t>
    <phoneticPr fontId="8" type="noConversion"/>
  </si>
  <si>
    <t>Project_Version</t>
    <phoneticPr fontId="8" type="noConversion"/>
  </si>
  <si>
    <t>0x0C</t>
  </si>
  <si>
    <t>camisp --i2cread 5 0x51 0x0002 2 1</t>
    <phoneticPr fontId="8" type="noConversion"/>
  </si>
  <si>
    <t>Integrator_Plant</t>
    <phoneticPr fontId="8" type="noConversion"/>
  </si>
  <si>
    <t>0x09</t>
  </si>
  <si>
    <t>camisp --i2cread 5 0x51 0x0003 2 1</t>
    <phoneticPr fontId="8" type="noConversion"/>
  </si>
  <si>
    <t>Camera_Build</t>
    <phoneticPr fontId="8" type="noConversion"/>
  </si>
  <si>
    <t>camisp --i2cread 5 0x51 0x0004 2 1</t>
    <phoneticPr fontId="8" type="noConversion"/>
  </si>
  <si>
    <t>Config_Number</t>
    <phoneticPr fontId="8" type="noConversion"/>
  </si>
  <si>
    <t>[0x00,0x99]</t>
    <phoneticPr fontId="8" type="noConversion"/>
  </si>
  <si>
    <t>camisp --i2cread 5 0x51 0x0005 2 1</t>
    <phoneticPr fontId="8" type="noConversion"/>
  </si>
  <si>
    <t>Substrate</t>
    <phoneticPr fontId="8" type="noConversion"/>
  </si>
  <si>
    <t>[0x37,0x3B]</t>
    <phoneticPr fontId="8" type="noConversion"/>
  </si>
  <si>
    <t>camisp --i2cread 5 0x51 0x0006 2 1</t>
    <phoneticPr fontId="8" type="noConversion"/>
  </si>
  <si>
    <t>Driver</t>
    <phoneticPr fontId="8" type="noConversion"/>
  </si>
  <si>
    <t>[0xD7||0xD8]</t>
    <phoneticPr fontId="8" type="noConversion"/>
  </si>
  <si>
    <t>camisp --i2cread 5 0x51 0x0007 2 1</t>
    <phoneticPr fontId="8" type="noConversion"/>
  </si>
  <si>
    <t>Kirk</t>
  </si>
  <si>
    <t>[0x34||0x54||0x55]</t>
    <phoneticPr fontId="8" type="noConversion"/>
  </si>
  <si>
    <t>camisp --i2cread 5 0x51 0x0008 2 1</t>
    <phoneticPr fontId="8" type="noConversion"/>
  </si>
  <si>
    <t>camisp --i2cread 5 0x51 0x0009 2 1</t>
    <phoneticPr fontId="8" type="noConversion"/>
  </si>
  <si>
    <t>IR_Filter</t>
    <phoneticPr fontId="8" type="noConversion"/>
  </si>
  <si>
    <t>0x78||0xB8</t>
    <phoneticPr fontId="8" type="noConversion"/>
  </si>
  <si>
    <t>camisp --i2cread 5 0x51 0x000A 2 1</t>
    <phoneticPr fontId="8" type="noConversion"/>
  </si>
  <si>
    <t>Lens1_McCoy</t>
    <phoneticPr fontId="8" type="noConversion"/>
  </si>
  <si>
    <t>0x34||0x54</t>
    <phoneticPr fontId="8" type="noConversion"/>
  </si>
  <si>
    <t>camisp --i2cread 5 0x51 0x000B 2 1</t>
    <phoneticPr fontId="8" type="noConversion"/>
  </si>
  <si>
    <t>Lens2_Spock</t>
    <phoneticPr fontId="8" type="noConversion"/>
  </si>
  <si>
    <t>[0x35,0x55]</t>
    <phoneticPr fontId="8" type="noConversion"/>
  </si>
  <si>
    <t>camisp --i2cread 5 0x51 0x000C 2 1</t>
    <phoneticPr fontId="8" type="noConversion"/>
  </si>
  <si>
    <t>camisp --i2cread 5 0x51 0x000D 2 1</t>
    <phoneticPr fontId="8" type="noConversion"/>
  </si>
  <si>
    <t>camisp --i2cread 5 0x51 0x000E 2 1</t>
    <phoneticPr fontId="8" type="noConversion"/>
  </si>
  <si>
    <t>Shield_Can</t>
    <phoneticPr fontId="8" type="noConversion"/>
  </si>
  <si>
    <t>0x0D</t>
    <phoneticPr fontId="8" type="noConversion"/>
  </si>
  <si>
    <t>camisp --i2cread 5 0x51 0x000F 2 1</t>
    <phoneticPr fontId="8" type="noConversion"/>
  </si>
  <si>
    <t>Flex</t>
  </si>
  <si>
    <t>[0x08,0x57]</t>
    <phoneticPr fontId="8" type="noConversion"/>
  </si>
  <si>
    <t>camisp --i2cread 5 0x51 0x0010 2 1</t>
  </si>
  <si>
    <t>Stiffener</t>
  </si>
  <si>
    <t>[0x0D,0x75]</t>
    <phoneticPr fontId="8" type="noConversion"/>
  </si>
  <si>
    <t>camisp --i2cread 5 0x51 0x0011 2 1</t>
    <phoneticPr fontId="8" type="noConversion"/>
  </si>
  <si>
    <t>Liner</t>
  </si>
  <si>
    <t>0x55</t>
    <phoneticPr fontId="8" type="noConversion"/>
  </si>
  <si>
    <t>camisp --exit
camisp --find
camisp --pick back2
camisp --i2cread 5 0x33 0x40 1 1 //expect 0x80
camisp --i2cread 5 0x33 0x3D 1 1
//expect 0x3B, 0x27, 0x3F</t>
    <phoneticPr fontId="8" type="noConversion"/>
  </si>
  <si>
    <t>NVM_Format_Rev</t>
    <phoneticPr fontId="8" type="noConversion"/>
  </si>
  <si>
    <t>NVM_Version</t>
    <phoneticPr fontId="8" type="noConversion"/>
  </si>
  <si>
    <t>0xE</t>
    <phoneticPr fontId="8" type="noConversion"/>
  </si>
  <si>
    <t>0x0</t>
    <phoneticPr fontId="8" type="noConversion"/>
  </si>
  <si>
    <t>camisp --i2cread 5 0x51 0x001E 2 1
camisp --exit</t>
    <phoneticPr fontId="8" type="noConversion"/>
  </si>
  <si>
    <t>Version5.2</t>
    <phoneticPr fontId="8" type="noConversion"/>
  </si>
  <si>
    <t>1. Add "Jasper NVM" related test</t>
    <phoneticPr fontId="8" type="noConversion"/>
  </si>
  <si>
    <t>CT2</t>
    <phoneticPr fontId="8" type="noConversion"/>
  </si>
  <si>
    <t>V22.4.3.9/V23.4.3.10</t>
    <phoneticPr fontId="8" type="noConversion"/>
  </si>
  <si>
    <t>camisp --i2cread 5 0x51 0x0000 2 1
//expect 0xE</t>
    <phoneticPr fontId="8" type="noConversion"/>
  </si>
  <si>
    <t>//expect 0x0</t>
    <phoneticPr fontId="8" type="noConversion"/>
  </si>
  <si>
    <t>[NA,NA]</t>
    <phoneticPr fontId="42" type="noConversion"/>
  </si>
  <si>
    <t>camisp --i2cread 5 0x33 0x04 1 1</t>
    <phoneticPr fontId="42" type="noConversion"/>
  </si>
  <si>
    <t>camisp --i2cread 5 0x33 0x05 1 1</t>
    <phoneticPr fontId="42" type="noConversion"/>
  </si>
  <si>
    <t>camisp --i2cread 5 0x33 0x06 1 1</t>
    <phoneticPr fontId="42" type="noConversion"/>
  </si>
  <si>
    <t>camisp --i2cread 5 0x33 0x07 1 1</t>
    <phoneticPr fontId="42" type="noConversion"/>
  </si>
  <si>
    <t>Riker_Fault_Registers@0x04</t>
    <phoneticPr fontId="12" type="noConversion"/>
  </si>
  <si>
    <t>Riker_Fault_Registers@0x05</t>
    <phoneticPr fontId="12" type="noConversion"/>
  </si>
  <si>
    <t>Riker_Fault_Registers@0x06</t>
    <phoneticPr fontId="12" type="noConversion"/>
  </si>
  <si>
    <t>Riker_Fault_Registers@0x07</t>
    <phoneticPr fontId="12" type="noConversion"/>
  </si>
  <si>
    <t>Version5.3</t>
    <phoneticPr fontId="8" type="noConversion"/>
  </si>
  <si>
    <t>QT0a</t>
    <phoneticPr fontId="8" type="noConversion"/>
  </si>
  <si>
    <t>V23.4.7.12/V22.4.7.9</t>
    <phoneticPr fontId="8" type="noConversion"/>
  </si>
  <si>
    <t>1. Add " Riker Reg 0x04/0x05/0x06/0x07" test item</t>
    <phoneticPr fontId="8" type="noConversion"/>
  </si>
  <si>
    <t xml:space="preserve">Initialization </t>
    <phoneticPr fontId="8" type="noConversion"/>
  </si>
  <si>
    <t>pmuadc --sel potomac --read tbat</t>
    <phoneticPr fontId="12" type="noConversion"/>
  </si>
  <si>
    <t>sensor --sel accel --init;wait 200 
sensor --sel accel --exectest selftest 
sensor --sel accel --turnoff;wait 200</t>
    <phoneticPr fontId="12" type="noConversion"/>
  </si>
  <si>
    <t>sensor --sel gyro --init ;wait 200
sensor --sel gyro --exectest selftest 
sensor --sel gyro --turnoff ;wait 200</t>
    <phoneticPr fontId="12" type="noConversion"/>
  </si>
  <si>
    <t>sensor --sel compass --init</t>
    <phoneticPr fontId="12" type="noConversion"/>
  </si>
  <si>
    <t>sensor -s compass --conntest</t>
    <phoneticPr fontId="12" type="noConversion"/>
  </si>
  <si>
    <t xml:space="preserve">sensor -l
sensor --sel accel --init
sensor --sel gyro --init
wait 200
sensor --sel accel --set rate 200 </t>
    <phoneticPr fontId="8" type="noConversion"/>
  </si>
  <si>
    <t>camisp --i2cread 5 0x33 0x08 1 1
camisp --i2cread 5 0x33 0x09 1 1</t>
    <phoneticPr fontId="42" type="noConversion"/>
  </si>
  <si>
    <t>Trim_Revision_1
TRIM_BG_TC
Trim_Revision_2
TRIM_VREF_0P6V</t>
    <phoneticPr fontId="42" type="noConversion"/>
  </si>
  <si>
    <t>Version5.4</t>
    <phoneticPr fontId="8" type="noConversion"/>
  </si>
  <si>
    <t>QT0a</t>
    <phoneticPr fontId="8" type="noConversion"/>
  </si>
  <si>
    <t>Riler_Trim_OTP _Version</t>
    <phoneticPr fontId="12" type="noConversion"/>
  </si>
  <si>
    <t>1. Modified "Riler_Trim_OTP _Version" test command from "camisp --i2cread 5 0x33 0x80/0x90 1 1" to "camisp --i2cread 5 0x33 0x08/0x09 1 1"</t>
    <phoneticPr fontId="8" type="noConversion"/>
  </si>
  <si>
    <t>Per F1 request</t>
  </si>
  <si>
    <t>[0x20,0x21]||[0x30,0x31]</t>
    <phoneticPr fontId="8" type="noConversion"/>
  </si>
  <si>
    <t>Periscope</t>
    <phoneticPr fontId="8" type="noConversion"/>
  </si>
  <si>
    <t>Need judge camera build
[0x20,0x21] match Sulu_DOE [0x41||0x42] and Lens_Holder [0x96||0x98]
[0x30,0x31] match Sulu_DOE [0x00,0x99] and Lens_Holder [0x00,0x99]</t>
    <phoneticPr fontId="8" type="noConversion"/>
  </si>
  <si>
    <t>[0x41||0x42]&amp; [0x00,0x99]</t>
    <phoneticPr fontId="8" type="noConversion"/>
  </si>
  <si>
    <t>[0x96||0x98]&amp;[0x00,0x99]</t>
    <phoneticPr fontId="8" type="noConversion"/>
  </si>
  <si>
    <t>Version5.5</t>
    <phoneticPr fontId="8" type="noConversion"/>
  </si>
  <si>
    <t>CT2</t>
    <phoneticPr fontId="8" type="noConversion"/>
  </si>
  <si>
    <t>Sulu_DOE</t>
    <phoneticPr fontId="8" type="noConversion"/>
  </si>
  <si>
    <t>Lens_Holder</t>
    <phoneticPr fontId="8" type="noConversion"/>
  </si>
  <si>
    <t>Need match EVT Jasper camera</t>
    <phoneticPr fontId="8" type="noConversion"/>
  </si>
  <si>
    <t>[0x00,0x99] only match camera build [0x30,0x31]</t>
    <phoneticPr fontId="8" type="noConversion"/>
  </si>
  <si>
    <t>V22.4.3.10/V23.4.4.10</t>
    <phoneticPr fontId="8" type="noConversion"/>
  </si>
  <si>
    <t>1. Add "Jasper camera build/Sulu_DOE/Lens_Holder" test limits</t>
    <phoneticPr fontId="8" type="noConversion"/>
  </si>
  <si>
    <t xml:space="preserve">[0010581A:0AB8802E] :-) camisp --i2cread 5 0x33 0x08 1 1
RunI2cRead 0x8
0x20
Pass
//Trim_Revision_1 need match [7:5], 
//TRIM_BG_TC need match [4:0],
[0010581A:0AB8802E] :-) camisp --i2cread 5 0x33 0x09 1 1
RunI2cRead 0x9
0x0
Pass
//Trim_Revision_2 need match [7:5], 
//TRIM_VREF_0P6V need match [4:0], </t>
    <phoneticPr fontId="42" type="noConversion"/>
  </si>
  <si>
    <t>Riker_Fault_Registers@0x00</t>
    <phoneticPr fontId="12" type="noConversion"/>
  </si>
  <si>
    <t>Riker_Fault_Registers@0x01</t>
    <phoneticPr fontId="12" type="noConversion"/>
  </si>
  <si>
    <t>camisp --i2cread 5 0x33 0x00 1 1</t>
    <phoneticPr fontId="42" type="noConversion"/>
  </si>
  <si>
    <t>camisp --i2cread 5 0x33 0x01 1 1</t>
    <phoneticPr fontId="42" type="noConversion"/>
  </si>
  <si>
    <t>Version5.6</t>
    <phoneticPr fontId="8" type="noConversion"/>
  </si>
  <si>
    <t xml:space="preserve">1.Remove limit for OTP riker </t>
    <phoneticPr fontId="8" type="noConversion"/>
  </si>
  <si>
    <t>2.Add " Riker Reg 0x00/0x01" test item</t>
    <phoneticPr fontId="8" type="noConversion"/>
  </si>
</sst>
</file>

<file path=xl/styles.xml><?xml version="1.0" encoding="utf-8"?>
<styleSheet xmlns="http://schemas.openxmlformats.org/spreadsheetml/2006/main">
  <fonts count="55">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70C0"/>
      <name val="Times New Roman"/>
      <family val="1"/>
    </font>
    <font>
      <sz val="12"/>
      <color rgb="FF0000FF"/>
      <name val="Times New Roman"/>
      <family val="1"/>
    </font>
    <font>
      <sz val="12"/>
      <color rgb="FFFF0000"/>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22"/>
      <color rgb="FF000000"/>
      <name val="Times New Roman"/>
      <family val="1"/>
    </font>
    <font>
      <b/>
      <sz val="12"/>
      <color rgb="FF000000"/>
      <name val="Times New Roman"/>
      <family val="1"/>
    </font>
    <font>
      <b/>
      <sz val="12"/>
      <color rgb="FFFFFFFF"/>
      <name val="Times New Roman"/>
      <family val="1"/>
    </font>
    <font>
      <b/>
      <sz val="12"/>
      <color rgb="FFE46D0A"/>
      <name val="Times New Roman"/>
      <family val="1"/>
    </font>
    <font>
      <sz val="12"/>
      <color rgb="FF000000"/>
      <name val="新細明體"/>
      <family val="2"/>
      <charset val="136"/>
    </font>
    <font>
      <sz val="12"/>
      <color rgb="FF000000"/>
      <name val="新細明體"/>
      <family val="1"/>
      <charset val="136"/>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sz val="22"/>
      <color theme="1"/>
      <name val="Times New Roman"/>
      <family val="1"/>
    </font>
    <font>
      <sz val="12"/>
      <color theme="9"/>
      <name val="Times New Roman"/>
      <family val="1"/>
    </font>
    <font>
      <b/>
      <sz val="12"/>
      <color theme="1"/>
      <name val="新細明體"/>
      <family val="2"/>
      <charset val="136"/>
      <scheme val="minor"/>
    </font>
    <font>
      <sz val="12"/>
      <color rgb="FF00B0F0"/>
      <name val="Times New Roman"/>
      <family val="1"/>
    </font>
    <font>
      <u/>
      <sz val="12"/>
      <color theme="11"/>
      <name val="新細明體"/>
      <family val="2"/>
      <charset val="136"/>
      <scheme val="minor"/>
    </font>
    <font>
      <b/>
      <i/>
      <sz val="23"/>
      <color theme="1"/>
      <name val="Times New Roman"/>
      <family val="1"/>
    </font>
    <font>
      <b/>
      <sz val="23"/>
      <color theme="1"/>
      <name val="Times New Roman"/>
      <family val="1"/>
    </font>
    <font>
      <sz val="12"/>
      <color rgb="FF000000"/>
      <name val="Inherit"/>
      <family val="1"/>
    </font>
    <font>
      <b/>
      <i/>
      <sz val="22"/>
      <color theme="1"/>
      <name val="細明體"/>
      <family val="3"/>
      <charset val="136"/>
    </font>
    <font>
      <b/>
      <i/>
      <sz val="22"/>
      <color rgb="FF000000"/>
      <name val="細明體"/>
      <family val="3"/>
      <charset val="136"/>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indexed="53"/>
        <bgColor indexed="64"/>
      </patternFill>
    </fill>
    <fill>
      <patternFill patternType="solid">
        <fgColor rgb="FF00B0F0"/>
        <bgColor indexed="64"/>
      </patternFill>
    </fill>
    <fill>
      <patternFill patternType="solid">
        <fgColor theme="0"/>
        <bgColor rgb="FF000000"/>
      </patternFill>
    </fill>
  </fills>
  <borders count="29">
    <border>
      <left/>
      <right/>
      <top/>
      <bottom/>
      <diagonal/>
    </border>
    <border>
      <left/>
      <right/>
      <top style="thin">
        <color indexed="10"/>
      </top>
      <bottom/>
      <diagonal/>
    </border>
    <border>
      <left style="thin">
        <color auto="1"/>
      </left>
      <right/>
      <top style="thin">
        <color indexed="8"/>
      </top>
      <bottom style="thin">
        <color auto="1"/>
      </bottom>
      <diagonal/>
    </border>
    <border>
      <left style="thin">
        <color auto="1"/>
      </left>
      <right/>
      <top style="thin">
        <color auto="1"/>
      </top>
      <bottom style="thin">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indexed="64"/>
      </left>
      <right/>
      <top/>
      <bottom/>
      <diagonal/>
    </border>
  </borders>
  <cellStyleXfs count="101">
    <xf numFmtId="0" fontId="0"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xf numFmtId="0" fontId="28" fillId="0" borderId="0"/>
    <xf numFmtId="0" fontId="6" fillId="0" borderId="0"/>
    <xf numFmtId="0" fontId="6" fillId="0" borderId="0"/>
    <xf numFmtId="0" fontId="6" fillId="0" borderId="0"/>
    <xf numFmtId="0" fontId="6" fillId="0" borderId="0"/>
    <xf numFmtId="0" fontId="6" fillId="0" borderId="0"/>
    <xf numFmtId="0" fontId="29" fillId="0" borderId="0">
      <alignment vertical="center"/>
    </xf>
    <xf numFmtId="0" fontId="29" fillId="0" borderId="0">
      <alignment vertical="center"/>
    </xf>
    <xf numFmtId="0" fontId="2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30" fillId="0" borderId="0">
      <alignment vertical="center"/>
    </xf>
    <xf numFmtId="0" fontId="6" fillId="0" borderId="0">
      <alignment vertical="center"/>
    </xf>
    <xf numFmtId="0" fontId="6" fillId="0" borderId="0">
      <alignment vertical="center"/>
    </xf>
    <xf numFmtId="0" fontId="28"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28" fillId="0" borderId="0">
      <alignment vertical="center"/>
    </xf>
    <xf numFmtId="0" fontId="6" fillId="0" borderId="0">
      <alignment vertical="center"/>
    </xf>
    <xf numFmtId="0" fontId="5" fillId="0" borderId="0">
      <alignment vertical="center"/>
    </xf>
    <xf numFmtId="0" fontId="29" fillId="0" borderId="0">
      <alignment vertical="center"/>
    </xf>
    <xf numFmtId="0" fontId="6" fillId="0" borderId="0">
      <alignment vertical="center"/>
    </xf>
    <xf numFmtId="0" fontId="28" fillId="0" borderId="0">
      <alignment vertical="center"/>
    </xf>
    <xf numFmtId="0" fontId="6" fillId="0" borderId="0">
      <alignment vertical="center"/>
    </xf>
    <xf numFmtId="0" fontId="29" fillId="0" borderId="0">
      <alignment vertical="center"/>
    </xf>
    <xf numFmtId="0" fontId="6" fillId="0" borderId="0">
      <alignment vertical="center"/>
    </xf>
    <xf numFmtId="0" fontId="5" fillId="0" borderId="0">
      <alignment vertical="center"/>
    </xf>
    <xf numFmtId="0" fontId="43" fillId="0" borderId="0">
      <alignment vertical="center"/>
    </xf>
    <xf numFmtId="0" fontId="4" fillId="0" borderId="0">
      <alignment vertical="center"/>
    </xf>
    <xf numFmtId="0" fontId="6" fillId="0" borderId="0">
      <alignment vertical="center"/>
    </xf>
    <xf numFmtId="0" fontId="3"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cellStyleXfs>
  <cellXfs count="513">
    <xf numFmtId="0" fontId="0" fillId="0" borderId="0" xfId="0">
      <alignment vertical="center"/>
    </xf>
    <xf numFmtId="0" fontId="7" fillId="0" borderId="0" xfId="0" applyFont="1">
      <alignment vertical="center"/>
    </xf>
    <xf numFmtId="0" fontId="13" fillId="2" borderId="0" xfId="1" applyNumberFormat="1" applyFont="1" applyFill="1" applyBorder="1" applyAlignment="1">
      <alignment horizontal="center" vertical="center" wrapText="1"/>
    </xf>
    <xf numFmtId="1" fontId="14" fillId="2" borderId="1" xfId="1" applyNumberFormat="1" applyFont="1" applyFill="1" applyBorder="1" applyAlignment="1">
      <alignment horizontal="center" vertical="center" wrapText="1"/>
    </xf>
    <xf numFmtId="0" fontId="15" fillId="0" borderId="0" xfId="2" applyFont="1" applyBorder="1" applyAlignment="1">
      <alignment horizontal="center" vertical="center"/>
    </xf>
    <xf numFmtId="0" fontId="15" fillId="0" borderId="0" xfId="3" applyFont="1">
      <alignment vertical="center"/>
    </xf>
    <xf numFmtId="0" fontId="7" fillId="0" borderId="0" xfId="0" applyFont="1" applyAlignment="1">
      <alignment vertical="top" wrapText="1"/>
    </xf>
    <xf numFmtId="0" fontId="15" fillId="3" borderId="2" xfId="3" applyNumberFormat="1" applyFont="1" applyFill="1" applyBorder="1" applyAlignment="1">
      <alignment horizontal="center" vertical="center" wrapText="1"/>
    </xf>
    <xf numFmtId="0" fontId="15" fillId="4" borderId="3" xfId="3" applyFont="1" applyFill="1" applyBorder="1" applyAlignment="1">
      <alignment horizontal="center" vertical="center"/>
    </xf>
    <xf numFmtId="0" fontId="15" fillId="5" borderId="3" xfId="3" applyNumberFormat="1" applyFont="1" applyFill="1" applyBorder="1" applyAlignment="1">
      <alignment horizontal="center" vertical="center" wrapText="1"/>
    </xf>
    <xf numFmtId="0" fontId="15" fillId="6" borderId="3" xfId="3" applyNumberFormat="1" applyFont="1" applyFill="1" applyBorder="1" applyAlignment="1">
      <alignment horizontal="center" vertical="center" wrapText="1"/>
    </xf>
    <xf numFmtId="0" fontId="15" fillId="0" borderId="0" xfId="1" applyNumberFormat="1" applyFont="1" applyFill="1" applyBorder="1" applyAlignment="1">
      <alignment horizontal="center" vertical="center"/>
    </xf>
    <xf numFmtId="0" fontId="15" fillId="7" borderId="3" xfId="3" applyNumberFormat="1" applyFont="1" applyFill="1" applyBorder="1" applyAlignment="1">
      <alignment horizontal="center" vertical="center" wrapText="1"/>
    </xf>
    <xf numFmtId="0" fontId="15" fillId="8" borderId="3" xfId="3" applyNumberFormat="1" applyFont="1" applyFill="1" applyBorder="1" applyAlignment="1">
      <alignment horizontal="center" vertical="center" wrapText="1"/>
    </xf>
    <xf numFmtId="0" fontId="16" fillId="10" borderId="5" xfId="3" applyNumberFormat="1" applyFont="1" applyFill="1" applyBorder="1" applyAlignment="1">
      <alignment horizontal="center" vertical="center" wrapText="1"/>
    </xf>
    <xf numFmtId="0" fontId="16" fillId="10" borderId="7" xfId="1" applyNumberFormat="1" applyFont="1" applyFill="1" applyBorder="1" applyAlignment="1">
      <alignment horizontal="center" vertical="center" wrapText="1"/>
    </xf>
    <xf numFmtId="0" fontId="7" fillId="0" borderId="0" xfId="4" applyFont="1">
      <alignment vertical="center"/>
    </xf>
    <xf numFmtId="0" fontId="7" fillId="0" borderId="0" xfId="0" applyFont="1" applyFill="1">
      <alignment vertical="center"/>
    </xf>
    <xf numFmtId="0" fontId="7" fillId="0" borderId="0" xfId="0" applyFont="1" applyFill="1" applyBorder="1" applyAlignment="1">
      <alignment horizontal="center" vertical="center"/>
    </xf>
    <xf numFmtId="0" fontId="7" fillId="0" borderId="9" xfId="0" applyFont="1" applyBorder="1" applyAlignment="1">
      <alignment vertical="top" wrapText="1"/>
    </xf>
    <xf numFmtId="0" fontId="7" fillId="11" borderId="0" xfId="0" applyFont="1" applyFill="1">
      <alignment vertical="center"/>
    </xf>
    <xf numFmtId="0" fontId="7" fillId="0" borderId="0" xfId="0" applyFont="1" applyFill="1" applyBorder="1">
      <alignment vertical="center"/>
    </xf>
    <xf numFmtId="0" fontId="7" fillId="0" borderId="0" xfId="0" applyFont="1" applyFill="1" applyBorder="1" applyAlignment="1">
      <alignment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49" fontId="15" fillId="0" borderId="0" xfId="5" applyNumberFormat="1" applyFont="1">
      <alignment vertical="center"/>
    </xf>
    <xf numFmtId="0" fontId="15" fillId="0" borderId="0" xfId="5" applyFont="1">
      <alignment vertical="center"/>
    </xf>
    <xf numFmtId="0" fontId="15" fillId="0" borderId="0" xfId="5" applyFont="1" applyAlignment="1">
      <alignment horizontal="center" vertical="center"/>
    </xf>
    <xf numFmtId="0" fontId="15" fillId="0" borderId="0" xfId="5" applyFont="1" applyAlignment="1">
      <alignment vertical="top" wrapText="1"/>
    </xf>
    <xf numFmtId="49" fontId="7" fillId="0" borderId="0" xfId="4" applyNumberFormat="1" applyFont="1">
      <alignment vertical="center"/>
    </xf>
    <xf numFmtId="0" fontId="7" fillId="0" borderId="0" xfId="4" applyFont="1" applyAlignment="1">
      <alignment horizontal="center" vertical="center"/>
    </xf>
    <xf numFmtId="49" fontId="16" fillId="10" borderId="10" xfId="5" applyNumberFormat="1" applyFont="1" applyFill="1" applyBorder="1" applyAlignment="1">
      <alignment horizontal="center" vertical="center" wrapText="1"/>
    </xf>
    <xf numFmtId="0" fontId="16" fillId="10" borderId="5" xfId="5" applyNumberFormat="1" applyFont="1" applyFill="1" applyBorder="1" applyAlignment="1">
      <alignment horizontal="center" vertical="center" wrapText="1"/>
    </xf>
    <xf numFmtId="0" fontId="16" fillId="10" borderId="9" xfId="5" applyNumberFormat="1" applyFont="1" applyFill="1" applyBorder="1" applyAlignment="1">
      <alignment horizontal="center" vertical="center" wrapText="1"/>
    </xf>
    <xf numFmtId="0" fontId="15" fillId="8" borderId="8" xfId="5" applyNumberFormat="1" applyFont="1" applyFill="1" applyBorder="1" applyAlignment="1">
      <alignment horizontal="center" vertical="center" wrapText="1"/>
    </xf>
    <xf numFmtId="0" fontId="7" fillId="0" borderId="8" xfId="4" applyFont="1" applyBorder="1">
      <alignment vertical="center"/>
    </xf>
    <xf numFmtId="0" fontId="7" fillId="11" borderId="8" xfId="4" applyFont="1" applyFill="1" applyBorder="1" applyAlignment="1">
      <alignment vertical="top" wrapText="1"/>
    </xf>
    <xf numFmtId="0" fontId="7" fillId="11" borderId="0" xfId="4" applyFont="1" applyFill="1">
      <alignment vertical="center"/>
    </xf>
    <xf numFmtId="0" fontId="7" fillId="0" borderId="0" xfId="4" applyFont="1" applyFill="1">
      <alignment vertical="center"/>
    </xf>
    <xf numFmtId="0" fontId="27" fillId="11" borderId="0" xfId="4" applyFont="1" applyFill="1">
      <alignment vertical="center"/>
    </xf>
    <xf numFmtId="0" fontId="7" fillId="0" borderId="0" xfId="4" applyFont="1" applyFill="1" applyBorder="1" applyAlignment="1">
      <alignment vertical="center"/>
    </xf>
    <xf numFmtId="0" fontId="7" fillId="11" borderId="0" xfId="4" applyFont="1" applyFill="1" applyBorder="1" applyAlignment="1">
      <alignment vertical="center"/>
    </xf>
    <xf numFmtId="0" fontId="32" fillId="11" borderId="0" xfId="4" applyFont="1" applyFill="1">
      <alignment vertical="center"/>
    </xf>
    <xf numFmtId="0" fontId="7" fillId="0" borderId="0" xfId="4" applyFont="1" applyAlignment="1">
      <alignment vertical="top" wrapText="1"/>
    </xf>
    <xf numFmtId="0" fontId="33" fillId="0" borderId="0" xfId="4" applyFont="1" applyBorder="1">
      <alignment vertical="center"/>
    </xf>
    <xf numFmtId="0" fontId="36" fillId="12" borderId="0" xfId="1" applyNumberFormat="1" applyFont="1" applyFill="1" applyBorder="1" applyAlignment="1">
      <alignment horizontal="center" vertical="center" wrapText="1"/>
    </xf>
    <xf numFmtId="1" fontId="37" fillId="12" borderId="11" xfId="4" applyNumberFormat="1" applyFont="1" applyFill="1" applyBorder="1" applyAlignment="1">
      <alignment horizontal="center" vertical="center" wrapText="1"/>
    </xf>
    <xf numFmtId="0" fontId="33" fillId="0" borderId="0" xfId="5" applyFont="1" applyBorder="1">
      <alignment vertical="center"/>
    </xf>
    <xf numFmtId="0" fontId="33" fillId="0" borderId="0" xfId="0" applyFont="1" applyBorder="1">
      <alignment vertical="center"/>
    </xf>
    <xf numFmtId="0" fontId="36" fillId="12" borderId="4" xfId="1" applyNumberFormat="1" applyFont="1" applyFill="1" applyBorder="1" applyAlignment="1">
      <alignment horizontal="center" vertical="center" wrapText="1"/>
    </xf>
    <xf numFmtId="0" fontId="38" fillId="20" borderId="10" xfId="4" applyNumberFormat="1" applyFont="1" applyFill="1" applyBorder="1" applyAlignment="1">
      <alignment horizontal="center" vertical="center" wrapText="1"/>
    </xf>
    <xf numFmtId="0" fontId="38" fillId="20" borderId="5" xfId="4" applyNumberFormat="1" applyFont="1" applyFill="1" applyBorder="1" applyAlignment="1">
      <alignment horizontal="center" vertical="center" wrapText="1"/>
    </xf>
    <xf numFmtId="0" fontId="38" fillId="20" borderId="12" xfId="4" applyNumberFormat="1" applyFont="1" applyFill="1" applyBorder="1" applyAlignment="1">
      <alignment horizontal="center" vertical="center" wrapText="1"/>
    </xf>
    <xf numFmtId="0" fontId="38" fillId="20" borderId="6" xfId="1" applyNumberFormat="1" applyFont="1" applyFill="1" applyBorder="1" applyAlignment="1">
      <alignment horizontal="center" vertical="center" wrapText="1"/>
    </xf>
    <xf numFmtId="0" fontId="38" fillId="20" borderId="13" xfId="4" applyNumberFormat="1" applyFont="1" applyFill="1" applyBorder="1" applyAlignment="1">
      <alignment horizontal="center" vertical="center" wrapText="1"/>
    </xf>
    <xf numFmtId="0" fontId="38" fillId="20" borderId="5" xfId="5" applyNumberFormat="1" applyFont="1" applyFill="1" applyBorder="1" applyAlignment="1">
      <alignment horizontal="center" vertical="center" wrapText="1"/>
    </xf>
    <xf numFmtId="0" fontId="33" fillId="0" borderId="8" xfId="0" applyFont="1" applyBorder="1" applyAlignment="1">
      <alignment vertical="top" wrapText="1"/>
    </xf>
    <xf numFmtId="0" fontId="33" fillId="0" borderId="9" xfId="0" applyFont="1" applyBorder="1" applyAlignment="1">
      <alignment vertical="top" wrapText="1"/>
    </xf>
    <xf numFmtId="0" fontId="40" fillId="0" borderId="0" xfId="53" applyFont="1" applyBorder="1">
      <alignment vertical="center"/>
    </xf>
    <xf numFmtId="0" fontId="41" fillId="0" borderId="0" xfId="45" applyFont="1" applyBorder="1">
      <alignment vertical="center"/>
    </xf>
    <xf numFmtId="0" fontId="33" fillId="0" borderId="0" xfId="45" applyFont="1" applyFill="1" applyBorder="1" applyAlignment="1">
      <alignment horizontal="center" vertical="center" wrapText="1"/>
    </xf>
    <xf numFmtId="0" fontId="33" fillId="0" borderId="0" xfId="0" applyFont="1" applyBorder="1" applyAlignment="1">
      <alignment horizontal="center" vertical="center"/>
    </xf>
    <xf numFmtId="0" fontId="33" fillId="0" borderId="0" xfId="0" applyFont="1" applyFill="1" applyBorder="1">
      <alignment vertical="center"/>
    </xf>
    <xf numFmtId="0" fontId="33" fillId="0" borderId="0" xfId="44" applyFont="1" applyFill="1" applyBorder="1">
      <alignment vertical="center"/>
    </xf>
    <xf numFmtId="0" fontId="15" fillId="0" borderId="0" xfId="2" applyFont="1" applyBorder="1">
      <alignment vertical="center"/>
    </xf>
    <xf numFmtId="0" fontId="15" fillId="2" borderId="0" xfId="3" applyNumberFormat="1" applyFont="1" applyFill="1" applyBorder="1" applyAlignment="1">
      <alignment vertical="center"/>
    </xf>
    <xf numFmtId="0" fontId="15" fillId="0" borderId="0" xfId="3" applyFont="1" applyAlignment="1">
      <alignment vertical="top"/>
    </xf>
    <xf numFmtId="0" fontId="15" fillId="2" borderId="14" xfId="3" applyNumberFormat="1" applyFont="1" applyFill="1" applyBorder="1" applyAlignment="1">
      <alignment vertical="center"/>
    </xf>
    <xf numFmtId="0" fontId="16" fillId="10" borderId="10" xfId="3" applyNumberFormat="1" applyFont="1" applyFill="1" applyBorder="1" applyAlignment="1">
      <alignment horizontal="center" vertical="center" wrapText="1"/>
    </xf>
    <xf numFmtId="0" fontId="16" fillId="10" borderId="9" xfId="3" applyNumberFormat="1" applyFont="1" applyFill="1" applyBorder="1" applyAlignment="1">
      <alignment horizontal="center" vertical="center" wrapText="1"/>
    </xf>
    <xf numFmtId="0" fontId="16" fillId="10" borderId="5" xfId="2" applyNumberFormat="1" applyFont="1" applyFill="1" applyBorder="1" applyAlignment="1">
      <alignment horizontal="center" vertical="center" wrapText="1"/>
    </xf>
    <xf numFmtId="0" fontId="7" fillId="0" borderId="3" xfId="0" applyFont="1" applyBorder="1" applyAlignment="1">
      <alignment horizontal="left" vertical="top"/>
    </xf>
    <xf numFmtId="0" fontId="7" fillId="0" borderId="9" xfId="0" applyFont="1" applyFill="1" applyBorder="1" applyAlignment="1">
      <alignment horizontal="left" vertical="top"/>
    </xf>
    <xf numFmtId="0" fontId="7" fillId="0" borderId="15" xfId="0" applyFont="1" applyFill="1" applyBorder="1" applyAlignment="1">
      <alignment horizontal="center" vertical="center"/>
    </xf>
    <xf numFmtId="0" fontId="7" fillId="0" borderId="0" xfId="0" applyFont="1" applyFill="1" applyAlignment="1">
      <alignment vertical="center"/>
    </xf>
    <xf numFmtId="0" fontId="7" fillId="0" borderId="15" xfId="0" applyFont="1" applyBorder="1" applyAlignment="1">
      <alignment horizontal="center" vertical="center"/>
    </xf>
    <xf numFmtId="0" fontId="7" fillId="0" borderId="8" xfId="0" applyFont="1" applyBorder="1" applyAlignment="1">
      <alignment vertical="top" wrapText="1"/>
    </xf>
    <xf numFmtId="0" fontId="7" fillId="0" borderId="0" xfId="0" applyFont="1" applyAlignment="1">
      <alignment vertical="top"/>
    </xf>
    <xf numFmtId="0" fontId="15" fillId="2" borderId="0" xfId="3" applyNumberFormat="1" applyFont="1" applyFill="1" applyBorder="1" applyAlignment="1">
      <alignment horizontal="center" vertical="center"/>
    </xf>
    <xf numFmtId="0" fontId="15" fillId="2" borderId="14" xfId="3" applyNumberFormat="1" applyFont="1" applyFill="1" applyBorder="1" applyAlignment="1">
      <alignment horizontal="center" vertical="center"/>
    </xf>
    <xf numFmtId="0" fontId="7" fillId="0" borderId="15" xfId="4" applyFont="1" applyBorder="1" applyAlignment="1">
      <alignment horizontal="center" vertical="top"/>
    </xf>
    <xf numFmtId="0" fontId="7" fillId="0" borderId="8" xfId="0" applyFont="1" applyFill="1" applyBorder="1" applyAlignment="1">
      <alignment vertical="top" wrapText="1"/>
    </xf>
    <xf numFmtId="0" fontId="15" fillId="0" borderId="8" xfId="3" applyNumberFormat="1" applyFont="1" applyFill="1" applyBorder="1" applyAlignment="1">
      <alignment horizontal="left" vertical="top" wrapText="1"/>
    </xf>
    <xf numFmtId="0" fontId="16" fillId="10" borderId="16" xfId="1" applyNumberFormat="1" applyFont="1" applyFill="1" applyBorder="1" applyAlignment="1">
      <alignment horizontal="center" vertical="center" wrapText="1"/>
    </xf>
    <xf numFmtId="0" fontId="7" fillId="0" borderId="17" xfId="4" applyFont="1" applyBorder="1" applyAlignment="1">
      <alignment horizontal="center" vertical="center"/>
    </xf>
    <xf numFmtId="0" fontId="7" fillId="0" borderId="17" xfId="4" applyFont="1" applyBorder="1">
      <alignment vertical="center"/>
    </xf>
    <xf numFmtId="0" fontId="15" fillId="8" borderId="17" xfId="3" applyNumberFormat="1" applyFont="1" applyFill="1" applyBorder="1" applyAlignment="1">
      <alignment horizontal="center" vertical="center" wrapText="1"/>
    </xf>
    <xf numFmtId="0" fontId="7" fillId="0" borderId="17" xfId="4" applyFont="1" applyBorder="1" applyAlignment="1">
      <alignment vertical="top"/>
    </xf>
    <xf numFmtId="0" fontId="7" fillId="0" borderId="17" xfId="4" applyFont="1" applyBorder="1" applyAlignment="1">
      <alignment vertical="top" wrapText="1"/>
    </xf>
    <xf numFmtId="0" fontId="7" fillId="0" borderId="17" xfId="4" applyFont="1" applyFill="1" applyBorder="1" applyAlignment="1">
      <alignment horizontal="center" vertical="center"/>
    </xf>
    <xf numFmtId="0" fontId="15" fillId="8" borderId="17" xfId="5" applyNumberFormat="1" applyFont="1" applyFill="1" applyBorder="1" applyAlignment="1">
      <alignment horizontal="center" vertical="center" wrapText="1"/>
    </xf>
    <xf numFmtId="0" fontId="7" fillId="0" borderId="17" xfId="4" applyFont="1" applyFill="1" applyBorder="1">
      <alignment vertical="center"/>
    </xf>
    <xf numFmtId="0" fontId="7" fillId="0" borderId="17" xfId="4" applyFont="1" applyFill="1" applyBorder="1" applyAlignment="1">
      <alignment vertical="top" wrapText="1"/>
    </xf>
    <xf numFmtId="0" fontId="15" fillId="0" borderId="17" xfId="2" applyFont="1" applyBorder="1" applyAlignment="1">
      <alignment horizontal="center" vertical="center"/>
    </xf>
    <xf numFmtId="0" fontId="7" fillId="11" borderId="17" xfId="4" applyFont="1" applyFill="1" applyBorder="1">
      <alignment vertical="center"/>
    </xf>
    <xf numFmtId="0" fontId="7" fillId="0" borderId="17" xfId="4" applyFont="1" applyBorder="1" applyAlignment="1">
      <alignment vertical="center" wrapText="1"/>
    </xf>
    <xf numFmtId="0" fontId="15" fillId="11" borderId="17" xfId="1" applyNumberFormat="1" applyFont="1" applyFill="1" applyBorder="1" applyAlignment="1">
      <alignment horizontal="left" vertical="top" wrapText="1"/>
    </xf>
    <xf numFmtId="0" fontId="7" fillId="0" borderId="17" xfId="1" applyFont="1" applyFill="1" applyBorder="1">
      <alignment vertical="center"/>
    </xf>
    <xf numFmtId="0" fontId="7" fillId="11" borderId="17" xfId="4" applyFont="1" applyFill="1" applyBorder="1" applyAlignment="1">
      <alignment horizontal="center" vertical="center"/>
    </xf>
    <xf numFmtId="0" fontId="15" fillId="0" borderId="17" xfId="1" applyNumberFormat="1" applyFont="1" applyFill="1" applyBorder="1" applyAlignment="1">
      <alignment horizontal="left" vertical="center" wrapText="1"/>
    </xf>
    <xf numFmtId="0" fontId="7" fillId="0" borderId="17" xfId="4" applyFont="1" applyBorder="1" applyAlignment="1">
      <alignment horizontal="center" vertical="top" wrapText="1"/>
    </xf>
    <xf numFmtId="0" fontId="7" fillId="0" borderId="17" xfId="4" applyFont="1" applyBorder="1" applyAlignment="1">
      <alignment horizontal="center" vertical="top"/>
    </xf>
    <xf numFmtId="0" fontId="45" fillId="0" borderId="0" xfId="21" applyFont="1" applyAlignment="1">
      <alignment vertical="center"/>
    </xf>
    <xf numFmtId="0" fontId="15" fillId="2" borderId="0" xfId="21" applyNumberFormat="1" applyFont="1" applyFill="1" applyBorder="1" applyAlignment="1">
      <alignment horizontal="center" vertical="center"/>
    </xf>
    <xf numFmtId="0" fontId="7" fillId="0" borderId="0" xfId="4" applyFont="1" applyAlignment="1">
      <alignment vertical="top"/>
    </xf>
    <xf numFmtId="0" fontId="15" fillId="3" borderId="17" xfId="5" applyNumberFormat="1" applyFont="1" applyFill="1" applyBorder="1" applyAlignment="1">
      <alignment horizontal="center" vertical="center" wrapText="1"/>
    </xf>
    <xf numFmtId="0" fontId="15" fillId="2" borderId="17" xfId="3" applyNumberFormat="1" applyFont="1" applyFill="1" applyBorder="1" applyAlignment="1">
      <alignment horizontal="center" vertical="center"/>
    </xf>
    <xf numFmtId="0" fontId="15" fillId="4" borderId="17" xfId="5" applyFont="1" applyFill="1" applyBorder="1" applyAlignment="1">
      <alignment horizontal="center" vertical="center"/>
    </xf>
    <xf numFmtId="0" fontId="15" fillId="6" borderId="17" xfId="5" applyNumberFormat="1" applyFont="1" applyFill="1" applyBorder="1" applyAlignment="1">
      <alignment horizontal="center" vertical="center" wrapText="1"/>
    </xf>
    <xf numFmtId="0" fontId="15" fillId="5" borderId="17" xfId="5" applyNumberFormat="1" applyFont="1" applyFill="1" applyBorder="1" applyAlignment="1">
      <alignment horizontal="center" vertical="center" wrapText="1"/>
    </xf>
    <xf numFmtId="0" fontId="15" fillId="7" borderId="17" xfId="5" applyNumberFormat="1" applyFont="1" applyFill="1" applyBorder="1" applyAlignment="1">
      <alignment horizontal="center" vertical="center" wrapText="1"/>
    </xf>
    <xf numFmtId="0" fontId="15" fillId="9" borderId="17" xfId="5" applyNumberFormat="1" applyFont="1" applyFill="1" applyBorder="1" applyAlignment="1">
      <alignment horizontal="center" vertical="center" wrapText="1"/>
    </xf>
    <xf numFmtId="0" fontId="15" fillId="2" borderId="14" xfId="21" applyNumberFormat="1" applyFont="1" applyFill="1" applyBorder="1" applyAlignment="1">
      <alignment horizontal="center" vertical="center"/>
    </xf>
    <xf numFmtId="0" fontId="16" fillId="10" borderId="16" xfId="21" applyNumberFormat="1" applyFont="1" applyFill="1" applyBorder="1" applyAlignment="1">
      <alignment horizontal="center" vertical="center" wrapText="1"/>
    </xf>
    <xf numFmtId="0" fontId="16" fillId="10" borderId="6" xfId="21" applyNumberFormat="1" applyFont="1" applyFill="1" applyBorder="1" applyAlignment="1">
      <alignment horizontal="center" vertical="center" wrapText="1"/>
    </xf>
    <xf numFmtId="0" fontId="16" fillId="10" borderId="7" xfId="21" applyNumberFormat="1" applyFont="1" applyFill="1" applyBorder="1" applyAlignment="1">
      <alignment horizontal="center" vertical="center" wrapText="1"/>
    </xf>
    <xf numFmtId="0" fontId="16" fillId="10" borderId="8" xfId="21" applyNumberFormat="1" applyFont="1" applyFill="1" applyBorder="1" applyAlignment="1">
      <alignment horizontal="center" vertical="center" wrapText="1"/>
    </xf>
    <xf numFmtId="0" fontId="15" fillId="8" borderId="3" xfId="5" applyNumberFormat="1" applyFont="1" applyFill="1" applyBorder="1" applyAlignment="1">
      <alignment horizontal="center" vertical="center" wrapText="1"/>
    </xf>
    <xf numFmtId="0" fontId="7" fillId="0" borderId="15" xfId="4" applyFont="1" applyBorder="1" applyAlignment="1">
      <alignment vertical="top"/>
    </xf>
    <xf numFmtId="0" fontId="15" fillId="11" borderId="17" xfId="5" applyNumberFormat="1" applyFont="1" applyFill="1" applyBorder="1" applyAlignment="1">
      <alignment horizontal="left" vertical="center" wrapText="1"/>
    </xf>
    <xf numFmtId="0" fontId="15" fillId="0" borderId="17" xfId="5" applyNumberFormat="1" applyFont="1" applyFill="1" applyBorder="1" applyAlignment="1">
      <alignment horizontal="left" vertical="center" wrapText="1"/>
    </xf>
    <xf numFmtId="0" fontId="15" fillId="0" borderId="17" xfId="4" applyFont="1" applyBorder="1" applyAlignment="1">
      <alignment horizontal="center" vertical="center"/>
    </xf>
    <xf numFmtId="0" fontId="15" fillId="0" borderId="17" xfId="4" applyFont="1" applyFill="1" applyBorder="1" applyAlignment="1">
      <alignment horizontal="left" vertical="center"/>
    </xf>
    <xf numFmtId="0" fontId="7" fillId="0" borderId="17" xfId="4" applyFont="1" applyFill="1" applyBorder="1" applyAlignment="1">
      <alignment horizontal="left" vertical="top" wrapText="1"/>
    </xf>
    <xf numFmtId="0" fontId="7" fillId="0" borderId="17" xfId="4" applyFont="1" applyBorder="1" applyAlignment="1">
      <alignment horizontal="left" vertical="top" wrapText="1"/>
    </xf>
    <xf numFmtId="0" fontId="33" fillId="0" borderId="17" xfId="0" applyFont="1" applyFill="1" applyBorder="1">
      <alignment vertical="center"/>
    </xf>
    <xf numFmtId="0" fontId="33" fillId="0" borderId="17" xfId="0" applyFont="1" applyFill="1" applyBorder="1" applyAlignment="1">
      <alignment horizontal="center" vertical="center"/>
    </xf>
    <xf numFmtId="0" fontId="33" fillId="0" borderId="17" xfId="0" applyFont="1" applyFill="1" applyBorder="1" applyAlignment="1">
      <alignment vertical="top"/>
    </xf>
    <xf numFmtId="0" fontId="15" fillId="2" borderId="17" xfId="5" applyNumberFormat="1" applyFont="1" applyFill="1" applyBorder="1" applyAlignment="1">
      <alignment horizontal="center" vertical="center"/>
    </xf>
    <xf numFmtId="0" fontId="16" fillId="10" borderId="17" xfId="5" applyNumberFormat="1" applyFont="1" applyFill="1" applyBorder="1" applyAlignment="1">
      <alignment horizontal="center" vertical="center" wrapText="1"/>
    </xf>
    <xf numFmtId="49" fontId="7" fillId="0" borderId="17" xfId="4" applyNumberFormat="1" applyFont="1" applyBorder="1" applyAlignment="1">
      <alignment horizontal="center" vertical="center"/>
    </xf>
    <xf numFmtId="0" fontId="7" fillId="11" borderId="17" xfId="4" applyFont="1" applyFill="1" applyBorder="1" applyAlignment="1">
      <alignment vertical="top" wrapText="1"/>
    </xf>
    <xf numFmtId="0" fontId="27" fillId="0" borderId="17" xfId="4" applyFont="1" applyBorder="1" applyAlignment="1">
      <alignment horizontal="center" vertical="center"/>
    </xf>
    <xf numFmtId="0" fontId="15" fillId="0" borderId="17" xfId="5" applyFont="1" applyBorder="1" applyAlignment="1">
      <alignment horizontal="center" vertical="center"/>
    </xf>
    <xf numFmtId="0" fontId="19" fillId="0" borderId="17" xfId="4" applyFont="1" applyBorder="1" applyAlignment="1">
      <alignment horizontal="center" vertical="center"/>
    </xf>
    <xf numFmtId="0" fontId="25" fillId="0" borderId="17" xfId="4" applyFont="1" applyBorder="1" applyAlignment="1">
      <alignment horizontal="center" vertical="center"/>
    </xf>
    <xf numFmtId="0" fontId="27" fillId="11" borderId="17" xfId="4" applyFont="1" applyFill="1" applyBorder="1">
      <alignment vertical="center"/>
    </xf>
    <xf numFmtId="0" fontId="27" fillId="11" borderId="17" xfId="4" applyFont="1" applyFill="1" applyBorder="1" applyAlignment="1">
      <alignment horizontal="center" vertical="center"/>
    </xf>
    <xf numFmtId="0" fontId="27" fillId="11" borderId="17" xfId="4" applyFont="1" applyFill="1" applyBorder="1" applyAlignment="1">
      <alignment vertical="top" wrapText="1"/>
    </xf>
    <xf numFmtId="0" fontId="15" fillId="0" borderId="17" xfId="5" applyNumberFormat="1" applyFont="1" applyFill="1" applyBorder="1" applyAlignment="1">
      <alignment horizontal="center" vertical="center" wrapText="1"/>
    </xf>
    <xf numFmtId="0" fontId="7" fillId="0" borderId="17" xfId="4" applyFont="1" applyBorder="1" applyAlignment="1">
      <alignment horizontal="center" vertical="center" wrapText="1"/>
    </xf>
    <xf numFmtId="0" fontId="7" fillId="0" borderId="17" xfId="0" applyFont="1" applyFill="1" applyBorder="1" applyAlignment="1">
      <alignment vertical="top" wrapText="1"/>
    </xf>
    <xf numFmtId="0" fontId="7" fillId="11" borderId="17" xfId="4" applyFont="1" applyFill="1" applyBorder="1" applyAlignment="1">
      <alignment vertical="center" wrapText="1"/>
    </xf>
    <xf numFmtId="0" fontId="7" fillId="11" borderId="17" xfId="4" applyFont="1" applyFill="1" applyBorder="1" applyAlignment="1">
      <alignment vertical="center"/>
    </xf>
    <xf numFmtId="0" fontId="32" fillId="11" borderId="17" xfId="4" applyFont="1" applyFill="1" applyBorder="1">
      <alignment vertical="center"/>
    </xf>
    <xf numFmtId="0" fontId="32" fillId="11" borderId="17" xfId="4" applyFont="1" applyFill="1" applyBorder="1" applyAlignment="1">
      <alignment horizontal="center" vertical="center"/>
    </xf>
    <xf numFmtId="0" fontId="32" fillId="11" borderId="17" xfId="4" applyFont="1" applyFill="1" applyBorder="1" applyAlignment="1">
      <alignment vertical="center" wrapText="1"/>
    </xf>
    <xf numFmtId="0" fontId="32" fillId="11" borderId="17" xfId="4" applyFont="1" applyFill="1" applyBorder="1" applyAlignment="1">
      <alignment vertical="top" wrapText="1"/>
    </xf>
    <xf numFmtId="0" fontId="7" fillId="11" borderId="17" xfId="1" applyFont="1" applyFill="1" applyBorder="1">
      <alignment vertical="center"/>
    </xf>
    <xf numFmtId="0" fontId="7" fillId="0" borderId="17" xfId="0" applyFont="1" applyFill="1" applyBorder="1" applyAlignment="1">
      <alignment horizontal="center" vertical="center"/>
    </xf>
    <xf numFmtId="0" fontId="7" fillId="0" borderId="17" xfId="0" applyFont="1" applyFill="1" applyBorder="1">
      <alignment vertical="center"/>
    </xf>
    <xf numFmtId="0" fontId="7" fillId="0" borderId="17" xfId="0" applyFont="1" applyFill="1" applyBorder="1" applyAlignment="1">
      <alignment vertical="top"/>
    </xf>
    <xf numFmtId="0" fontId="15" fillId="11" borderId="7" xfId="1" applyNumberFormat="1" applyFont="1" applyFill="1" applyBorder="1" applyAlignment="1">
      <alignment horizontal="left" vertical="center" wrapText="1"/>
    </xf>
    <xf numFmtId="0" fontId="33" fillId="0" borderId="9" xfId="0" applyFont="1" applyFill="1" applyBorder="1" applyAlignment="1">
      <alignment horizontal="left" vertical="top" wrapText="1"/>
    </xf>
    <xf numFmtId="0" fontId="33" fillId="0" borderId="17" xfId="4" applyFont="1" applyBorder="1" applyAlignment="1">
      <alignment horizontal="center" vertical="center"/>
    </xf>
    <xf numFmtId="0" fontId="33" fillId="13" borderId="17" xfId="5" applyNumberFormat="1" applyFont="1" applyFill="1" applyBorder="1" applyAlignment="1">
      <alignment horizontal="center" vertical="center" wrapText="1"/>
    </xf>
    <xf numFmtId="0" fontId="33" fillId="12" borderId="17" xfId="5" applyNumberFormat="1" applyFont="1" applyFill="1" applyBorder="1" applyAlignment="1">
      <alignment horizontal="center" vertical="center"/>
    </xf>
    <xf numFmtId="0" fontId="33" fillId="14" borderId="17" xfId="5" applyFont="1" applyFill="1" applyBorder="1" applyAlignment="1">
      <alignment horizontal="center" vertical="center"/>
    </xf>
    <xf numFmtId="0" fontId="33" fillId="15" borderId="17" xfId="5" applyNumberFormat="1" applyFont="1" applyFill="1" applyBorder="1" applyAlignment="1">
      <alignment horizontal="center" vertical="center" wrapText="1"/>
    </xf>
    <xf numFmtId="0" fontId="33" fillId="16" borderId="17" xfId="5" applyNumberFormat="1" applyFont="1" applyFill="1" applyBorder="1" applyAlignment="1">
      <alignment horizontal="center" vertical="center" wrapText="1"/>
    </xf>
    <xf numFmtId="0" fontId="33" fillId="17" borderId="17" xfId="5" applyNumberFormat="1" applyFont="1" applyFill="1" applyBorder="1" applyAlignment="1">
      <alignment horizontal="center" vertical="center" wrapText="1"/>
    </xf>
    <xf numFmtId="0" fontId="33" fillId="18" borderId="17" xfId="5" applyNumberFormat="1" applyFont="1" applyFill="1" applyBorder="1" applyAlignment="1">
      <alignment horizontal="center" vertical="center" wrapText="1"/>
    </xf>
    <xf numFmtId="0" fontId="33" fillId="19" borderId="17" xfId="5" applyNumberFormat="1" applyFont="1" applyFill="1" applyBorder="1" applyAlignment="1">
      <alignment horizontal="center" vertical="center" wrapText="1"/>
    </xf>
    <xf numFmtId="0" fontId="38" fillId="20" borderId="17" xfId="4" applyNumberFormat="1" applyFont="1" applyFill="1" applyBorder="1" applyAlignment="1">
      <alignment horizontal="center" vertical="center" wrapText="1"/>
    </xf>
    <xf numFmtId="0" fontId="33" fillId="0" borderId="17" xfId="0" applyFont="1" applyBorder="1" applyAlignment="1">
      <alignment horizontal="center" vertical="center"/>
    </xf>
    <xf numFmtId="0" fontId="33" fillId="0" borderId="17" xfId="0" applyFont="1" applyBorder="1">
      <alignment vertical="center"/>
    </xf>
    <xf numFmtId="0" fontId="33" fillId="0" borderId="17" xfId="0" applyFont="1" applyBorder="1" applyAlignment="1">
      <alignment vertical="top" wrapText="1"/>
    </xf>
    <xf numFmtId="0" fontId="33" fillId="0" borderId="17" xfId="0" applyFont="1" applyBorder="1" applyAlignment="1">
      <alignment vertical="top"/>
    </xf>
    <xf numFmtId="0" fontId="33" fillId="0" borderId="17" xfId="5" applyNumberFormat="1" applyFont="1" applyFill="1" applyBorder="1" applyAlignment="1">
      <alignment horizontal="center" vertical="center" wrapText="1"/>
    </xf>
    <xf numFmtId="0" fontId="33" fillId="0" borderId="17" xfId="4" applyFont="1" applyFill="1" applyBorder="1" applyAlignment="1">
      <alignment horizontal="center" vertical="center"/>
    </xf>
    <xf numFmtId="0" fontId="33" fillId="0" borderId="17" xfId="0" applyFont="1" applyFill="1" applyBorder="1" applyAlignment="1">
      <alignment vertical="top" wrapText="1"/>
    </xf>
    <xf numFmtId="0" fontId="33" fillId="0" borderId="17" xfId="5" applyFont="1" applyBorder="1" applyAlignment="1">
      <alignment horizontal="center" vertical="center"/>
    </xf>
    <xf numFmtId="0" fontId="39" fillId="0" borderId="17" xfId="0" applyFont="1" applyBorder="1" applyAlignment="1">
      <alignment horizontal="center" vertical="center"/>
    </xf>
    <xf numFmtId="0" fontId="33" fillId="0" borderId="17" xfId="0" applyFont="1" applyBorder="1" applyAlignment="1">
      <alignment horizontal="center" vertical="center" wrapText="1"/>
    </xf>
    <xf numFmtId="0" fontId="33" fillId="0" borderId="17" xfId="45" applyFont="1" applyFill="1" applyBorder="1">
      <alignment vertical="center"/>
    </xf>
    <xf numFmtId="0" fontId="33" fillId="0" borderId="17" xfId="45" applyFont="1" applyBorder="1" applyAlignment="1">
      <alignment horizontal="center" vertical="center"/>
    </xf>
    <xf numFmtId="0" fontId="33" fillId="0" borderId="17" xfId="45" applyFont="1" applyBorder="1">
      <alignment vertical="center"/>
    </xf>
    <xf numFmtId="0" fontId="33" fillId="0" borderId="17" xfId="45" applyFont="1" applyBorder="1" applyAlignment="1">
      <alignment vertical="top"/>
    </xf>
    <xf numFmtId="0" fontId="33" fillId="0" borderId="17" xfId="45" applyFont="1" applyBorder="1" applyAlignment="1">
      <alignment vertical="top" wrapText="1"/>
    </xf>
    <xf numFmtId="0" fontId="33" fillId="0" borderId="17" xfId="45" applyFont="1" applyFill="1" applyBorder="1" applyAlignment="1">
      <alignment horizontal="center" vertical="center"/>
    </xf>
    <xf numFmtId="0" fontId="33" fillId="0" borderId="17" xfId="45" applyFont="1" applyFill="1" applyBorder="1" applyAlignment="1">
      <alignment vertical="top"/>
    </xf>
    <xf numFmtId="0" fontId="33" fillId="0" borderId="17" xfId="45" applyFont="1" applyFill="1" applyBorder="1" applyAlignment="1">
      <alignment vertical="top" wrapText="1"/>
    </xf>
    <xf numFmtId="0" fontId="33" fillId="0" borderId="17" xfId="45" applyFont="1" applyFill="1" applyBorder="1" applyAlignment="1">
      <alignment horizontal="center" vertical="center" wrapText="1"/>
    </xf>
    <xf numFmtId="0" fontId="39" fillId="0" borderId="17" xfId="0" applyFont="1" applyBorder="1">
      <alignment vertical="center"/>
    </xf>
    <xf numFmtId="0" fontId="33" fillId="0" borderId="17" xfId="5" applyNumberFormat="1" applyFont="1" applyFill="1" applyBorder="1" applyAlignment="1">
      <alignment horizontal="left" vertical="top" wrapText="1"/>
    </xf>
    <xf numFmtId="0" fontId="17" fillId="0" borderId="17" xfId="0" applyFont="1" applyBorder="1" applyAlignment="1">
      <alignment horizontal="center" vertical="top"/>
    </xf>
    <xf numFmtId="0" fontId="33" fillId="0" borderId="17" xfId="0" applyFont="1" applyBorder="1" applyAlignment="1">
      <alignment horizontal="center" vertical="top" wrapText="1"/>
    </xf>
    <xf numFmtId="0" fontId="27" fillId="0" borderId="17" xfId="0" applyFont="1" applyFill="1" applyBorder="1" applyAlignment="1">
      <alignment vertical="top" wrapText="1"/>
    </xf>
    <xf numFmtId="0" fontId="33" fillId="0" borderId="17" xfId="0" applyFont="1" applyFill="1" applyBorder="1" applyAlignment="1">
      <alignment horizontal="left" vertical="top" wrapText="1"/>
    </xf>
    <xf numFmtId="0" fontId="27" fillId="0" borderId="17" xfId="0" applyFont="1" applyBorder="1" applyAlignment="1">
      <alignment horizontal="center" vertical="center"/>
    </xf>
    <xf numFmtId="0" fontId="7" fillId="0" borderId="8" xfId="4" applyFont="1" applyBorder="1" applyAlignment="1">
      <alignment horizontal="center" vertical="center"/>
    </xf>
    <xf numFmtId="0" fontId="7" fillId="0" borderId="17" xfId="0" applyFont="1" applyFill="1" applyBorder="1" applyAlignment="1">
      <alignment horizontal="left" vertical="top" wrapText="1"/>
    </xf>
    <xf numFmtId="0" fontId="15" fillId="0" borderId="17" xfId="1" applyNumberFormat="1" applyFont="1" applyFill="1" applyBorder="1" applyAlignment="1">
      <alignment horizontal="left" vertical="top" wrapText="1"/>
    </xf>
    <xf numFmtId="0" fontId="7" fillId="0" borderId="17" xfId="0" applyFont="1" applyFill="1" applyBorder="1" applyAlignment="1">
      <alignment horizontal="left" vertical="top"/>
    </xf>
    <xf numFmtId="0" fontId="7" fillId="0" borderId="17" xfId="0" applyFont="1" applyBorder="1" applyAlignment="1">
      <alignment horizontal="center" vertical="center"/>
    </xf>
    <xf numFmtId="0" fontId="7" fillId="11" borderId="17" xfId="0" applyFont="1" applyFill="1" applyBorder="1">
      <alignment vertical="center"/>
    </xf>
    <xf numFmtId="0" fontId="7" fillId="11" borderId="17" xfId="0" applyFont="1" applyFill="1" applyBorder="1" applyAlignment="1">
      <alignment horizontal="left" vertical="top" wrapText="1"/>
    </xf>
    <xf numFmtId="0" fontId="7" fillId="11" borderId="17" xfId="0" applyFont="1" applyFill="1" applyBorder="1" applyAlignment="1">
      <alignment vertical="top"/>
    </xf>
    <xf numFmtId="0" fontId="7" fillId="11" borderId="17" xfId="0" applyFont="1" applyFill="1" applyBorder="1" applyAlignment="1">
      <alignment vertical="top" wrapText="1"/>
    </xf>
    <xf numFmtId="0" fontId="7" fillId="11" borderId="17" xfId="0" applyFont="1" applyFill="1" applyBorder="1" applyAlignment="1">
      <alignment horizontal="center" vertical="center" wrapText="1"/>
    </xf>
    <xf numFmtId="0" fontId="7" fillId="11" borderId="17" xfId="0" applyFont="1" applyFill="1" applyBorder="1" applyAlignment="1">
      <alignment horizontal="center" vertical="center"/>
    </xf>
    <xf numFmtId="0" fontId="7" fillId="0" borderId="17" xfId="4" applyFont="1" applyFill="1" applyBorder="1" applyAlignment="1">
      <alignment vertical="center" wrapText="1"/>
    </xf>
    <xf numFmtId="0" fontId="15" fillId="0" borderId="17" xfId="1" applyNumberFormat="1" applyFont="1" applyFill="1" applyBorder="1" applyAlignment="1">
      <alignment vertical="top" wrapText="1"/>
    </xf>
    <xf numFmtId="0" fontId="25" fillId="0" borderId="17" xfId="0" applyFont="1" applyFill="1" applyBorder="1" applyAlignment="1">
      <alignment horizontal="center" vertical="center" wrapText="1"/>
    </xf>
    <xf numFmtId="0" fontId="7" fillId="0" borderId="17" xfId="0" applyFont="1" applyFill="1" applyBorder="1" applyAlignment="1">
      <alignment vertical="center" wrapText="1"/>
    </xf>
    <xf numFmtId="0" fontId="19" fillId="0" borderId="17" xfId="0" applyFont="1" applyFill="1" applyBorder="1" applyAlignment="1">
      <alignment horizontal="center" vertical="center" wrapText="1"/>
    </xf>
    <xf numFmtId="0" fontId="17" fillId="0" borderId="17" xfId="0" applyFont="1" applyFill="1" applyBorder="1" applyAlignment="1">
      <alignment horizontal="center" vertical="center" wrapText="1"/>
    </xf>
    <xf numFmtId="0" fontId="24" fillId="0" borderId="17" xfId="0" applyFont="1" applyFill="1" applyBorder="1" applyAlignment="1">
      <alignment horizontal="center" wrapText="1"/>
    </xf>
    <xf numFmtId="0" fontId="23" fillId="0" borderId="17" xfId="0" applyFont="1" applyFill="1" applyBorder="1" applyAlignment="1">
      <alignment horizontal="center" vertical="center" wrapText="1"/>
    </xf>
    <xf numFmtId="0" fontId="15" fillId="0" borderId="17" xfId="2" applyFont="1" applyFill="1" applyBorder="1" applyAlignment="1">
      <alignment horizontal="center" vertical="center"/>
    </xf>
    <xf numFmtId="0" fontId="15" fillId="0" borderId="17" xfId="3" applyNumberFormat="1" applyFont="1" applyFill="1" applyBorder="1" applyAlignment="1">
      <alignment horizontal="left" vertical="center" wrapText="1"/>
    </xf>
    <xf numFmtId="0" fontId="7" fillId="0" borderId="17" xfId="0" applyFont="1" applyFill="1" applyBorder="1" applyAlignment="1">
      <alignment horizontal="center" vertical="top"/>
    </xf>
    <xf numFmtId="1" fontId="14" fillId="2" borderId="1" xfId="5" applyNumberFormat="1" applyFont="1" applyFill="1" applyBorder="1" applyAlignment="1">
      <alignment horizontal="center" vertical="center" wrapText="1"/>
    </xf>
    <xf numFmtId="0" fontId="22" fillId="0" borderId="0" xfId="0" applyFont="1" applyBorder="1">
      <alignment vertical="center"/>
    </xf>
    <xf numFmtId="0" fontId="33" fillId="0" borderId="17" xfId="0" applyFont="1" applyBorder="1" applyAlignment="1">
      <alignment vertical="center" wrapText="1"/>
    </xf>
    <xf numFmtId="0" fontId="50" fillId="0" borderId="0" xfId="0" applyFont="1">
      <alignment vertical="center"/>
    </xf>
    <xf numFmtId="0" fontId="0" fillId="0" borderId="0" xfId="0" applyAlignment="1">
      <alignment horizontal="left" vertical="center"/>
    </xf>
    <xf numFmtId="0" fontId="19" fillId="22" borderId="18" xfId="0" applyFont="1" applyFill="1" applyBorder="1" applyAlignment="1">
      <alignment horizontal="center" vertical="center"/>
    </xf>
    <xf numFmtId="14" fontId="19" fillId="22" borderId="19" xfId="0" applyNumberFormat="1" applyFont="1" applyFill="1" applyBorder="1" applyAlignment="1">
      <alignment horizontal="center" vertical="center"/>
    </xf>
    <xf numFmtId="0" fontId="19" fillId="22" borderId="20" xfId="0" applyFont="1" applyFill="1" applyBorder="1" applyAlignment="1">
      <alignment horizontal="center" vertical="center"/>
    </xf>
    <xf numFmtId="0" fontId="47" fillId="0" borderId="0" xfId="0" applyFont="1">
      <alignment vertical="center"/>
    </xf>
    <xf numFmtId="0" fontId="48" fillId="0" borderId="9" xfId="0" applyFont="1" applyFill="1" applyBorder="1" applyAlignment="1">
      <alignment horizontal="left" vertical="top" wrapText="1"/>
    </xf>
    <xf numFmtId="0" fontId="33" fillId="4" borderId="17" xfId="0" applyFont="1" applyFill="1" applyBorder="1" applyAlignment="1">
      <alignment vertical="top" wrapText="1"/>
    </xf>
    <xf numFmtId="0" fontId="33" fillId="4" borderId="17" xfId="0" applyFont="1" applyFill="1" applyBorder="1" applyAlignment="1">
      <alignment vertical="top"/>
    </xf>
    <xf numFmtId="0" fontId="33" fillId="0" borderId="9" xfId="0" applyFont="1" applyFill="1" applyBorder="1" applyAlignment="1">
      <alignment horizontal="left" vertical="top" wrapText="1"/>
    </xf>
    <xf numFmtId="1" fontId="14" fillId="2" borderId="17" xfId="1" applyNumberFormat="1" applyFont="1" applyFill="1" applyBorder="1" applyAlignment="1">
      <alignment horizontal="center" vertical="center" wrapText="1"/>
    </xf>
    <xf numFmtId="0" fontId="7" fillId="0" borderId="0" xfId="0" applyFont="1" applyAlignment="1">
      <alignment horizontal="left" vertical="center"/>
    </xf>
    <xf numFmtId="0" fontId="32" fillId="0" borderId="17" xfId="0" applyFont="1" applyFill="1" applyBorder="1" applyAlignment="1">
      <alignment horizontal="center" vertical="center"/>
    </xf>
    <xf numFmtId="0" fontId="32" fillId="0" borderId="17" xfId="0" applyFont="1" applyFill="1" applyBorder="1">
      <alignment vertical="center"/>
    </xf>
    <xf numFmtId="0" fontId="32" fillId="0" borderId="17" xfId="0" applyFont="1" applyFill="1" applyBorder="1" applyAlignment="1">
      <alignment horizontal="center" vertical="center" wrapText="1"/>
    </xf>
    <xf numFmtId="0" fontId="32" fillId="0" borderId="17" xfId="0" applyFont="1" applyFill="1" applyBorder="1" applyAlignment="1">
      <alignment vertical="top"/>
    </xf>
    <xf numFmtId="0" fontId="32" fillId="0" borderId="17" xfId="0" applyFont="1" applyFill="1" applyBorder="1" applyAlignment="1">
      <alignment vertical="top" wrapText="1"/>
    </xf>
    <xf numFmtId="0" fontId="32" fillId="0" borderId="17" xfId="1" applyNumberFormat="1" applyFont="1" applyFill="1" applyBorder="1" applyAlignment="1">
      <alignment horizontal="left" vertical="top" wrapText="1"/>
    </xf>
    <xf numFmtId="0" fontId="32" fillId="0" borderId="0" xfId="0" applyFont="1" applyFill="1">
      <alignment vertical="center"/>
    </xf>
    <xf numFmtId="0" fontId="27" fillId="0" borderId="17" xfId="1" applyFont="1" applyFill="1" applyBorder="1">
      <alignment vertical="center"/>
    </xf>
    <xf numFmtId="0" fontId="10" fillId="0" borderId="0" xfId="3" applyNumberFormat="1" applyFont="1" applyFill="1" applyBorder="1" applyAlignment="1">
      <alignment horizontal="center" vertical="center" wrapText="1"/>
    </xf>
    <xf numFmtId="0" fontId="15" fillId="3" borderId="17" xfId="3" applyNumberFormat="1" applyFont="1" applyFill="1" applyBorder="1" applyAlignment="1">
      <alignment horizontal="center" vertical="center" wrapText="1"/>
    </xf>
    <xf numFmtId="0" fontId="15" fillId="6" borderId="17" xfId="3" applyNumberFormat="1" applyFont="1" applyFill="1" applyBorder="1" applyAlignment="1">
      <alignment horizontal="center" vertical="center" wrapText="1"/>
    </xf>
    <xf numFmtId="0" fontId="15" fillId="4" borderId="17" xfId="3" applyFont="1" applyFill="1" applyBorder="1" applyAlignment="1">
      <alignment horizontal="center" vertical="center"/>
    </xf>
    <xf numFmtId="0" fontId="15" fillId="5" borderId="17" xfId="3" applyNumberFormat="1" applyFont="1" applyFill="1" applyBorder="1" applyAlignment="1">
      <alignment horizontal="center" vertical="center" wrapText="1"/>
    </xf>
    <xf numFmtId="0" fontId="15" fillId="21" borderId="17" xfId="3" applyNumberFormat="1" applyFont="1" applyFill="1" applyBorder="1" applyAlignment="1">
      <alignment horizontal="center" vertical="center" wrapText="1"/>
    </xf>
    <xf numFmtId="0" fontId="15" fillId="9" borderId="17" xfId="3" applyNumberFormat="1" applyFont="1" applyFill="1" applyBorder="1" applyAlignment="1">
      <alignment horizontal="center" vertical="center" wrapText="1"/>
    </xf>
    <xf numFmtId="0" fontId="7" fillId="0" borderId="17" xfId="0" applyFont="1" applyBorder="1" applyAlignment="1">
      <alignment vertical="top" wrapText="1"/>
    </xf>
    <xf numFmtId="0" fontId="7" fillId="0" borderId="17" xfId="0" applyFont="1" applyBorder="1" applyAlignment="1">
      <alignment horizontal="center" vertical="top"/>
    </xf>
    <xf numFmtId="0" fontId="7" fillId="0" borderId="17" xfId="0" applyFont="1" applyBorder="1" applyAlignment="1">
      <alignment horizontal="left" vertical="top"/>
    </xf>
    <xf numFmtId="0" fontId="7" fillId="0" borderId="17" xfId="0" applyFont="1" applyBorder="1" applyAlignment="1">
      <alignment horizontal="left" vertical="top" wrapText="1"/>
    </xf>
    <xf numFmtId="0" fontId="7" fillId="0" borderId="17" xfId="0" applyFont="1" applyBorder="1" applyAlignment="1">
      <alignment vertical="top"/>
    </xf>
    <xf numFmtId="0" fontId="15" fillId="0" borderId="17" xfId="3" applyNumberFormat="1" applyFont="1" applyFill="1" applyBorder="1" applyAlignment="1">
      <alignment horizontal="center" vertical="center" wrapText="1"/>
    </xf>
    <xf numFmtId="0" fontId="7" fillId="0" borderId="17" xfId="0" applyFont="1" applyBorder="1" applyAlignment="1">
      <alignment horizontal="center" vertical="top" wrapText="1"/>
    </xf>
    <xf numFmtId="0" fontId="15" fillId="0" borderId="17" xfId="3" applyNumberFormat="1" applyFont="1" applyFill="1" applyBorder="1" applyAlignment="1">
      <alignment horizontal="left" vertical="top" wrapText="1"/>
    </xf>
    <xf numFmtId="0" fontId="27" fillId="0" borderId="17" xfId="3" applyNumberFormat="1" applyFont="1" applyFill="1" applyBorder="1" applyAlignment="1">
      <alignment horizontal="left" vertical="center" wrapText="1"/>
    </xf>
    <xf numFmtId="0" fontId="7" fillId="0" borderId="17" xfId="0" applyFont="1" applyBorder="1" applyAlignment="1">
      <alignment vertical="center" wrapText="1"/>
    </xf>
    <xf numFmtId="0" fontId="7" fillId="11" borderId="15" xfId="0" applyFont="1" applyFill="1" applyBorder="1" applyAlignment="1">
      <alignment horizontal="center" vertical="center"/>
    </xf>
    <xf numFmtId="0" fontId="19" fillId="22" borderId="21" xfId="0" applyFont="1" applyFill="1" applyBorder="1" applyAlignment="1">
      <alignment horizontal="center" vertical="center"/>
    </xf>
    <xf numFmtId="0" fontId="33" fillId="0" borderId="17" xfId="0" applyFont="1" applyFill="1" applyBorder="1" applyAlignment="1">
      <alignment vertical="center" wrapText="1"/>
    </xf>
    <xf numFmtId="0" fontId="15" fillId="0" borderId="0" xfId="3" applyFont="1" applyAlignment="1">
      <alignment horizontal="center" vertical="center"/>
    </xf>
    <xf numFmtId="0" fontId="38" fillId="20" borderId="5" xfId="0" applyFont="1" applyFill="1" applyBorder="1" applyAlignment="1">
      <alignment horizontal="center" vertical="center" wrapText="1"/>
    </xf>
    <xf numFmtId="0" fontId="33" fillId="0" borderId="0" xfId="4" applyFont="1" applyBorder="1" applyAlignment="1">
      <alignment horizontal="center" vertical="center"/>
    </xf>
    <xf numFmtId="0" fontId="7" fillId="0" borderId="0" xfId="4" applyFont="1" applyAlignment="1">
      <alignment horizontal="center" vertical="center" wrapText="1"/>
    </xf>
    <xf numFmtId="0" fontId="0" fillId="4" borderId="0" xfId="0" applyFill="1">
      <alignment vertical="center"/>
    </xf>
    <xf numFmtId="0" fontId="50" fillId="4" borderId="0" xfId="0" applyFont="1" applyFill="1">
      <alignment vertical="center"/>
    </xf>
    <xf numFmtId="0" fontId="51" fillId="4" borderId="0" xfId="0" applyFont="1" applyFill="1">
      <alignment vertical="center"/>
    </xf>
    <xf numFmtId="0" fontId="7" fillId="0" borderId="17" xfId="0" applyFont="1" applyBorder="1" applyAlignment="1">
      <alignment horizontal="center" vertical="center"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15" fillId="0" borderId="0" xfId="94" applyNumberFormat="1" applyFont="1" applyAlignment="1">
      <alignment horizontal="center" vertical="center"/>
    </xf>
    <xf numFmtId="0" fontId="15" fillId="0" borderId="0" xfId="95" applyFont="1">
      <alignment vertical="center"/>
    </xf>
    <xf numFmtId="0" fontId="15" fillId="0" borderId="17" xfId="94" applyFont="1" applyBorder="1" applyAlignment="1">
      <alignment horizontal="center" vertical="center"/>
    </xf>
    <xf numFmtId="0" fontId="13" fillId="2" borderId="0" xfId="94" applyNumberFormat="1" applyFont="1" applyFill="1" applyBorder="1" applyAlignment="1">
      <alignment vertical="center" wrapText="1"/>
    </xf>
    <xf numFmtId="0" fontId="13" fillId="2" borderId="1" xfId="94" applyNumberFormat="1" applyFont="1" applyFill="1" applyBorder="1" applyAlignment="1">
      <alignment vertical="top" wrapText="1"/>
    </xf>
    <xf numFmtId="0" fontId="1" fillId="0" borderId="0" xfId="94">
      <alignment vertical="center"/>
    </xf>
    <xf numFmtId="0" fontId="15" fillId="3" borderId="17" xfId="96" applyNumberFormat="1" applyFont="1" applyFill="1" applyBorder="1" applyAlignment="1">
      <alignment horizontal="center" vertical="center" wrapText="1"/>
    </xf>
    <xf numFmtId="0" fontId="15" fillId="2" borderId="17" xfId="96" applyNumberFormat="1" applyFont="1" applyFill="1" applyBorder="1" applyAlignment="1">
      <alignment horizontal="center" vertical="center"/>
    </xf>
    <xf numFmtId="0" fontId="13" fillId="2" borderId="0" xfId="94" applyNumberFormat="1" applyFont="1" applyFill="1" applyBorder="1" applyAlignment="1">
      <alignment vertical="top" wrapText="1"/>
    </xf>
    <xf numFmtId="0" fontId="15" fillId="4" borderId="17" xfId="96" applyFont="1" applyFill="1" applyBorder="1" applyAlignment="1">
      <alignment horizontal="center" vertical="center"/>
    </xf>
    <xf numFmtId="0" fontId="15" fillId="5" borderId="17" xfId="96" applyNumberFormat="1" applyFont="1" applyFill="1" applyBorder="1" applyAlignment="1">
      <alignment horizontal="center" vertical="center" wrapText="1"/>
    </xf>
    <xf numFmtId="0" fontId="7" fillId="0" borderId="0" xfId="94" applyNumberFormat="1" applyFont="1">
      <alignment vertical="center"/>
    </xf>
    <xf numFmtId="0" fontId="7" fillId="0" borderId="0" xfId="94" applyFont="1">
      <alignment vertical="center"/>
    </xf>
    <xf numFmtId="0" fontId="15" fillId="6" borderId="17" xfId="96" applyNumberFormat="1" applyFont="1" applyFill="1" applyBorder="1" applyAlignment="1">
      <alignment horizontal="center" vertical="center" wrapText="1"/>
    </xf>
    <xf numFmtId="0" fontId="15" fillId="7" borderId="17" xfId="96" applyNumberFormat="1" applyFont="1" applyFill="1" applyBorder="1" applyAlignment="1">
      <alignment horizontal="center" vertical="center" wrapText="1"/>
    </xf>
    <xf numFmtId="0" fontId="15" fillId="8" borderId="17" xfId="96" applyNumberFormat="1" applyFont="1" applyFill="1" applyBorder="1" applyAlignment="1">
      <alignment horizontal="center" vertical="center" wrapText="1"/>
    </xf>
    <xf numFmtId="0" fontId="15" fillId="9" borderId="17" xfId="96" applyNumberFormat="1" applyFont="1" applyFill="1" applyBorder="1" applyAlignment="1">
      <alignment horizontal="center" vertical="center" wrapText="1"/>
    </xf>
    <xf numFmtId="0" fontId="13" fillId="2" borderId="0" xfId="94" applyNumberFormat="1" applyFont="1" applyFill="1" applyBorder="1" applyAlignment="1">
      <alignment vertical="center"/>
    </xf>
    <xf numFmtId="0" fontId="13" fillId="2" borderId="0" xfId="94" applyNumberFormat="1" applyFont="1" applyFill="1" applyBorder="1" applyAlignment="1">
      <alignment vertical="top"/>
    </xf>
    <xf numFmtId="0" fontId="16" fillId="10" borderId="12" xfId="94" applyNumberFormat="1" applyFont="1" applyFill="1" applyBorder="1" applyAlignment="1">
      <alignment horizontal="center" vertical="center" wrapText="1"/>
    </xf>
    <xf numFmtId="0" fontId="16" fillId="10" borderId="5" xfId="94" applyNumberFormat="1" applyFont="1" applyFill="1" applyBorder="1" applyAlignment="1">
      <alignment horizontal="center" vertical="center" wrapText="1"/>
    </xf>
    <xf numFmtId="0" fontId="16" fillId="10" borderId="9" xfId="94" applyNumberFormat="1" applyFont="1" applyFill="1" applyBorder="1" applyAlignment="1">
      <alignment horizontal="center" vertical="center" wrapText="1"/>
    </xf>
    <xf numFmtId="0" fontId="7" fillId="0" borderId="17" xfId="94" applyFont="1" applyBorder="1" applyAlignment="1">
      <alignment horizontal="center" vertical="center"/>
    </xf>
    <xf numFmtId="0" fontId="7" fillId="0" borderId="17" xfId="94" applyFont="1" applyBorder="1">
      <alignment vertical="center"/>
    </xf>
    <xf numFmtId="0" fontId="1" fillId="0" borderId="17" xfId="97" applyBorder="1">
      <alignment vertical="center"/>
    </xf>
    <xf numFmtId="0" fontId="7" fillId="0" borderId="17" xfId="94" applyFont="1" applyBorder="1" applyAlignment="1">
      <alignment horizontal="center" vertical="top" wrapText="1"/>
    </xf>
    <xf numFmtId="0" fontId="7" fillId="0" borderId="17" xfId="94" applyFont="1" applyBorder="1" applyAlignment="1">
      <alignment vertical="center" wrapText="1"/>
    </xf>
    <xf numFmtId="0" fontId="7" fillId="0" borderId="8" xfId="94" applyFont="1" applyBorder="1" applyAlignment="1">
      <alignment horizontal="center" vertical="center"/>
    </xf>
    <xf numFmtId="0" fontId="7" fillId="0" borderId="17" xfId="94" applyFont="1" applyBorder="1" applyAlignment="1">
      <alignment vertical="top" wrapText="1"/>
    </xf>
    <xf numFmtId="0" fontId="7" fillId="0" borderId="17" xfId="94" applyFont="1" applyBorder="1" applyAlignment="1">
      <alignment horizontal="center" vertical="top"/>
    </xf>
    <xf numFmtId="0" fontId="44" fillId="0" borderId="17" xfId="94" applyFont="1" applyBorder="1">
      <alignment vertical="center"/>
    </xf>
    <xf numFmtId="0" fontId="7" fillId="0" borderId="17" xfId="94" applyFont="1" applyFill="1" applyBorder="1" applyAlignment="1">
      <alignment horizontal="center" vertical="center"/>
    </xf>
    <xf numFmtId="0" fontId="15" fillId="8" borderId="17" xfId="98" applyNumberFormat="1" applyFont="1" applyFill="1" applyBorder="1" applyAlignment="1">
      <alignment horizontal="center" vertical="center" wrapText="1"/>
    </xf>
    <xf numFmtId="0" fontId="44" fillId="11" borderId="17" xfId="94" applyFont="1" applyFill="1" applyBorder="1">
      <alignment vertical="center"/>
    </xf>
    <xf numFmtId="0" fontId="7" fillId="0" borderId="8" xfId="94" applyFont="1" applyBorder="1">
      <alignment vertical="center"/>
    </xf>
    <xf numFmtId="3" fontId="7" fillId="0" borderId="8" xfId="94" applyNumberFormat="1" applyFont="1" applyBorder="1" applyAlignment="1">
      <alignment horizontal="center" vertical="center"/>
    </xf>
    <xf numFmtId="0" fontId="7" fillId="0" borderId="8" xfId="94" applyNumberFormat="1" applyFont="1" applyBorder="1" applyAlignment="1">
      <alignment horizontal="center" vertical="center"/>
    </xf>
    <xf numFmtId="0" fontId="7" fillId="0" borderId="8" xfId="94" applyFont="1" applyFill="1" applyBorder="1">
      <alignment vertical="center"/>
    </xf>
    <xf numFmtId="0" fontId="7" fillId="0" borderId="17" xfId="94" applyFont="1" applyFill="1" applyBorder="1" applyAlignment="1">
      <alignment horizontal="center" vertical="top" wrapText="1"/>
    </xf>
    <xf numFmtId="0" fontId="7" fillId="0" borderId="17" xfId="94" applyFont="1" applyFill="1" applyBorder="1" applyAlignment="1">
      <alignment vertical="top" wrapText="1"/>
    </xf>
    <xf numFmtId="0" fontId="1" fillId="0" borderId="0" xfId="94" applyFill="1">
      <alignment vertical="center"/>
    </xf>
    <xf numFmtId="0" fontId="44" fillId="0" borderId="17" xfId="94" applyFont="1" applyFill="1" applyBorder="1">
      <alignment vertical="center"/>
    </xf>
    <xf numFmtId="0" fontId="27" fillId="0" borderId="17" xfId="94" applyFont="1" applyBorder="1">
      <alignment vertical="center"/>
    </xf>
    <xf numFmtId="0" fontId="7" fillId="0" borderId="17" xfId="94" applyFont="1" applyBorder="1" applyAlignment="1">
      <alignment vertical="top"/>
    </xf>
    <xf numFmtId="0" fontId="7" fillId="0" borderId="7" xfId="94" applyFont="1" applyBorder="1" applyAlignment="1">
      <alignment horizontal="center" vertical="center"/>
    </xf>
    <xf numFmtId="0" fontId="7" fillId="0" borderId="0" xfId="97" applyFont="1">
      <alignment vertical="center"/>
    </xf>
    <xf numFmtId="0" fontId="1" fillId="0" borderId="0" xfId="94"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52" fillId="0" borderId="0" xfId="0" applyFont="1">
      <alignment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48" fillId="0" borderId="17" xfId="0" applyFont="1" applyBorder="1" applyAlignment="1">
      <alignment horizontal="center" vertical="center"/>
    </xf>
    <xf numFmtId="0" fontId="7" fillId="0" borderId="17" xfId="0" applyFont="1" applyFill="1" applyBorder="1" applyAlignment="1">
      <alignment horizontal="center" vertical="center"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0" fontId="33" fillId="0" borderId="9" xfId="0" applyFont="1" applyFill="1" applyBorder="1" applyAlignment="1">
      <alignment horizontal="left" vertical="top" wrapText="1"/>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25" fillId="11" borderId="17" xfId="4" applyFont="1" applyFill="1" applyBorder="1" applyAlignment="1">
      <alignment horizontal="center" vertical="center"/>
    </xf>
    <xf numFmtId="0" fontId="7" fillId="11" borderId="17" xfId="0" applyFont="1" applyFill="1" applyBorder="1" applyAlignment="1">
      <alignment vertical="center" wrapText="1"/>
    </xf>
    <xf numFmtId="0" fontId="7" fillId="11" borderId="17" xfId="0" applyFont="1" applyFill="1" applyBorder="1" applyAlignment="1">
      <alignment horizontal="left" vertical="center"/>
    </xf>
    <xf numFmtId="14" fontId="47" fillId="0" borderId="0" xfId="0" applyNumberFormat="1" applyFont="1" applyAlignment="1">
      <alignment horizontal="center" vertical="center"/>
    </xf>
    <xf numFmtId="0" fontId="33" fillId="11" borderId="17" xfId="0" applyFont="1" applyFill="1" applyBorder="1" applyAlignment="1">
      <alignment horizontal="center" vertical="center"/>
    </xf>
    <xf numFmtId="0" fontId="33" fillId="11" borderId="17" xfId="0" applyFont="1" applyFill="1" applyBorder="1">
      <alignment vertical="center"/>
    </xf>
    <xf numFmtId="0" fontId="33" fillId="11" borderId="17" xfId="0" applyFont="1" applyFill="1" applyBorder="1" applyAlignment="1">
      <alignment vertical="top"/>
    </xf>
    <xf numFmtId="0" fontId="33" fillId="11" borderId="0" xfId="0" applyFont="1" applyFill="1" applyBorder="1">
      <alignment vertical="center"/>
    </xf>
    <xf numFmtId="14" fontId="47" fillId="0" borderId="0" xfId="0" applyNumberFormat="1" applyFont="1" applyAlignment="1">
      <alignment horizontal="center" vertical="center"/>
    </xf>
    <xf numFmtId="0" fontId="7" fillId="0" borderId="17" xfId="0" applyFont="1" applyFill="1" applyBorder="1" applyAlignment="1">
      <alignment horizontal="left" vertical="center"/>
    </xf>
    <xf numFmtId="0" fontId="7" fillId="0" borderId="22" xfId="0" applyFont="1" applyFill="1" applyBorder="1">
      <alignment vertical="center"/>
    </xf>
    <xf numFmtId="0" fontId="15" fillId="0" borderId="23" xfId="1" applyNumberFormat="1" applyFont="1" applyFill="1" applyBorder="1" applyAlignment="1">
      <alignment horizontal="left" vertical="center" wrapText="1"/>
    </xf>
    <xf numFmtId="0" fontId="7" fillId="0" borderId="24" xfId="0" applyFont="1" applyFill="1" applyBorder="1">
      <alignment vertical="center"/>
    </xf>
    <xf numFmtId="0" fontId="7" fillId="11" borderId="24" xfId="0" applyFont="1" applyFill="1" applyBorder="1">
      <alignment vertical="center"/>
    </xf>
    <xf numFmtId="0" fontId="15" fillId="11" borderId="17" xfId="1" applyNumberFormat="1" applyFont="1" applyFill="1" applyBorder="1" applyAlignment="1">
      <alignment horizontal="left" vertical="center" wrapText="1"/>
    </xf>
    <xf numFmtId="0" fontId="33" fillId="0" borderId="15" xfId="0" applyFont="1" applyFill="1" applyBorder="1" applyAlignment="1">
      <alignment horizontal="left" vertical="center" wrapText="1"/>
    </xf>
    <xf numFmtId="0" fontId="27" fillId="11" borderId="17" xfId="1" applyFont="1" applyFill="1" applyBorder="1">
      <alignment vertical="center"/>
    </xf>
    <xf numFmtId="0" fontId="7" fillId="11" borderId="8" xfId="0" applyFont="1" applyFill="1" applyBorder="1">
      <alignment vertical="center"/>
    </xf>
    <xf numFmtId="0" fontId="7" fillId="11" borderId="9" xfId="0" applyFont="1" applyFill="1" applyBorder="1">
      <alignment vertical="center"/>
    </xf>
    <xf numFmtId="0" fontId="7" fillId="0" borderId="17" xfId="0" applyFont="1" applyFill="1" applyBorder="1" applyAlignment="1">
      <alignment horizontal="left" vertical="top" wrapText="1"/>
    </xf>
    <xf numFmtId="0" fontId="10" fillId="0" borderId="0" xfId="3" quotePrefix="1" applyNumberFormat="1" applyFont="1" applyFill="1" applyBorder="1" applyAlignment="1">
      <alignment horizontal="center" vertical="center" wrapText="1"/>
    </xf>
    <xf numFmtId="0" fontId="7" fillId="0" borderId="9" xfId="0" applyFont="1" applyFill="1" applyBorder="1" applyAlignment="1">
      <alignment horizontal="left" vertical="center"/>
    </xf>
    <xf numFmtId="0" fontId="7" fillId="0" borderId="17" xfId="0" applyFont="1" applyFill="1" applyBorder="1" applyAlignment="1">
      <alignment horizontal="center" vertical="center" wrapText="1"/>
    </xf>
    <xf numFmtId="0" fontId="7" fillId="0" borderId="17" xfId="0" applyFont="1" applyFill="1" applyBorder="1" applyAlignment="1">
      <alignment horizontal="left" vertical="center"/>
    </xf>
    <xf numFmtId="0" fontId="15" fillId="0" borderId="7" xfId="1" applyNumberFormat="1"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17" xfId="0" applyFont="1" applyFill="1" applyBorder="1" applyAlignment="1">
      <alignment horizontal="center" vertical="center" wrapText="1"/>
    </xf>
    <xf numFmtId="0" fontId="7" fillId="0" borderId="8" xfId="0" applyFont="1" applyFill="1" applyBorder="1">
      <alignment vertical="center"/>
    </xf>
    <xf numFmtId="0" fontId="10" fillId="0" borderId="4" xfId="3" quotePrefix="1" applyNumberFormat="1" applyFont="1" applyFill="1" applyBorder="1" applyAlignment="1">
      <alignment horizontal="center" vertical="center" wrapText="1"/>
    </xf>
    <xf numFmtId="0" fontId="15" fillId="9" borderId="25" xfId="3" applyNumberFormat="1" applyFont="1" applyFill="1" applyBorder="1" applyAlignment="1">
      <alignment horizontal="center" vertical="center" wrapText="1"/>
    </xf>
    <xf numFmtId="0" fontId="15" fillId="2" borderId="8" xfId="3" applyNumberFormat="1" applyFont="1" applyFill="1" applyBorder="1" applyAlignment="1">
      <alignment horizontal="center" vertical="center"/>
    </xf>
    <xf numFmtId="0" fontId="7" fillId="0" borderId="17" xfId="0" applyFont="1" applyBorder="1">
      <alignment vertical="center"/>
    </xf>
    <xf numFmtId="0" fontId="7" fillId="0" borderId="17" xfId="0" applyFont="1" applyFill="1" applyBorder="1" applyAlignment="1">
      <alignment horizontal="center" vertical="center"/>
    </xf>
    <xf numFmtId="0" fontId="16" fillId="10" borderId="5" xfId="1" applyNumberFormat="1" applyFont="1" applyFill="1" applyBorder="1" applyAlignment="1">
      <alignment horizontal="center" vertical="center" wrapText="1"/>
    </xf>
    <xf numFmtId="0" fontId="16" fillId="10" borderId="26" xfId="1" applyNumberFormat="1" applyFont="1" applyFill="1" applyBorder="1" applyAlignment="1">
      <alignment horizontal="center" vertical="center" wrapText="1"/>
    </xf>
    <xf numFmtId="0" fontId="7" fillId="0" borderId="27" xfId="0" applyFont="1" applyFill="1" applyBorder="1" applyAlignment="1">
      <alignment horizontal="center" vertical="center"/>
    </xf>
    <xf numFmtId="0" fontId="7" fillId="0" borderId="24" xfId="4" applyFont="1" applyFill="1" applyBorder="1" applyAlignment="1">
      <alignment vertical="center" wrapText="1"/>
    </xf>
    <xf numFmtId="0" fontId="7" fillId="0" borderId="24" xfId="0" applyFont="1" applyFill="1" applyBorder="1" applyAlignment="1">
      <alignment horizontal="left" vertical="center"/>
    </xf>
    <xf numFmtId="0" fontId="7" fillId="0" borderId="24" xfId="0" applyFont="1" applyFill="1" applyBorder="1" applyAlignment="1">
      <alignment vertical="center"/>
    </xf>
    <xf numFmtId="0" fontId="7" fillId="0" borderId="24" xfId="0" applyFont="1" applyFill="1" applyBorder="1" applyAlignment="1">
      <alignment horizontal="left" vertical="center" wrapText="1"/>
    </xf>
    <xf numFmtId="0" fontId="7" fillId="11" borderId="24" xfId="0" applyFont="1" applyFill="1" applyBorder="1" applyAlignment="1">
      <alignment horizontal="left" vertical="center"/>
    </xf>
    <xf numFmtId="0" fontId="7" fillId="0" borderId="24" xfId="0" applyFont="1" applyFill="1" applyBorder="1" applyAlignment="1">
      <alignment vertical="center" wrapText="1"/>
    </xf>
    <xf numFmtId="0" fontId="32" fillId="0" borderId="24" xfId="0" applyFont="1" applyFill="1" applyBorder="1">
      <alignment vertical="center"/>
    </xf>
    <xf numFmtId="0" fontId="7" fillId="0" borderId="24" xfId="0" applyFont="1" applyFill="1" applyBorder="1" applyAlignment="1">
      <alignment vertical="top" wrapText="1"/>
    </xf>
    <xf numFmtId="0" fontId="7" fillId="0" borderId="24" xfId="0" applyFont="1" applyFill="1" applyBorder="1" applyAlignment="1">
      <alignment horizontal="center" vertical="center"/>
    </xf>
    <xf numFmtId="0" fontId="7" fillId="0" borderId="23" xfId="0" applyFont="1" applyBorder="1" applyAlignment="1">
      <alignment horizontal="center" vertical="center"/>
    </xf>
    <xf numFmtId="0" fontId="7" fillId="0" borderId="23" xfId="0" applyFont="1" applyFill="1" applyBorder="1">
      <alignment vertical="center"/>
    </xf>
    <xf numFmtId="0" fontId="7" fillId="0" borderId="23" xfId="0" applyFont="1" applyFill="1" applyBorder="1" applyAlignment="1">
      <alignment horizontal="center" vertical="center"/>
    </xf>
    <xf numFmtId="0" fontId="7" fillId="0" borderId="23" xfId="0" applyFont="1" applyFill="1" applyBorder="1" applyAlignment="1">
      <alignment horizontal="center" vertical="center" wrapText="1"/>
    </xf>
    <xf numFmtId="0" fontId="7" fillId="0" borderId="23" xfId="0" applyFont="1" applyFill="1" applyBorder="1" applyAlignment="1">
      <alignment vertical="top"/>
    </xf>
    <xf numFmtId="0" fontId="7" fillId="0" borderId="23" xfId="0" applyFont="1" applyFill="1" applyBorder="1" applyAlignment="1">
      <alignment vertical="top" wrapText="1"/>
    </xf>
    <xf numFmtId="0" fontId="7" fillId="0" borderId="23" xfId="0" applyFont="1" applyFill="1" applyBorder="1" applyAlignment="1">
      <alignment horizontal="left" vertical="top" wrapText="1"/>
    </xf>
    <xf numFmtId="0" fontId="15" fillId="11" borderId="17" xfId="4" applyFont="1" applyFill="1" applyBorder="1" applyAlignment="1">
      <alignment horizontal="left" vertical="center"/>
    </xf>
    <xf numFmtId="0" fontId="7" fillId="4" borderId="24" xfId="0" applyFont="1" applyFill="1" applyBorder="1" applyAlignment="1">
      <alignment horizontal="left" vertical="center" wrapText="1"/>
    </xf>
    <xf numFmtId="0" fontId="7" fillId="4" borderId="24" xfId="0" applyFont="1" applyFill="1" applyBorder="1" applyAlignment="1">
      <alignment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11" borderId="24" xfId="4" applyFont="1" applyFill="1" applyBorder="1" applyAlignment="1">
      <alignmen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33" fillId="11" borderId="9"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17" xfId="0" applyFont="1" applyFill="1" applyBorder="1" applyAlignment="1">
      <alignment horizontal="center" vertical="center"/>
    </xf>
    <xf numFmtId="0" fontId="15" fillId="0" borderId="17" xfId="1" applyNumberFormat="1" applyFont="1" applyFill="1" applyBorder="1" applyAlignment="1">
      <alignment horizontal="left" vertical="center" wrapText="1"/>
    </xf>
    <xf numFmtId="0" fontId="7" fillId="0" borderId="17" xfId="0" applyFont="1" applyFill="1" applyBorder="1" applyAlignment="1">
      <alignment horizontal="center" vertical="center" wrapText="1"/>
    </xf>
    <xf numFmtId="0" fontId="25" fillId="11" borderId="17" xfId="0" applyFont="1" applyFill="1" applyBorder="1" applyAlignment="1">
      <alignment horizontal="center" vertical="center" wrapText="1"/>
    </xf>
    <xf numFmtId="0" fontId="7" fillId="11" borderId="17" xfId="0" applyFont="1" applyFill="1" applyBorder="1" applyAlignment="1">
      <alignment horizontal="center" vertical="top" wrapText="1"/>
    </xf>
    <xf numFmtId="0" fontId="7" fillId="11" borderId="24" xfId="0" applyFont="1" applyFill="1" applyBorder="1" applyAlignment="1">
      <alignmen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28" xfId="0" applyFont="1" applyFill="1" applyBorder="1">
      <alignment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33" fillId="0" borderId="9" xfId="0" applyFont="1" applyFill="1" applyBorder="1" applyAlignment="1">
      <alignment horizontal="left" vertical="top" wrapText="1"/>
    </xf>
    <xf numFmtId="0" fontId="15" fillId="11" borderId="17" xfId="2" applyFont="1" applyFill="1" applyBorder="1" applyAlignment="1">
      <alignment horizontal="center" vertical="center"/>
    </xf>
    <xf numFmtId="0" fontId="7" fillId="11" borderId="24" xfId="0" applyFont="1" applyFill="1" applyBorder="1" applyAlignment="1">
      <alignment horizontal="lef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center" vertical="center"/>
    </xf>
    <xf numFmtId="0" fontId="7" fillId="0" borderId="17" xfId="0" applyFont="1" applyFill="1" applyBorder="1" applyAlignment="1">
      <alignment horizontal="center" vertical="center" wrapText="1"/>
    </xf>
    <xf numFmtId="0" fontId="33" fillId="0" borderId="8" xfId="0" applyFont="1" applyBorder="1" applyAlignment="1">
      <alignment horizontal="center" vertical="center"/>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33" fillId="0" borderId="9"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center" vertical="center"/>
    </xf>
    <xf numFmtId="0" fontId="7" fillId="0" borderId="17" xfId="0" applyFont="1" applyFill="1" applyBorder="1" applyAlignment="1">
      <alignment horizontal="center" vertical="center"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0" fontId="47" fillId="0" borderId="4" xfId="0" applyFont="1"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0" xfId="0" applyAlignment="1">
      <alignment horizontal="left" vertical="center"/>
    </xf>
    <xf numFmtId="0" fontId="10" fillId="0" borderId="0" xfId="3" quotePrefix="1" applyNumberFormat="1" applyFont="1" applyFill="1" applyBorder="1" applyAlignment="1">
      <alignment horizontal="center" vertical="center" wrapText="1"/>
    </xf>
    <xf numFmtId="0" fontId="10" fillId="0" borderId="4" xfId="3" quotePrefix="1" applyNumberFormat="1" applyFont="1" applyFill="1" applyBorder="1" applyAlignment="1">
      <alignment horizontal="center" vertical="center" wrapText="1"/>
    </xf>
    <xf numFmtId="0" fontId="7" fillId="0" borderId="17" xfId="0" applyFont="1" applyFill="1" applyBorder="1" applyAlignment="1">
      <alignment horizontal="left" vertical="top" wrapText="1"/>
    </xf>
    <xf numFmtId="0" fontId="7" fillId="0" borderId="8" xfId="0" applyFont="1" applyBorder="1" applyAlignment="1">
      <alignment horizontal="center" vertical="top" wrapText="1"/>
    </xf>
    <xf numFmtId="0" fontId="7" fillId="0" borderId="9" xfId="0" applyFont="1" applyBorder="1" applyAlignment="1">
      <alignment horizontal="center" vertical="top" wrapText="1"/>
    </xf>
    <xf numFmtId="0" fontId="7" fillId="0" borderId="8"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8" xfId="0" applyFont="1" applyFill="1" applyBorder="1" applyAlignment="1">
      <alignment horizontal="left" vertical="top" wrapText="1"/>
    </xf>
    <xf numFmtId="0" fontId="7" fillId="0" borderId="7" xfId="0" applyFont="1" applyFill="1" applyBorder="1" applyAlignment="1">
      <alignment horizontal="left" vertical="top" wrapText="1"/>
    </xf>
    <xf numFmtId="0" fontId="7" fillId="0" borderId="9" xfId="0" applyFont="1" applyFill="1" applyBorder="1" applyAlignment="1">
      <alignment horizontal="left" vertical="top" wrapText="1"/>
    </xf>
    <xf numFmtId="0" fontId="7" fillId="0" borderId="24" xfId="0" applyFont="1" applyFill="1" applyBorder="1" applyAlignment="1">
      <alignment horizontal="left" vertical="center"/>
    </xf>
    <xf numFmtId="0" fontId="7" fillId="0" borderId="17" xfId="0" applyFont="1" applyFill="1" applyBorder="1" applyAlignment="1">
      <alignment horizontal="center" vertical="center"/>
    </xf>
    <xf numFmtId="0" fontId="7" fillId="0" borderId="24" xfId="0" applyFont="1" applyFill="1" applyBorder="1" applyAlignment="1">
      <alignment horizontal="center" vertical="center"/>
    </xf>
    <xf numFmtId="0" fontId="7" fillId="0" borderId="24" xfId="0" applyFont="1" applyFill="1" applyBorder="1" applyAlignment="1">
      <alignment horizontal="center" vertical="center" wrapText="1"/>
    </xf>
    <xf numFmtId="0" fontId="15" fillId="0" borderId="17" xfId="1" applyNumberFormat="1" applyFont="1" applyFill="1" applyBorder="1" applyAlignment="1">
      <alignment horizontal="left" vertical="center" wrapText="1"/>
    </xf>
    <xf numFmtId="0" fontId="7" fillId="0" borderId="17" xfId="0" applyFont="1" applyFill="1" applyBorder="1" applyAlignment="1">
      <alignment horizontal="center" vertical="center" wrapText="1"/>
    </xf>
    <xf numFmtId="0" fontId="10" fillId="2" borderId="0" xfId="1" applyNumberFormat="1" applyFont="1" applyFill="1" applyBorder="1" applyAlignment="1">
      <alignment horizontal="center" vertical="center" wrapText="1"/>
    </xf>
    <xf numFmtId="0" fontId="7" fillId="0" borderId="17" xfId="0" applyFont="1" applyFill="1" applyBorder="1" applyAlignment="1">
      <alignment horizontal="left" vertical="center" wrapText="1"/>
    </xf>
    <xf numFmtId="0" fontId="7" fillId="0" borderId="8" xfId="94" applyFont="1" applyBorder="1" applyAlignment="1">
      <alignment horizontal="center" vertical="center"/>
    </xf>
    <xf numFmtId="0" fontId="7" fillId="0" borderId="7" xfId="94" applyFont="1" applyBorder="1" applyAlignment="1">
      <alignment horizontal="center" vertical="center"/>
    </xf>
    <xf numFmtId="0" fontId="10" fillId="2" borderId="4" xfId="1" applyNumberFormat="1" applyFont="1" applyFill="1" applyBorder="1" applyAlignment="1">
      <alignment horizontal="center" vertical="center" wrapText="1"/>
    </xf>
    <xf numFmtId="0" fontId="7" fillId="0" borderId="9" xfId="94" applyFont="1" applyBorder="1" applyAlignment="1">
      <alignment horizontal="center" vertical="center"/>
    </xf>
    <xf numFmtId="0" fontId="31" fillId="0" borderId="0" xfId="5" applyFont="1" applyAlignment="1">
      <alignment horizontal="center" vertical="center" wrapText="1"/>
    </xf>
    <xf numFmtId="0" fontId="31" fillId="0" borderId="0" xfId="5" applyFont="1" applyAlignment="1">
      <alignment horizontal="center" vertical="center"/>
    </xf>
    <xf numFmtId="0" fontId="31" fillId="0" borderId="4" xfId="5" applyFont="1" applyBorder="1" applyAlignment="1">
      <alignment horizontal="center" vertical="center"/>
    </xf>
    <xf numFmtId="49" fontId="7" fillId="0" borderId="8" xfId="4" applyNumberFormat="1" applyFont="1" applyBorder="1" applyAlignment="1">
      <alignment horizontal="center" vertical="center"/>
    </xf>
    <xf numFmtId="49" fontId="7" fillId="0" borderId="7" xfId="4" applyNumberFormat="1" applyFont="1" applyBorder="1" applyAlignment="1">
      <alignment horizontal="center" vertical="center"/>
    </xf>
    <xf numFmtId="0" fontId="7" fillId="0" borderId="8" xfId="4" applyFont="1" applyFill="1" applyBorder="1" applyAlignment="1">
      <alignment horizontal="left" vertical="top" wrapText="1"/>
    </xf>
    <xf numFmtId="0" fontId="7" fillId="0" borderId="7" xfId="4" applyFont="1" applyFill="1" applyBorder="1" applyAlignment="1">
      <alignment horizontal="left" vertical="top" wrapText="1"/>
    </xf>
    <xf numFmtId="0" fontId="7" fillId="0" borderId="9" xfId="4" applyFont="1" applyFill="1" applyBorder="1" applyAlignment="1">
      <alignment horizontal="left" vertical="top" wrapText="1"/>
    </xf>
    <xf numFmtId="0" fontId="7" fillId="0" borderId="17" xfId="4" applyFont="1" applyFill="1" applyBorder="1" applyAlignment="1">
      <alignment horizontal="left" vertical="center"/>
    </xf>
    <xf numFmtId="0" fontId="7" fillId="0" borderId="17" xfId="4" applyFont="1" applyBorder="1" applyAlignment="1">
      <alignment horizontal="left" vertical="center" wrapText="1"/>
    </xf>
    <xf numFmtId="0" fontId="7" fillId="11" borderId="17" xfId="4" applyFont="1" applyFill="1" applyBorder="1" applyAlignment="1">
      <alignment horizontal="left" vertical="top" wrapText="1"/>
    </xf>
    <xf numFmtId="0" fontId="7" fillId="0" borderId="17" xfId="4" applyFont="1" applyFill="1" applyBorder="1" applyAlignment="1">
      <alignment horizontal="left" vertical="center" wrapText="1"/>
    </xf>
    <xf numFmtId="0" fontId="33" fillId="0" borderId="8" xfId="0" applyFont="1" applyBorder="1" applyAlignment="1">
      <alignment horizontal="left" vertical="center" wrapText="1"/>
    </xf>
    <xf numFmtId="0" fontId="33" fillId="0" borderId="7" xfId="0" applyFont="1" applyBorder="1" applyAlignment="1">
      <alignment horizontal="left" vertical="center" wrapText="1"/>
    </xf>
    <xf numFmtId="0" fontId="33" fillId="0" borderId="9" xfId="0" applyFont="1" applyBorder="1" applyAlignment="1">
      <alignment horizontal="left" vertical="center" wrapText="1"/>
    </xf>
    <xf numFmtId="0" fontId="33" fillId="23" borderId="8" xfId="0" applyFont="1" applyFill="1" applyBorder="1" applyAlignment="1">
      <alignment horizontal="left" vertical="center" wrapText="1"/>
    </xf>
    <xf numFmtId="0" fontId="33" fillId="23" borderId="7" xfId="0" applyFont="1" applyFill="1" applyBorder="1" applyAlignment="1">
      <alignment horizontal="left" vertical="center" wrapText="1"/>
    </xf>
    <xf numFmtId="0" fontId="33" fillId="23" borderId="9" xfId="0" applyFont="1" applyFill="1" applyBorder="1" applyAlignment="1">
      <alignment horizontal="left" vertical="center" wrapText="1"/>
    </xf>
    <xf numFmtId="0" fontId="33" fillId="0" borderId="8" xfId="0" applyFont="1" applyFill="1" applyBorder="1" applyAlignment="1">
      <alignment horizontal="left" vertical="center" wrapText="1"/>
    </xf>
    <xf numFmtId="0" fontId="33" fillId="0" borderId="7" xfId="0" applyFont="1" applyFill="1" applyBorder="1" applyAlignment="1">
      <alignment horizontal="left" vertical="center" wrapText="1"/>
    </xf>
    <xf numFmtId="0" fontId="33" fillId="0" borderId="8" xfId="0" applyFont="1" applyFill="1" applyBorder="1" applyAlignment="1">
      <alignment horizontal="center" vertical="center"/>
    </xf>
    <xf numFmtId="0" fontId="33" fillId="0" borderId="7" xfId="0" applyFont="1" applyFill="1" applyBorder="1" applyAlignment="1">
      <alignment horizontal="center" vertical="center"/>
    </xf>
    <xf numFmtId="0" fontId="33" fillId="0" borderId="9" xfId="0" applyFont="1" applyFill="1" applyBorder="1" applyAlignment="1">
      <alignment horizontal="center" vertical="center"/>
    </xf>
    <xf numFmtId="0" fontId="33" fillId="0" borderId="17" xfId="0" applyFont="1" applyBorder="1" applyAlignment="1">
      <alignment horizontal="left" vertical="top" wrapText="1"/>
    </xf>
    <xf numFmtId="0" fontId="7" fillId="0" borderId="8" xfId="0" applyFont="1" applyFill="1" applyBorder="1" applyAlignment="1">
      <alignment horizontal="left" vertical="center"/>
    </xf>
    <xf numFmtId="0" fontId="7" fillId="0" borderId="9" xfId="0" applyFont="1" applyFill="1" applyBorder="1" applyAlignment="1">
      <alignment horizontal="left" vertical="center"/>
    </xf>
    <xf numFmtId="0" fontId="15" fillId="0" borderId="8" xfId="1" applyNumberFormat="1" applyFont="1" applyFill="1" applyBorder="1" applyAlignment="1">
      <alignment horizontal="left" vertical="top" wrapText="1"/>
    </xf>
    <xf numFmtId="0" fontId="15" fillId="0" borderId="7" xfId="1" applyNumberFormat="1" applyFont="1" applyFill="1" applyBorder="1" applyAlignment="1">
      <alignment horizontal="left" vertical="top" wrapText="1"/>
    </xf>
    <xf numFmtId="0" fontId="15" fillId="0" borderId="9" xfId="1" applyNumberFormat="1" applyFont="1" applyFill="1" applyBorder="1" applyAlignment="1">
      <alignment horizontal="left" vertical="top" wrapText="1"/>
    </xf>
    <xf numFmtId="0" fontId="33" fillId="0" borderId="8" xfId="0" applyFont="1" applyFill="1" applyBorder="1" applyAlignment="1">
      <alignment horizontal="center" vertical="center" wrapText="1"/>
    </xf>
    <xf numFmtId="0" fontId="33" fillId="0" borderId="7" xfId="0" applyFont="1" applyFill="1" applyBorder="1" applyAlignment="1">
      <alignment horizontal="center" vertical="center" wrapText="1"/>
    </xf>
    <xf numFmtId="0" fontId="33" fillId="0" borderId="9" xfId="0" applyFont="1" applyFill="1" applyBorder="1" applyAlignment="1">
      <alignment horizontal="center" vertical="center" wrapText="1"/>
    </xf>
    <xf numFmtId="0" fontId="33" fillId="0" borderId="8" xfId="0" applyFont="1" applyBorder="1" applyAlignment="1">
      <alignment horizontal="left" vertical="top" wrapText="1"/>
    </xf>
    <xf numFmtId="0" fontId="33" fillId="0" borderId="9" xfId="0" applyFont="1" applyBorder="1" applyAlignment="1">
      <alignment horizontal="left" vertical="top" wrapText="1"/>
    </xf>
    <xf numFmtId="0" fontId="33" fillId="0" borderId="8" xfId="0" applyFont="1" applyFill="1" applyBorder="1" applyAlignment="1">
      <alignment horizontal="left" vertical="top" wrapText="1"/>
    </xf>
    <xf numFmtId="0" fontId="33" fillId="0" borderId="9" xfId="0" applyFont="1" applyFill="1" applyBorder="1" applyAlignment="1">
      <alignment horizontal="left" vertical="top" wrapText="1"/>
    </xf>
    <xf numFmtId="0" fontId="34" fillId="0" borderId="0" xfId="4" quotePrefix="1" applyFont="1" applyBorder="1" applyAlignment="1">
      <alignment horizontal="center" vertical="center" wrapText="1"/>
    </xf>
    <xf numFmtId="0" fontId="34" fillId="0" borderId="0" xfId="4" applyFont="1" applyBorder="1" applyAlignment="1">
      <alignment horizontal="center" vertical="center"/>
    </xf>
    <xf numFmtId="0" fontId="34" fillId="0" borderId="4" xfId="4" applyFont="1" applyBorder="1" applyAlignment="1">
      <alignment horizontal="center" vertical="center"/>
    </xf>
    <xf numFmtId="0" fontId="33" fillId="0" borderId="8" xfId="45" applyFont="1" applyFill="1" applyBorder="1" applyAlignment="1">
      <alignment horizontal="center" vertical="center" wrapText="1"/>
    </xf>
    <xf numFmtId="0" fontId="33" fillId="0" borderId="7" xfId="45" applyFont="1" applyFill="1" applyBorder="1" applyAlignment="1">
      <alignment horizontal="center" vertical="center" wrapText="1"/>
    </xf>
    <xf numFmtId="0" fontId="33" fillId="0" borderId="7" xfId="0" applyFont="1" applyBorder="1" applyAlignment="1">
      <alignment horizontal="left" vertical="top" wrapText="1"/>
    </xf>
    <xf numFmtId="0" fontId="33" fillId="0" borderId="9" xfId="0" applyFont="1" applyBorder="1" applyAlignment="1">
      <alignment horizontal="left" vertical="top"/>
    </xf>
    <xf numFmtId="0" fontId="33" fillId="0" borderId="7" xfId="0" applyFont="1" applyFill="1" applyBorder="1" applyAlignment="1">
      <alignment horizontal="left" vertical="top" wrapText="1"/>
    </xf>
    <xf numFmtId="0" fontId="10" fillId="2" borderId="0" xfId="21" applyNumberFormat="1" applyFont="1" applyFill="1" applyBorder="1" applyAlignment="1">
      <alignment horizontal="center" vertical="center" wrapText="1"/>
    </xf>
    <xf numFmtId="0" fontId="13" fillId="2" borderId="0" xfId="21" applyNumberFormat="1" applyFont="1" applyFill="1" applyBorder="1" applyAlignment="1">
      <alignment horizontal="center" vertical="center" wrapText="1"/>
    </xf>
    <xf numFmtId="0" fontId="13" fillId="2" borderId="4" xfId="21" applyNumberFormat="1" applyFont="1" applyFill="1" applyBorder="1" applyAlignment="1">
      <alignment horizontal="center" vertical="center" wrapText="1"/>
    </xf>
  </cellXfs>
  <cellStyles count="101">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97"/>
    <cellStyle name="一般 12" xfId="14"/>
    <cellStyle name="一般 12 2" xfId="15"/>
    <cellStyle name="一般 12 2 2" xfId="16"/>
    <cellStyle name="一般 2" xfId="2"/>
    <cellStyle name="一般 2 2" xfId="4"/>
    <cellStyle name="一般 2 2 2" xfId="78"/>
    <cellStyle name="一般 2 2 2 2" xfId="94"/>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0" builtinId="9" hidden="1"/>
    <cellStyle name="已瀏覽過的超連結" xfId="91" builtinId="9" hidden="1"/>
    <cellStyle name="已瀏覽過的超連結" xfId="92" builtinId="9" hidden="1"/>
    <cellStyle name="已瀏覽過的超連結" xfId="93" builtinId="9" hidden="1"/>
    <cellStyle name="已瀏覽過的超連結" xfId="99" builtinId="9" hidden="1"/>
    <cellStyle name="已瀏覽過的超連結" xfId="100" builtinId="9" hidden="1"/>
    <cellStyle name="常规 2" xfId="47"/>
    <cellStyle name="常规 2 2" xfId="3"/>
    <cellStyle name="常规 2 2 2" xfId="5"/>
    <cellStyle name="常规 2 2 2 2" xfId="80"/>
    <cellStyle name="常规 2 2 2 2 2" xfId="98"/>
    <cellStyle name="常规 2 2 2 3" xfId="95"/>
    <cellStyle name="常规 2 2 3" xfId="48"/>
    <cellStyle name="常规 2 2 3 2" xfId="49"/>
    <cellStyle name="常规 2 2 3 3" xfId="50"/>
    <cellStyle name="常规 2 2 4" xfId="79"/>
    <cellStyle name="常规 2 2 4 2" xfId="96"/>
    <cellStyle name="常规 3" xfId="51"/>
    <cellStyle name="常规 4" xfId="5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0</xdr:colOff>
      <xdr:row>0</xdr:row>
      <xdr:rowOff>0</xdr:rowOff>
    </xdr:from>
    <xdr:ext cx="184731" cy="264560"/>
    <xdr:sp macro="" textlink="">
      <xdr:nvSpPr>
        <xdr:cNvPr id="2" name="文字方塊 1"/>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0</xdr:row>
      <xdr:rowOff>0</xdr:rowOff>
    </xdr:from>
    <xdr:ext cx="184731" cy="264560"/>
    <xdr:sp macro="" textlink="">
      <xdr:nvSpPr>
        <xdr:cNvPr id="3" name="文字方塊 2"/>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12</xdr:row>
      <xdr:rowOff>85725</xdr:rowOff>
    </xdr:from>
    <xdr:ext cx="184731" cy="264560"/>
    <xdr:sp macro="" textlink="">
      <xdr:nvSpPr>
        <xdr:cNvPr id="4" name="文字方塊 3"/>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12</xdr:row>
      <xdr:rowOff>85725</xdr:rowOff>
    </xdr:from>
    <xdr:ext cx="184731" cy="264560"/>
    <xdr:sp macro="" textlink="">
      <xdr:nvSpPr>
        <xdr:cNvPr id="5" name="文字方塊 4"/>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1066800</xdr:colOff>
      <xdr:row>12</xdr:row>
      <xdr:rowOff>85725</xdr:rowOff>
    </xdr:from>
    <xdr:ext cx="184731" cy="264560"/>
    <xdr:sp macro="" textlink="">
      <xdr:nvSpPr>
        <xdr:cNvPr id="6" name="文字方塊 5"/>
        <xdr:cNvSpPr txBox="1"/>
      </xdr:nvSpPr>
      <xdr:spPr>
        <a:xfrm>
          <a:off x="8639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1066800</xdr:colOff>
      <xdr:row>12</xdr:row>
      <xdr:rowOff>85725</xdr:rowOff>
    </xdr:from>
    <xdr:ext cx="184731" cy="264560"/>
    <xdr:sp macro="" textlink="">
      <xdr:nvSpPr>
        <xdr:cNvPr id="7" name="文字方塊 6"/>
        <xdr:cNvSpPr txBox="1"/>
      </xdr:nvSpPr>
      <xdr:spPr>
        <a:xfrm>
          <a:off x="8639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1066800</xdr:colOff>
      <xdr:row>0</xdr:row>
      <xdr:rowOff>0</xdr:rowOff>
    </xdr:from>
    <xdr:ext cx="184731" cy="264560"/>
    <xdr:sp macro="" textlink="">
      <xdr:nvSpPr>
        <xdr:cNvPr id="8" name="文字方塊 7"/>
        <xdr:cNvSpPr txBox="1"/>
      </xdr:nvSpPr>
      <xdr:spPr>
        <a:xfrm>
          <a:off x="27527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1066800</xdr:colOff>
      <xdr:row>0</xdr:row>
      <xdr:rowOff>0</xdr:rowOff>
    </xdr:from>
    <xdr:ext cx="184731" cy="264560"/>
    <xdr:sp macro="" textlink="">
      <xdr:nvSpPr>
        <xdr:cNvPr id="9" name="文字方塊 8"/>
        <xdr:cNvSpPr txBox="1"/>
      </xdr:nvSpPr>
      <xdr:spPr>
        <a:xfrm>
          <a:off x="27527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LS1_IC_Vendor@FH_RIGHT" TargetMode="External"/><Relationship Id="rId7" Type="http://schemas.openxmlformats.org/officeDocument/2006/relationships/printerSettings" Target="../printerSettings/printerSettings2.bin"/><Relationship Id="rId2" Type="http://schemas.openxmlformats.org/officeDocument/2006/relationships/hyperlink" Target="mailto:HALL@TCON_L_FH-Detect%20Test_IRQ" TargetMode="External"/><Relationship Id="rId1" Type="http://schemas.openxmlformats.org/officeDocument/2006/relationships/hyperlink" Target="mailto:HALL@TCON_L_FH-Miss%20Test_IRQ" TargetMode="External"/><Relationship Id="rId6" Type="http://schemas.openxmlformats.org/officeDocument/2006/relationships/hyperlink" Target="mailto:ALS2@FH_LEFT-Interrupt_Test" TargetMode="External"/><Relationship Id="rId5" Type="http://schemas.openxmlformats.org/officeDocument/2006/relationships/hyperlink" Target="mailto:ALS2_IC_Vendor@FH_LEFT" TargetMode="External"/><Relationship Id="rId4" Type="http://schemas.openxmlformats.org/officeDocument/2006/relationships/hyperlink" Target="mailto:ALS1@FH_RIGHT-Interrupt_Tes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VMON_RMS@FH_R_T%20_CH12" TargetMode="External"/><Relationship Id="rId21" Type="http://schemas.openxmlformats.org/officeDocument/2006/relationships/hyperlink" Target="mailto:IMON_FFT_Peak_Magnitude@FH_L_W_CH11" TargetMode="External"/><Relationship Id="rId34" Type="http://schemas.openxmlformats.org/officeDocument/2006/relationships/hyperlink" Target="mailto:IMON_THD+N@CN_L_W_CH3" TargetMode="External"/><Relationship Id="rId42" Type="http://schemas.openxmlformats.org/officeDocument/2006/relationships/hyperlink" Target="mailto:IMON_Frequency@FH_L_W%20_CH11" TargetMode="External"/><Relationship Id="rId47" Type="http://schemas.openxmlformats.org/officeDocument/2006/relationships/hyperlink" Target="mailto:IMON_THD_N@CN_L_T%20_CH1" TargetMode="External"/><Relationship Id="rId50" Type="http://schemas.openxmlformats.org/officeDocument/2006/relationships/hyperlink" Target="mailto:VMON_WHD_N@CN_L_W_CH2" TargetMode="External"/><Relationship Id="rId55" Type="http://schemas.openxmlformats.org/officeDocument/2006/relationships/hyperlink" Target="mailto:VMON_THD+N@CN_R_W_CH6" TargetMode="External"/><Relationship Id="rId63" Type="http://schemas.openxmlformats.org/officeDocument/2006/relationships/hyperlink" Target="mailto:IMON_Frequency@FH_R_T_CH13" TargetMode="External"/><Relationship Id="rId68" Type="http://schemas.openxmlformats.org/officeDocument/2006/relationships/hyperlink" Target="mailto:Green_DC_Ratio@Green-13.6Klux" TargetMode="External"/><Relationship Id="rId76" Type="http://schemas.openxmlformats.org/officeDocument/2006/relationships/hyperlink" Target="mailto:Green_PEAK_MAG@TONE2" TargetMode="External"/><Relationship Id="rId84" Type="http://schemas.openxmlformats.org/officeDocument/2006/relationships/hyperlink" Target="mailto:Green_FREQ@TONE5" TargetMode="External"/><Relationship Id="rId89" Type="http://schemas.openxmlformats.org/officeDocument/2006/relationships/hyperlink" Target="mailto:Flash_Mode@Neon2%20_Amber_Strobe" TargetMode="External"/><Relationship Id="rId97" Type="http://schemas.openxmlformats.org/officeDocument/2006/relationships/printerSettings" Target="../printerSettings/printerSettings3.bin"/><Relationship Id="rId7" Type="http://schemas.openxmlformats.org/officeDocument/2006/relationships/hyperlink" Target="mailto:VMON_FFT_Peak_Magnitude@CN_R_T_CH4" TargetMode="External"/><Relationship Id="rId71" Type="http://schemas.openxmlformats.org/officeDocument/2006/relationships/hyperlink" Target="mailto:Green_DC_Voltage@Ch1-13.6Klux" TargetMode="External"/><Relationship Id="rId92" Type="http://schemas.openxmlformats.org/officeDocument/2006/relationships/hyperlink" Target="mailto:Riker_Fault_Registers@0x06" TargetMode="External"/><Relationship Id="rId2" Type="http://schemas.openxmlformats.org/officeDocument/2006/relationships/hyperlink" Target="mailto:Riker_VDD_Idle@Adams_LDO4" TargetMode="External"/><Relationship Id="rId16" Type="http://schemas.openxmlformats.org/officeDocument/2006/relationships/hyperlink" Target="mailto:VMON_RMS@CN_L_T%20_CH8" TargetMode="External"/><Relationship Id="rId29" Type="http://schemas.openxmlformats.org/officeDocument/2006/relationships/hyperlink" Target="mailto:IMON_FFT_Peak_Magnitude@FH_R_W_CH15" TargetMode="External"/><Relationship Id="rId11" Type="http://schemas.openxmlformats.org/officeDocument/2006/relationships/hyperlink" Target="mailto:VMON_FFT_Peak_Magnitude@CN_R_W_CH6" TargetMode="External"/><Relationship Id="rId24" Type="http://schemas.openxmlformats.org/officeDocument/2006/relationships/hyperlink" Target="mailto:VMON_RMS@FH_R_T%20_CH12" TargetMode="External"/><Relationship Id="rId32" Type="http://schemas.openxmlformats.org/officeDocument/2006/relationships/hyperlink" Target="mailto:IMON_FFT_Peak_Magnitude@CN_L_W_CH3" TargetMode="External"/><Relationship Id="rId37" Type="http://schemas.openxmlformats.org/officeDocument/2006/relationships/hyperlink" Target="mailto:VMON_Frequency@FH_L_T%20_CH8" TargetMode="External"/><Relationship Id="rId40" Type="http://schemas.openxmlformats.org/officeDocument/2006/relationships/hyperlink" Target="mailto:IMON_Frequency@FH_L_T%20_CH9" TargetMode="External"/><Relationship Id="rId45" Type="http://schemas.openxmlformats.org/officeDocument/2006/relationships/hyperlink" Target="mailto:VMON_THD_N@CN_L_T%20_CH0" TargetMode="External"/><Relationship Id="rId53" Type="http://schemas.openxmlformats.org/officeDocument/2006/relationships/hyperlink" Target="mailto:IMON_THD+N@CN_R_T_CH5" TargetMode="External"/><Relationship Id="rId58" Type="http://schemas.openxmlformats.org/officeDocument/2006/relationships/hyperlink" Target="mailto:IMON_THD+N@FH_R_W_CH15" TargetMode="External"/><Relationship Id="rId66" Type="http://schemas.openxmlformats.org/officeDocument/2006/relationships/hyperlink" Target="mailto:Loop_Test@SPK_CN_L_T_To_4x_Mic" TargetMode="External"/><Relationship Id="rId74" Type="http://schemas.openxmlformats.org/officeDocument/2006/relationships/hyperlink" Target="mailto:DC_FREQ@TONE1-3.4Klux" TargetMode="External"/><Relationship Id="rId79" Type="http://schemas.openxmlformats.org/officeDocument/2006/relationships/hyperlink" Target="mailto:Green_PEAK_MAG@TONE5" TargetMode="External"/><Relationship Id="rId87" Type="http://schemas.openxmlformats.org/officeDocument/2006/relationships/hyperlink" Target="mailto:Green_FREQ@TONE2" TargetMode="External"/><Relationship Id="rId5" Type="http://schemas.openxmlformats.org/officeDocument/2006/relationships/hyperlink" Target="mailto:Riker_INT_Response@0x46" TargetMode="External"/><Relationship Id="rId61" Type="http://schemas.openxmlformats.org/officeDocument/2006/relationships/hyperlink" Target="mailto:VMON_Frequency@FH_R_W_CH14" TargetMode="External"/><Relationship Id="rId82" Type="http://schemas.openxmlformats.org/officeDocument/2006/relationships/hyperlink" Target="mailto:Green_FREQ@TONE7" TargetMode="External"/><Relationship Id="rId90" Type="http://schemas.openxmlformats.org/officeDocument/2006/relationships/hyperlink" Target="mailto:Torch_Mode@2x_Cool_Strobe" TargetMode="External"/><Relationship Id="rId95" Type="http://schemas.openxmlformats.org/officeDocument/2006/relationships/hyperlink" Target="mailto:Riker_Fault_Registers@0x01" TargetMode="External"/><Relationship Id="rId19" Type="http://schemas.openxmlformats.org/officeDocument/2006/relationships/hyperlink" Target="mailto:VMON_FFT_Peak_Magnitude@FH_L_W_CH10" TargetMode="External"/><Relationship Id="rId14" Type="http://schemas.openxmlformats.org/officeDocument/2006/relationships/hyperlink" Target="mailto:VMON_RMS@CN_R_T%20_CH4" TargetMode="External"/><Relationship Id="rId22" Type="http://schemas.openxmlformats.org/officeDocument/2006/relationships/hyperlink" Target="mailto:VMON_RMS@CN_L_T%20_CH8" TargetMode="External"/><Relationship Id="rId27" Type="http://schemas.openxmlformats.org/officeDocument/2006/relationships/hyperlink" Target="mailto:VMON_FFT_Peak_Magnitude@FH_R_W_CH14" TargetMode="External"/><Relationship Id="rId30" Type="http://schemas.openxmlformats.org/officeDocument/2006/relationships/hyperlink" Target="mailto:IMON_RMS@FH_R_W%20_CH15" TargetMode="External"/><Relationship Id="rId35" Type="http://schemas.openxmlformats.org/officeDocument/2006/relationships/hyperlink" Target="mailto:VMON_Frequency@CN_R_T%20_CH4" TargetMode="External"/><Relationship Id="rId43" Type="http://schemas.openxmlformats.org/officeDocument/2006/relationships/hyperlink" Target="mailto:IMON_THD+N@FH_L_W_CH11" TargetMode="External"/><Relationship Id="rId48" Type="http://schemas.openxmlformats.org/officeDocument/2006/relationships/hyperlink" Target="mailto:IMON_RMS@CN_L_T%20_CH1" TargetMode="External"/><Relationship Id="rId56" Type="http://schemas.openxmlformats.org/officeDocument/2006/relationships/hyperlink" Target="mailto:VMON_Frequency@FH_L_W_CH10" TargetMode="External"/><Relationship Id="rId64" Type="http://schemas.openxmlformats.org/officeDocument/2006/relationships/hyperlink" Target="mailto:VMON_Frequency@FH_R_T_CH12" TargetMode="External"/><Relationship Id="rId69" Type="http://schemas.openxmlformats.org/officeDocument/2006/relationships/hyperlink" Target="mailto:Green_DC_FREQ@TONE1-13.6Klux" TargetMode="External"/><Relationship Id="rId77" Type="http://schemas.openxmlformats.org/officeDocument/2006/relationships/hyperlink" Target="mailto:Green_PEAK_MAG@TONE3" TargetMode="External"/><Relationship Id="rId8" Type="http://schemas.openxmlformats.org/officeDocument/2006/relationships/hyperlink" Target="mailto:VMON_RMS@CN_R_T%20_CH4" TargetMode="External"/><Relationship Id="rId51" Type="http://schemas.openxmlformats.org/officeDocument/2006/relationships/hyperlink" Target="mailto:VMON_THD_N@CN_R_T_CH4" TargetMode="External"/><Relationship Id="rId72" Type="http://schemas.openxmlformats.org/officeDocument/2006/relationships/hyperlink" Target="mailto:DC_Voltage@Ch1-3.4Klux" TargetMode="External"/><Relationship Id="rId80" Type="http://schemas.openxmlformats.org/officeDocument/2006/relationships/hyperlink" Target="mailto:Green_PEAK_MAG@TONE6" TargetMode="External"/><Relationship Id="rId85" Type="http://schemas.openxmlformats.org/officeDocument/2006/relationships/hyperlink" Target="mailto:Green_FREQ@TONE4" TargetMode="External"/><Relationship Id="rId93" Type="http://schemas.openxmlformats.org/officeDocument/2006/relationships/hyperlink" Target="mailto:Riker_Fault_Registers@0x07" TargetMode="External"/><Relationship Id="rId3" Type="http://schemas.openxmlformats.org/officeDocument/2006/relationships/hyperlink" Target="mailto:Riker_INT_Response@0x44" TargetMode="External"/><Relationship Id="rId12" Type="http://schemas.openxmlformats.org/officeDocument/2006/relationships/hyperlink" Target="mailto:VMON_RMS@CN_R_T%20_CH4" TargetMode="External"/><Relationship Id="rId17" Type="http://schemas.openxmlformats.org/officeDocument/2006/relationships/hyperlink" Target="mailto:VMON_FFT_Peak_Magnitude@FH_L_T_CH8" TargetMode="External"/><Relationship Id="rId25" Type="http://schemas.openxmlformats.org/officeDocument/2006/relationships/hyperlink" Target="mailto:VMON_FFT_Peak_Magnitude@FH_R_T_CH12" TargetMode="External"/><Relationship Id="rId33" Type="http://schemas.openxmlformats.org/officeDocument/2006/relationships/hyperlink" Target="mailto:IMON_Frequency@CN_L_W%20_CH3" TargetMode="External"/><Relationship Id="rId38" Type="http://schemas.openxmlformats.org/officeDocument/2006/relationships/hyperlink" Target="mailto:IMON_THD+N@CN_R_W_CH7" TargetMode="External"/><Relationship Id="rId46" Type="http://schemas.openxmlformats.org/officeDocument/2006/relationships/hyperlink" Target="mailto:IMON_Frequency@CN_L_T%20_CH1" TargetMode="External"/><Relationship Id="rId59" Type="http://schemas.openxmlformats.org/officeDocument/2006/relationships/hyperlink" Target="mailto:IMON_Frequency@FH_R_W_CH15" TargetMode="External"/><Relationship Id="rId67" Type="http://schemas.openxmlformats.org/officeDocument/2006/relationships/hyperlink" Target="mailto:FREQ@IR1_TONE1" TargetMode="External"/><Relationship Id="rId20" Type="http://schemas.openxmlformats.org/officeDocument/2006/relationships/hyperlink" Target="mailto:VMON_RMS@FH_L_W%20_CH10" TargetMode="External"/><Relationship Id="rId41" Type="http://schemas.openxmlformats.org/officeDocument/2006/relationships/hyperlink" Target="mailto:IMON_THD+N@FH_L_T_CH9" TargetMode="External"/><Relationship Id="rId54" Type="http://schemas.openxmlformats.org/officeDocument/2006/relationships/hyperlink" Target="mailto:VMON_Frequency@CN_R_W%20_CH6" TargetMode="External"/><Relationship Id="rId62" Type="http://schemas.openxmlformats.org/officeDocument/2006/relationships/hyperlink" Target="mailto:IMON_THD+N@FH_R_T_CH13" TargetMode="External"/><Relationship Id="rId70" Type="http://schemas.openxmlformats.org/officeDocument/2006/relationships/hyperlink" Target="mailto:Green_DC_Voltage@Ch0-13.6Klux" TargetMode="External"/><Relationship Id="rId75" Type="http://schemas.openxmlformats.org/officeDocument/2006/relationships/hyperlink" Target="mailto:Green_PEAK_MAG@TONE1" TargetMode="External"/><Relationship Id="rId83" Type="http://schemas.openxmlformats.org/officeDocument/2006/relationships/hyperlink" Target="mailto:Green_FREQ@TONE6" TargetMode="External"/><Relationship Id="rId88" Type="http://schemas.openxmlformats.org/officeDocument/2006/relationships/hyperlink" Target="mailto:Green_FREQ@TONE1" TargetMode="External"/><Relationship Id="rId91" Type="http://schemas.openxmlformats.org/officeDocument/2006/relationships/hyperlink" Target="mailto:Riker_Fault_Registers@0x05" TargetMode="External"/><Relationship Id="rId96" Type="http://schemas.openxmlformats.org/officeDocument/2006/relationships/hyperlink" Target="mailto:Riker_Fault_Registers@0x00" TargetMode="External"/><Relationship Id="rId1" Type="http://schemas.openxmlformats.org/officeDocument/2006/relationships/hyperlink" Target="mailto:Periscope_VDD_Idle@Adams_LDO2" TargetMode="External"/><Relationship Id="rId6" Type="http://schemas.openxmlformats.org/officeDocument/2006/relationships/hyperlink" Target="mailto:Borris_Boost@Master_Slave_OTP_VER" TargetMode="External"/><Relationship Id="rId15" Type="http://schemas.openxmlformats.org/officeDocument/2006/relationships/hyperlink" Target="mailto:VMON_FFT_Peak_Magnitude@FH_L_T_CH8" TargetMode="External"/><Relationship Id="rId23" Type="http://schemas.openxmlformats.org/officeDocument/2006/relationships/hyperlink" Target="mailto:VMON_FFT_Peak_Magnitude@FH_R_T_CH12" TargetMode="External"/><Relationship Id="rId28" Type="http://schemas.openxmlformats.org/officeDocument/2006/relationships/hyperlink" Target="mailto:VMON_RMS@FH_R_W%20_CH14" TargetMode="External"/><Relationship Id="rId36" Type="http://schemas.openxmlformats.org/officeDocument/2006/relationships/hyperlink" Target="mailto:VMON_THD+N@FH_L_T_CH8" TargetMode="External"/><Relationship Id="rId49" Type="http://schemas.openxmlformats.org/officeDocument/2006/relationships/hyperlink" Target="mailto:VMON_Frequency@CN_L_W%20_CH2" TargetMode="External"/><Relationship Id="rId57" Type="http://schemas.openxmlformats.org/officeDocument/2006/relationships/hyperlink" Target="mailto:VMON_THD+N@FH_L_W_CH10" TargetMode="External"/><Relationship Id="rId10" Type="http://schemas.openxmlformats.org/officeDocument/2006/relationships/hyperlink" Target="mailto:VMON_RMS@CN_R_T%20_CH4" TargetMode="External"/><Relationship Id="rId31" Type="http://schemas.openxmlformats.org/officeDocument/2006/relationships/hyperlink" Target="mailto:VMON_FFT_Peak_Magnitude@CN_L_W_CH2" TargetMode="External"/><Relationship Id="rId44" Type="http://schemas.openxmlformats.org/officeDocument/2006/relationships/hyperlink" Target="mailto:VMON_Frequency@CN_L_T_CH0" TargetMode="External"/><Relationship Id="rId52" Type="http://schemas.openxmlformats.org/officeDocument/2006/relationships/hyperlink" Target="mailto:IMON_Frequency@CN_R_T%20_CH5" TargetMode="External"/><Relationship Id="rId60" Type="http://schemas.openxmlformats.org/officeDocument/2006/relationships/hyperlink" Target="mailto:VMON_THD+N@FH_R_W_CH14" TargetMode="External"/><Relationship Id="rId65" Type="http://schemas.openxmlformats.org/officeDocument/2006/relationships/hyperlink" Target="mailto:VMON_THD+N@FH_R_T_CH12" TargetMode="External"/><Relationship Id="rId73" Type="http://schemas.openxmlformats.org/officeDocument/2006/relationships/hyperlink" Target="mailto:DC_Voltage@Ch0-3.4Klux" TargetMode="External"/><Relationship Id="rId78" Type="http://schemas.openxmlformats.org/officeDocument/2006/relationships/hyperlink" Target="mailto:Green_PEAK_MAG@TONE4" TargetMode="External"/><Relationship Id="rId81" Type="http://schemas.openxmlformats.org/officeDocument/2006/relationships/hyperlink" Target="mailto:Green_PEAK_MAG@TONE7" TargetMode="External"/><Relationship Id="rId86" Type="http://schemas.openxmlformats.org/officeDocument/2006/relationships/hyperlink" Target="mailto:Green_FREQ@TONE3" TargetMode="External"/><Relationship Id="rId94" Type="http://schemas.openxmlformats.org/officeDocument/2006/relationships/hyperlink" Target="mailto:Riker_Fault_Registers@0x04" TargetMode="External"/><Relationship Id="rId4" Type="http://schemas.openxmlformats.org/officeDocument/2006/relationships/hyperlink" Target="mailto:Riker_INT_Response@0x45" TargetMode="External"/><Relationship Id="rId9" Type="http://schemas.openxmlformats.org/officeDocument/2006/relationships/hyperlink" Target="mailto:VMON_FFT_Peak_Magnitude@CN_R_T_CH4" TargetMode="External"/><Relationship Id="rId13" Type="http://schemas.openxmlformats.org/officeDocument/2006/relationships/hyperlink" Target="mailto:IMON_FFT_Peak_Magnitude@CN_R_W_CH7" TargetMode="External"/><Relationship Id="rId18" Type="http://schemas.openxmlformats.org/officeDocument/2006/relationships/hyperlink" Target="mailto:VMON_RMS@CN_L_T%20_CH8" TargetMode="External"/><Relationship Id="rId39" Type="http://schemas.openxmlformats.org/officeDocument/2006/relationships/hyperlink" Target="mailto:IMON_Frequency@CN_R_W%20_CH7"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Test_IRQ@C3_Flex-Miss" TargetMode="External"/><Relationship Id="rId13" Type="http://schemas.openxmlformats.org/officeDocument/2006/relationships/hyperlink" Target="mailto:PK_MAG@HOUSING" TargetMode="External"/><Relationship Id="rId18" Type="http://schemas.openxmlformats.org/officeDocument/2006/relationships/hyperlink" Target="mailto:DC_MAG@EDGE_L" TargetMode="External"/><Relationship Id="rId26" Type="http://schemas.openxmlformats.org/officeDocument/2006/relationships/hyperlink" Target="mailto:Force_Sensor_Value2@Volume_Down" TargetMode="External"/><Relationship Id="rId3" Type="http://schemas.openxmlformats.org/officeDocument/2006/relationships/hyperlink" Target="mailto:Revision_ID@ALS1_FH_Right" TargetMode="External"/><Relationship Id="rId21" Type="http://schemas.openxmlformats.org/officeDocument/2006/relationships/hyperlink" Target="mailto:Force_Sensor_Value@Volume_Up" TargetMode="External"/><Relationship Id="rId34" Type="http://schemas.openxmlformats.org/officeDocument/2006/relationships/hyperlink" Target="mailto:DC_MAG@EDGE_L-Disable" TargetMode="External"/><Relationship Id="rId7" Type="http://schemas.openxmlformats.org/officeDocument/2006/relationships/hyperlink" Target="mailto:Chip_ID@ALS2_FH_Left" TargetMode="External"/><Relationship Id="rId12" Type="http://schemas.openxmlformats.org/officeDocument/2006/relationships/hyperlink" Target="mailto:PK_MAG@TM" TargetMode="External"/><Relationship Id="rId17" Type="http://schemas.openxmlformats.org/officeDocument/2006/relationships/hyperlink" Target="mailto:DC_MAG@HOUSING" TargetMode="External"/><Relationship Id="rId25" Type="http://schemas.openxmlformats.org/officeDocument/2006/relationships/hyperlink" Target="mailto:Force_Sensor_Value2@Power_Button" TargetMode="External"/><Relationship Id="rId33" Type="http://schemas.openxmlformats.org/officeDocument/2006/relationships/hyperlink" Target="mailto:DC_MAG@HOUSING-Disable" TargetMode="External"/><Relationship Id="rId2" Type="http://schemas.openxmlformats.org/officeDocument/2006/relationships/hyperlink" Target="mailto:Device_ID@ALS1_FH_Right" TargetMode="External"/><Relationship Id="rId16" Type="http://schemas.openxmlformats.org/officeDocument/2006/relationships/hyperlink" Target="mailto:DC_MAG@TM" TargetMode="External"/><Relationship Id="rId20" Type="http://schemas.openxmlformats.org/officeDocument/2006/relationships/hyperlink" Target="mailto:Force_Sensor_Value@Volume_Down" TargetMode="External"/><Relationship Id="rId29" Type="http://schemas.openxmlformats.org/officeDocument/2006/relationships/hyperlink" Target="mailto:PK_MAG@HOUSING-Disable"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Revision_ID@ALS2_FH_Left" TargetMode="External"/><Relationship Id="rId11" Type="http://schemas.openxmlformats.org/officeDocument/2006/relationships/hyperlink" Target="mailto:Test_IRQ@C3%20Flex-Detect" TargetMode="External"/><Relationship Id="rId24" Type="http://schemas.openxmlformats.org/officeDocument/2006/relationships/hyperlink" Target="mailto:PMU_Button_Test@Volup" TargetMode="External"/><Relationship Id="rId32" Type="http://schemas.openxmlformats.org/officeDocument/2006/relationships/hyperlink" Target="mailto:DC_MAG@TM-Disable" TargetMode="External"/><Relationship Id="rId5" Type="http://schemas.openxmlformats.org/officeDocument/2006/relationships/hyperlink" Target="mailto:Device_ID@ALS2_FH_Left" TargetMode="External"/><Relationship Id="rId15" Type="http://schemas.openxmlformats.org/officeDocument/2006/relationships/hyperlink" Target="mailto:PK_MAG@EDGE_R" TargetMode="External"/><Relationship Id="rId23" Type="http://schemas.openxmlformats.org/officeDocument/2006/relationships/hyperlink" Target="mailto:PMU_Button_Test@Voldn" TargetMode="External"/><Relationship Id="rId28" Type="http://schemas.openxmlformats.org/officeDocument/2006/relationships/hyperlink" Target="mailto:PK_MAG@TM-Disable" TargetMode="External"/><Relationship Id="rId36" Type="http://schemas.openxmlformats.org/officeDocument/2006/relationships/printerSettings" Target="../printerSettings/printerSettings5.bin"/><Relationship Id="rId10" Type="http://schemas.openxmlformats.org/officeDocument/2006/relationships/hyperlink" Target="mailto:Test_IRQ@TCON_L_FH-Detect" TargetMode="External"/><Relationship Id="rId19" Type="http://schemas.openxmlformats.org/officeDocument/2006/relationships/hyperlink" Target="mailto:DC_MAG@EDGE_R" TargetMode="External"/><Relationship Id="rId31" Type="http://schemas.openxmlformats.org/officeDocument/2006/relationships/hyperlink" Target="mailto:PK_MAG@EDGE_R-Disable" TargetMode="External"/><Relationship Id="rId4" Type="http://schemas.openxmlformats.org/officeDocument/2006/relationships/hyperlink" Target="mailto:Chip_ID@ALS1_FH_Right" TargetMode="External"/><Relationship Id="rId9" Type="http://schemas.openxmlformats.org/officeDocument/2006/relationships/hyperlink" Target="mailto:Test_IRQ@TCON_L_FH-Miss" TargetMode="External"/><Relationship Id="rId14" Type="http://schemas.openxmlformats.org/officeDocument/2006/relationships/hyperlink" Target="mailto:PK_MAG@EDGE_L" TargetMode="External"/><Relationship Id="rId22" Type="http://schemas.openxmlformats.org/officeDocument/2006/relationships/hyperlink" Target="mailto:PMU_Button_Test@Power" TargetMode="External"/><Relationship Id="rId27" Type="http://schemas.openxmlformats.org/officeDocument/2006/relationships/hyperlink" Target="mailto:Force_Sensor_Value2@Volume_UP" TargetMode="External"/><Relationship Id="rId30" Type="http://schemas.openxmlformats.org/officeDocument/2006/relationships/hyperlink" Target="mailto:PK_MAG@EDGE_L-Disable" TargetMode="External"/><Relationship Id="rId35" Type="http://schemas.openxmlformats.org/officeDocument/2006/relationships/hyperlink" Target="mailto:DC_MAG@EDGE_R-Disable"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heck@Juliet_Camera-Lens_Vendor" TargetMode="External"/><Relationship Id="rId21" Type="http://schemas.openxmlformats.org/officeDocument/2006/relationships/hyperlink" Target="mailto:Check@Juliet_Camera-Substrate_Vendor" TargetMode="External"/><Relationship Id="rId42" Type="http://schemas.openxmlformats.org/officeDocument/2006/relationships/hyperlink" Target="mailto:Check@Ohio_Camera-Substrate_Vendor" TargetMode="External"/><Relationship Id="rId47" Type="http://schemas.openxmlformats.org/officeDocument/2006/relationships/hyperlink" Target="mailto:Check@Ohio_Camera-Sensor_Revision" TargetMode="External"/><Relationship Id="rId63" Type="http://schemas.openxmlformats.org/officeDocument/2006/relationships/hyperlink" Target="mailto:Temperature7@Athena" TargetMode="External"/><Relationship Id="rId68" Type="http://schemas.openxmlformats.org/officeDocument/2006/relationships/hyperlink" Target="mailto:Interrupt_Test@FH_RIGHT" TargetMode="External"/><Relationship Id="rId84" Type="http://schemas.openxmlformats.org/officeDocument/2006/relationships/hyperlink" Target="mailto:Check@Front_Camera-IRCF_Variant" TargetMode="External"/><Relationship Id="rId89" Type="http://schemas.openxmlformats.org/officeDocument/2006/relationships/hyperlink" Target="mailto:Check@Front_Camera-Lens_Vendor" TargetMode="External"/><Relationship Id="rId7" Type="http://schemas.openxmlformats.org/officeDocument/2006/relationships/hyperlink" Target="mailto:Check@Front_Camera-Color_Cal2_Checksum" TargetMode="External"/><Relationship Id="rId71" Type="http://schemas.openxmlformats.org/officeDocument/2006/relationships/hyperlink" Target="mailto:Check@Front_Camera-Test_Software_Revision" TargetMode="External"/><Relationship Id="rId92" Type="http://schemas.openxmlformats.org/officeDocument/2006/relationships/hyperlink" Target="mailto:Check@Front_Camera-Project_Version" TargetMode="External"/><Relationship Id="rId2" Type="http://schemas.openxmlformats.org/officeDocument/2006/relationships/hyperlink" Target="mailto:Find@Juliet_Camera" TargetMode="External"/><Relationship Id="rId16" Type="http://schemas.openxmlformats.org/officeDocument/2006/relationships/hyperlink" Target="mailto:Check@Juliet_Camera-Project" TargetMode="External"/><Relationship Id="rId29" Type="http://schemas.openxmlformats.org/officeDocument/2006/relationships/hyperlink" Target="mailto:Check@Juliet_Camera-Stiffener_Revision" TargetMode="External"/><Relationship Id="rId11" Type="http://schemas.openxmlformats.org/officeDocument/2006/relationships/hyperlink" Target="mailto:Find@Juliet_Camera" TargetMode="External"/><Relationship Id="rId24" Type="http://schemas.openxmlformats.org/officeDocument/2006/relationships/hyperlink" Target="mailto:Check@Juliet_Camera-Sensor_Revision" TargetMode="External"/><Relationship Id="rId32" Type="http://schemas.openxmlformats.org/officeDocument/2006/relationships/hyperlink" Target="mailto:Check@Ohio_Camera-Nvm_Map_Revision" TargetMode="External"/><Relationship Id="rId37" Type="http://schemas.openxmlformats.org/officeDocument/2006/relationships/hyperlink" Target="mailto:Check@Ohio_Camera-Build" TargetMode="External"/><Relationship Id="rId40" Type="http://schemas.openxmlformats.org/officeDocument/2006/relationships/hyperlink" Target="mailto:Check@Ohio_Camera-IRCF_Variant" TargetMode="External"/><Relationship Id="rId45" Type="http://schemas.openxmlformats.org/officeDocument/2006/relationships/hyperlink" Target="mailto:Check@Ohio_Camera-Sensor_Vendor" TargetMode="External"/><Relationship Id="rId53" Type="http://schemas.openxmlformats.org/officeDocument/2006/relationships/hyperlink" Target="mailto:Check@Ohio_Camera-Flex_Revision" TargetMode="External"/><Relationship Id="rId58" Type="http://schemas.openxmlformats.org/officeDocument/2006/relationships/hyperlink" Target="mailto:Temperature2@Athena" TargetMode="External"/><Relationship Id="rId66" Type="http://schemas.openxmlformats.org/officeDocument/2006/relationships/hyperlink" Target="mailto:Temperature_TDEV1@Apollo" TargetMode="External"/><Relationship Id="rId74" Type="http://schemas.openxmlformats.org/officeDocument/2006/relationships/hyperlink" Target="mailto:Check@Front_Camera-Stiffener_Revision" TargetMode="External"/><Relationship Id="rId79" Type="http://schemas.openxmlformats.org/officeDocument/2006/relationships/hyperlink" Target="mailto:Check@Front_Camera-Sensor_Revision" TargetMode="External"/><Relationship Id="rId87" Type="http://schemas.openxmlformats.org/officeDocument/2006/relationships/hyperlink" Target="mailto:Check@Front_Camera-Lens_Variant" TargetMode="External"/><Relationship Id="rId102" Type="http://schemas.openxmlformats.org/officeDocument/2006/relationships/hyperlink" Target="mailto:NTC_TEMP@Sensor_3" TargetMode="External"/><Relationship Id="rId5" Type="http://schemas.openxmlformats.org/officeDocument/2006/relationships/hyperlink" Target="mailto:Check@Front_Camera-General_Info_Checksum" TargetMode="External"/><Relationship Id="rId61" Type="http://schemas.openxmlformats.org/officeDocument/2006/relationships/hyperlink" Target="mailto:Temperature5@Athena" TargetMode="External"/><Relationship Id="rId82" Type="http://schemas.openxmlformats.org/officeDocument/2006/relationships/hyperlink" Target="mailto:Check@Front_Camera-Substrate_Revision" TargetMode="External"/><Relationship Id="rId90" Type="http://schemas.openxmlformats.org/officeDocument/2006/relationships/hyperlink" Target="mailto:Check@Front_Camera-Plant" TargetMode="External"/><Relationship Id="rId95" Type="http://schemas.openxmlformats.org/officeDocument/2006/relationships/hyperlink" Target="mailto:Check@Front_Camera_NVM_Version" TargetMode="External"/><Relationship Id="rId19" Type="http://schemas.openxmlformats.org/officeDocument/2006/relationships/hyperlink" Target="mailto:Check@Juliet_Camera-Build" TargetMode="External"/><Relationship Id="rId14" Type="http://schemas.openxmlformats.org/officeDocument/2006/relationships/hyperlink" Target="mailto:Check@Juliet_Camera-NVM_Version" TargetMode="External"/><Relationship Id="rId22" Type="http://schemas.openxmlformats.org/officeDocument/2006/relationships/hyperlink" Target="mailto:Check@Juliet_Camera-Substrate_Variant" TargetMode="External"/><Relationship Id="rId27" Type="http://schemas.openxmlformats.org/officeDocument/2006/relationships/hyperlink" Target="mailto:Check@Juliet_Camera-Lens_Revision" TargetMode="External"/><Relationship Id="rId30" Type="http://schemas.openxmlformats.org/officeDocument/2006/relationships/hyperlink" Target="mailto:Check@Juliet_Camera-Lens_Shading_Revision" TargetMode="External"/><Relationship Id="rId35" Type="http://schemas.openxmlformats.org/officeDocument/2006/relationships/hyperlink" Target="mailto:Check@Ohio_Camera-Integrate" TargetMode="External"/><Relationship Id="rId43" Type="http://schemas.openxmlformats.org/officeDocument/2006/relationships/hyperlink" Target="mailto:Check@Ohio_Camera-Substrate_Variant" TargetMode="External"/><Relationship Id="rId48" Type="http://schemas.openxmlformats.org/officeDocument/2006/relationships/hyperlink" Target="mailto:Check@Ohio_Camera-Lens_Holder_Vendor" TargetMode="External"/><Relationship Id="rId56" Type="http://schemas.openxmlformats.org/officeDocument/2006/relationships/hyperlink" Target="mailto:Check@Ohio_Camera-Stiffener_Revision" TargetMode="External"/><Relationship Id="rId64" Type="http://schemas.openxmlformats.org/officeDocument/2006/relationships/hyperlink" Target="mailto:Temperature8@Athena" TargetMode="External"/><Relationship Id="rId69" Type="http://schemas.openxmlformats.org/officeDocument/2006/relationships/hyperlink" Target="mailto:Interrupt_Test@FH_LEFT" TargetMode="External"/><Relationship Id="rId77" Type="http://schemas.openxmlformats.org/officeDocument/2006/relationships/hyperlink" Target="mailto:Check@Front_Camera-Flex_Vendor" TargetMode="External"/><Relationship Id="rId100" Type="http://schemas.openxmlformats.org/officeDocument/2006/relationships/hyperlink" Target="mailto:NTC_TEMP@Sensor1" TargetMode="External"/><Relationship Id="rId8" Type="http://schemas.openxmlformats.org/officeDocument/2006/relationships/hyperlink" Target="mailto:Check@Front_Camera-Color_Shading_Checksum" TargetMode="External"/><Relationship Id="rId51" Type="http://schemas.openxmlformats.org/officeDocument/2006/relationships/hyperlink" Target="mailto:Check@Ohio_Camera-Flex_Vendor" TargetMode="External"/><Relationship Id="rId72" Type="http://schemas.openxmlformats.org/officeDocument/2006/relationships/hyperlink" Target="mailto:Check@Front_Camera-Config_Number" TargetMode="External"/><Relationship Id="rId80" Type="http://schemas.openxmlformats.org/officeDocument/2006/relationships/hyperlink" Target="mailto:Check@Front_Camera-Sensor_Vendor" TargetMode="External"/><Relationship Id="rId85" Type="http://schemas.openxmlformats.org/officeDocument/2006/relationships/hyperlink" Target="mailto:Check@Front_Camera-IRCF_Revision" TargetMode="External"/><Relationship Id="rId93" Type="http://schemas.openxmlformats.org/officeDocument/2006/relationships/hyperlink" Target="mailto:Check@Front_Camera-Project" TargetMode="External"/><Relationship Id="rId98" Type="http://schemas.openxmlformats.org/officeDocument/2006/relationships/hyperlink" Target="mailto:Temperature_TCAL@Apollo" TargetMode="External"/><Relationship Id="rId3" Type="http://schemas.openxmlformats.org/officeDocument/2006/relationships/hyperlink" Target="mailto:Find@Ohio_Camera" TargetMode="External"/><Relationship Id="rId12" Type="http://schemas.openxmlformats.org/officeDocument/2006/relationships/hyperlink" Target="mailto:Read@Juliet_SN" TargetMode="External"/><Relationship Id="rId17" Type="http://schemas.openxmlformats.org/officeDocument/2006/relationships/hyperlink" Target="mailto:Check@Juliet_Camera-Project_Version" TargetMode="External"/><Relationship Id="rId25" Type="http://schemas.openxmlformats.org/officeDocument/2006/relationships/hyperlink" Target="mailto:Check@Juliet_Camera-Sensor_Variant" TargetMode="External"/><Relationship Id="rId33" Type="http://schemas.openxmlformats.org/officeDocument/2006/relationships/hyperlink" Target="mailto:Check@Ohio_Camera-Project" TargetMode="External"/><Relationship Id="rId38" Type="http://schemas.openxmlformats.org/officeDocument/2006/relationships/hyperlink" Target="mailto:Check@Ohio_Camera-Config_Number" TargetMode="External"/><Relationship Id="rId46" Type="http://schemas.openxmlformats.org/officeDocument/2006/relationships/hyperlink" Target="mailto:Check@Ohio_Camera-Sensor_Variant" TargetMode="External"/><Relationship Id="rId59" Type="http://schemas.openxmlformats.org/officeDocument/2006/relationships/hyperlink" Target="mailto:Temperature3@Athena" TargetMode="External"/><Relationship Id="rId67" Type="http://schemas.openxmlformats.org/officeDocument/2006/relationships/hyperlink" Target="mailto:Temperature_TDEV2@Apollo" TargetMode="External"/><Relationship Id="rId103" Type="http://schemas.openxmlformats.org/officeDocument/2006/relationships/printerSettings" Target="../printerSettings/printerSettings6.bin"/><Relationship Id="rId20" Type="http://schemas.openxmlformats.org/officeDocument/2006/relationships/hyperlink" Target="mailto:Check@Juliet_Camera-Filter_Variant" TargetMode="External"/><Relationship Id="rId41" Type="http://schemas.openxmlformats.org/officeDocument/2006/relationships/hyperlink" Target="mailto:Check@Ohio_Camera-IRCF_Revision" TargetMode="External"/><Relationship Id="rId54" Type="http://schemas.openxmlformats.org/officeDocument/2006/relationships/hyperlink" Target="mailto:Check@Ohio_Camera-Stiffener_Vendor" TargetMode="External"/><Relationship Id="rId62" Type="http://schemas.openxmlformats.org/officeDocument/2006/relationships/hyperlink" Target="mailto:Temperature6@Athena" TargetMode="External"/><Relationship Id="rId70" Type="http://schemas.openxmlformats.org/officeDocument/2006/relationships/hyperlink" Target="mailto:Check@Front_Camera-Process_DOE_Code" TargetMode="External"/><Relationship Id="rId75" Type="http://schemas.openxmlformats.org/officeDocument/2006/relationships/hyperlink" Target="mailto:Check@Front_Camera-Stiffener_Vendor" TargetMode="External"/><Relationship Id="rId83" Type="http://schemas.openxmlformats.org/officeDocument/2006/relationships/hyperlink" Target="mailto:Check@Front_Camera-Substrate_Vendor" TargetMode="External"/><Relationship Id="rId88" Type="http://schemas.openxmlformats.org/officeDocument/2006/relationships/hyperlink" Target="mailto:Check@Front_Camera-Lens_Revision" TargetMode="External"/><Relationship Id="rId91" Type="http://schemas.openxmlformats.org/officeDocument/2006/relationships/hyperlink" Target="mailto:Check@Front_Camera-Integrator" TargetMode="External"/><Relationship Id="rId96" Type="http://schemas.openxmlformats.org/officeDocument/2006/relationships/hyperlink" Target="mailto:Temperature_TCAL@ADAMS" TargetMode="External"/><Relationship Id="rId1" Type="http://schemas.openxmlformats.org/officeDocument/2006/relationships/hyperlink" Target="mailto:Find@Back_Camera" TargetMode="External"/><Relationship Id="rId6" Type="http://schemas.openxmlformats.org/officeDocument/2006/relationships/hyperlink" Target="mailto:Check@Front_Camera-Color_Cal1_Checksum" TargetMode="External"/><Relationship Id="rId15" Type="http://schemas.openxmlformats.org/officeDocument/2006/relationships/hyperlink" Target="mailto:Check@Juliet_Camera-NVM_Revision" TargetMode="External"/><Relationship Id="rId23" Type="http://schemas.openxmlformats.org/officeDocument/2006/relationships/hyperlink" Target="mailto:Check@Juliet_Camera-Sensor_Vendor" TargetMode="External"/><Relationship Id="rId28" Type="http://schemas.openxmlformats.org/officeDocument/2006/relationships/hyperlink" Target="mailto:Check@Juliet_Camera-Lens_Variant" TargetMode="External"/><Relationship Id="rId36" Type="http://schemas.openxmlformats.org/officeDocument/2006/relationships/hyperlink" Target="mailto:Check@Ohio_Camera-Plant_Code" TargetMode="External"/><Relationship Id="rId49" Type="http://schemas.openxmlformats.org/officeDocument/2006/relationships/hyperlink" Target="mailto:Check@Ohio_Camera-Lens_Holder_Variant" TargetMode="External"/><Relationship Id="rId57" Type="http://schemas.openxmlformats.org/officeDocument/2006/relationships/hyperlink" Target="mailto:Temperature1@Athena" TargetMode="External"/><Relationship Id="rId10" Type="http://schemas.openxmlformats.org/officeDocument/2006/relationships/hyperlink" Target="mailto:Check@Front_Camera-X_Code" TargetMode="External"/><Relationship Id="rId31" Type="http://schemas.openxmlformats.org/officeDocument/2006/relationships/hyperlink" Target="mailto:Check@Ohio_Camera-Header_Revision" TargetMode="External"/><Relationship Id="rId44" Type="http://schemas.openxmlformats.org/officeDocument/2006/relationships/hyperlink" Target="mailto:Check@Ohio_Camera-Substrate_Revision" TargetMode="External"/><Relationship Id="rId52" Type="http://schemas.openxmlformats.org/officeDocument/2006/relationships/hyperlink" Target="mailto:Check@Ohio_Camera-Flex_Variant" TargetMode="External"/><Relationship Id="rId60" Type="http://schemas.openxmlformats.org/officeDocument/2006/relationships/hyperlink" Target="mailto:Temperature4@Athena" TargetMode="External"/><Relationship Id="rId65" Type="http://schemas.openxmlformats.org/officeDocument/2006/relationships/hyperlink" Target="mailto:Temperature_TCAL@Athena" TargetMode="External"/><Relationship Id="rId73" Type="http://schemas.openxmlformats.org/officeDocument/2006/relationships/hyperlink" Target="mailto:Check@Front_Camera-Build" TargetMode="External"/><Relationship Id="rId78" Type="http://schemas.openxmlformats.org/officeDocument/2006/relationships/hyperlink" Target="mailto:Check@Front_Camera-Sensor_Variant" TargetMode="External"/><Relationship Id="rId81" Type="http://schemas.openxmlformats.org/officeDocument/2006/relationships/hyperlink" Target="mailto:Check@Front_Camera-Substrate_Variant" TargetMode="External"/><Relationship Id="rId86" Type="http://schemas.openxmlformats.org/officeDocument/2006/relationships/hyperlink" Target="mailto:Check@Front_Camera-IRCF_Vendor" TargetMode="External"/><Relationship Id="rId94" Type="http://schemas.openxmlformats.org/officeDocument/2006/relationships/hyperlink" Target="mailto:Check@Front_Camera-NVM_Revision" TargetMode="External"/><Relationship Id="rId99" Type="http://schemas.openxmlformats.org/officeDocument/2006/relationships/hyperlink" Target="mailto:NTC_TEMP@Sensor_1" TargetMode="External"/><Relationship Id="rId101" Type="http://schemas.openxmlformats.org/officeDocument/2006/relationships/hyperlink" Target="mailto:NTC_TEMP@Sensor_2" TargetMode="External"/><Relationship Id="rId4" Type="http://schemas.openxmlformats.org/officeDocument/2006/relationships/hyperlink" Target="mailto:Find@Jasper_Camera" TargetMode="External"/><Relationship Id="rId9" Type="http://schemas.openxmlformats.org/officeDocument/2006/relationships/hyperlink" Target="mailto:Check@Front_Camera-Component_Machine_Info_Checksum" TargetMode="External"/><Relationship Id="rId13" Type="http://schemas.openxmlformats.org/officeDocument/2006/relationships/hyperlink" Target="mailto:Read@Juliet_ID" TargetMode="External"/><Relationship Id="rId18" Type="http://schemas.openxmlformats.org/officeDocument/2006/relationships/hyperlink" Target="mailto:Check@Juliet_Camera-Plant" TargetMode="External"/><Relationship Id="rId39" Type="http://schemas.openxmlformats.org/officeDocument/2006/relationships/hyperlink" Target="mailto:Check@Ohio_Camera-IRCF_Revision_Vendor" TargetMode="External"/><Relationship Id="rId34" Type="http://schemas.openxmlformats.org/officeDocument/2006/relationships/hyperlink" Target="mailto:Check@Ohio_Camera-Project_Version" TargetMode="External"/><Relationship Id="rId50" Type="http://schemas.openxmlformats.org/officeDocument/2006/relationships/hyperlink" Target="mailto:Check@Ohio_Camera-Lens_Holder_Revision" TargetMode="External"/><Relationship Id="rId55" Type="http://schemas.openxmlformats.org/officeDocument/2006/relationships/hyperlink" Target="mailto:Check@Ohio_Camera-Stiffener_Variant" TargetMode="External"/><Relationship Id="rId76" Type="http://schemas.openxmlformats.org/officeDocument/2006/relationships/hyperlink" Target="mailto:Check@Front_Camera-Flex_Revision" TargetMode="External"/><Relationship Id="rId97" Type="http://schemas.openxmlformats.org/officeDocument/2006/relationships/hyperlink" Target="mailto:Temperature_C3@ADAMS"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E215"/>
  <sheetViews>
    <sheetView tabSelected="1" topLeftCell="A188" zoomScale="70" zoomScaleNormal="70" workbookViewId="0">
      <selection activeCell="A218" sqref="A218"/>
    </sheetView>
  </sheetViews>
  <sheetFormatPr defaultColWidth="70.625" defaultRowHeight="16.350000000000001" customHeight="1"/>
  <cols>
    <col min="1" max="1" width="205.5" bestFit="1" customWidth="1"/>
    <col min="2" max="2" width="89.5" bestFit="1" customWidth="1"/>
    <col min="3" max="3" width="19.625" customWidth="1"/>
    <col min="4" max="4" width="11.125" customWidth="1"/>
    <col min="5" max="5" width="13" customWidth="1"/>
  </cols>
  <sheetData>
    <row r="1" spans="1:5" ht="30" customHeight="1">
      <c r="A1" s="215" t="s">
        <v>615</v>
      </c>
      <c r="B1" s="215"/>
      <c r="C1" s="215"/>
    </row>
    <row r="2" spans="1:5" s="259" customFormat="1" ht="30" customHeight="1" thickBot="1">
      <c r="A2" s="261" t="s">
        <v>855</v>
      </c>
      <c r="B2" s="260"/>
      <c r="C2" s="260"/>
    </row>
    <row r="3" spans="1:5" ht="16.350000000000001" customHeight="1" thickBot="1">
      <c r="A3" s="217" t="s">
        <v>619</v>
      </c>
      <c r="B3" s="253"/>
      <c r="C3" s="253"/>
      <c r="D3" s="218">
        <f>DATE(2019,6,15)</f>
        <v>43631</v>
      </c>
      <c r="E3" s="219" t="s">
        <v>616</v>
      </c>
    </row>
    <row r="4" spans="1:5" ht="16.350000000000001" customHeight="1">
      <c r="A4" s="220" t="s">
        <v>618</v>
      </c>
      <c r="B4" s="220"/>
      <c r="C4" s="220"/>
    </row>
    <row r="5" spans="1:5" ht="16.350000000000001" customHeight="1">
      <c r="A5" t="s">
        <v>620</v>
      </c>
    </row>
    <row r="6" spans="1:5" ht="16.350000000000001" customHeight="1">
      <c r="A6" t="s">
        <v>621</v>
      </c>
    </row>
    <row r="7" spans="1:5" ht="16.350000000000001" customHeight="1">
      <c r="A7" s="220" t="s">
        <v>622</v>
      </c>
      <c r="B7" s="220"/>
      <c r="C7" s="220"/>
    </row>
    <row r="8" spans="1:5" ht="16.350000000000001" customHeight="1">
      <c r="A8" t="s">
        <v>623</v>
      </c>
    </row>
    <row r="9" spans="1:5" ht="16.350000000000001" customHeight="1">
      <c r="A9" s="220" t="s">
        <v>624</v>
      </c>
      <c r="B9" s="220"/>
      <c r="C9" s="220"/>
    </row>
    <row r="10" spans="1:5" ht="16.350000000000001" customHeight="1">
      <c r="A10" t="s">
        <v>625</v>
      </c>
    </row>
    <row r="11" spans="1:5" ht="16.350000000000001" customHeight="1">
      <c r="A11" t="s">
        <v>626</v>
      </c>
    </row>
    <row r="12" spans="1:5" ht="16.350000000000001" customHeight="1">
      <c r="A12" t="s">
        <v>627</v>
      </c>
    </row>
    <row r="13" spans="1:5" ht="16.350000000000001" customHeight="1">
      <c r="A13" s="216" t="s">
        <v>631</v>
      </c>
      <c r="B13" s="216"/>
      <c r="C13" s="216"/>
    </row>
    <row r="14" spans="1:5" ht="16.350000000000001" customHeight="1">
      <c r="A14" s="220" t="s">
        <v>628</v>
      </c>
      <c r="B14" s="220"/>
      <c r="C14" s="220"/>
    </row>
    <row r="15" spans="1:5" ht="16.350000000000001" customHeight="1">
      <c r="A15" t="s">
        <v>625</v>
      </c>
    </row>
    <row r="16" spans="1:5" ht="16.350000000000001" customHeight="1">
      <c r="A16" s="220" t="s">
        <v>629</v>
      </c>
      <c r="B16" s="220"/>
      <c r="C16" s="220"/>
    </row>
    <row r="17" spans="1:5" ht="16.350000000000001" customHeight="1">
      <c r="A17" t="s">
        <v>623</v>
      </c>
    </row>
    <row r="18" spans="1:5" ht="16.350000000000001" customHeight="1">
      <c r="A18" t="s">
        <v>630</v>
      </c>
    </row>
    <row r="19" spans="1:5" ht="16.350000000000001" customHeight="1" thickBot="1">
      <c r="A19" t="s">
        <v>632</v>
      </c>
    </row>
    <row r="20" spans="1:5" ht="16.350000000000001" customHeight="1" thickBot="1">
      <c r="A20" s="217" t="s">
        <v>658</v>
      </c>
      <c r="B20" s="253"/>
      <c r="C20" s="253"/>
      <c r="D20" s="218">
        <f>DATE(2019,7,2)</f>
        <v>43648</v>
      </c>
      <c r="E20" s="219" t="s">
        <v>616</v>
      </c>
    </row>
    <row r="21" spans="1:5" ht="16.350000000000001" customHeight="1">
      <c r="A21" s="220" t="s">
        <v>618</v>
      </c>
      <c r="B21" s="220"/>
      <c r="C21" s="220"/>
    </row>
    <row r="22" spans="1:5" ht="16.350000000000001" customHeight="1">
      <c r="A22" t="s">
        <v>659</v>
      </c>
    </row>
    <row r="23" spans="1:5" ht="16.350000000000001" customHeight="1">
      <c r="A23" t="s">
        <v>660</v>
      </c>
    </row>
    <row r="24" spans="1:5" ht="16.350000000000001" customHeight="1">
      <c r="A24" t="s">
        <v>662</v>
      </c>
    </row>
    <row r="25" spans="1:5" ht="16.350000000000001" customHeight="1">
      <c r="A25" t="s">
        <v>661</v>
      </c>
    </row>
    <row r="26" spans="1:5" ht="16.350000000000001" customHeight="1">
      <c r="A26" t="s">
        <v>663</v>
      </c>
    </row>
    <row r="27" spans="1:5" ht="16.350000000000001" customHeight="1">
      <c r="A27" t="s">
        <v>664</v>
      </c>
    </row>
    <row r="28" spans="1:5" ht="16.350000000000001" customHeight="1">
      <c r="A28" t="s">
        <v>665</v>
      </c>
    </row>
    <row r="29" spans="1:5" ht="16.350000000000001" customHeight="1">
      <c r="A29" t="s">
        <v>666</v>
      </c>
    </row>
    <row r="30" spans="1:5" ht="16.350000000000001" customHeight="1">
      <c r="A30" t="s">
        <v>667</v>
      </c>
    </row>
    <row r="31" spans="1:5" ht="16.350000000000001" customHeight="1">
      <c r="A31" t="s">
        <v>668</v>
      </c>
    </row>
    <row r="32" spans="1:5" ht="16.350000000000001" customHeight="1">
      <c r="A32" t="s">
        <v>669</v>
      </c>
    </row>
    <row r="33" spans="1:5" ht="16.350000000000001" customHeight="1">
      <c r="A33" t="s">
        <v>670</v>
      </c>
    </row>
    <row r="34" spans="1:5" ht="16.350000000000001" customHeight="1">
      <c r="A34" t="s">
        <v>671</v>
      </c>
    </row>
    <row r="35" spans="1:5" ht="16.350000000000001" customHeight="1">
      <c r="A35" t="s">
        <v>672</v>
      </c>
    </row>
    <row r="36" spans="1:5" ht="16.350000000000001" customHeight="1">
      <c r="A36" t="s">
        <v>673</v>
      </c>
    </row>
    <row r="37" spans="1:5" ht="16.350000000000001" customHeight="1">
      <c r="A37" t="s">
        <v>674</v>
      </c>
    </row>
    <row r="38" spans="1:5" ht="16.350000000000001" customHeight="1">
      <c r="A38" t="s">
        <v>675</v>
      </c>
    </row>
    <row r="39" spans="1:5" ht="16.350000000000001" customHeight="1">
      <c r="A39" t="s">
        <v>676</v>
      </c>
    </row>
    <row r="40" spans="1:5" ht="16.350000000000001" customHeight="1">
      <c r="A40" t="s">
        <v>677</v>
      </c>
    </row>
    <row r="41" spans="1:5" ht="16.350000000000001" customHeight="1">
      <c r="A41" t="s">
        <v>680</v>
      </c>
    </row>
    <row r="42" spans="1:5" ht="16.350000000000001" customHeight="1">
      <c r="A42" t="s">
        <v>678</v>
      </c>
    </row>
    <row r="43" spans="1:5" ht="16.350000000000001" customHeight="1" thickBot="1">
      <c r="A43" t="s">
        <v>679</v>
      </c>
    </row>
    <row r="44" spans="1:5" ht="16.350000000000001" customHeight="1" thickBot="1">
      <c r="A44" s="217" t="s">
        <v>694</v>
      </c>
      <c r="B44" s="253"/>
      <c r="C44" s="253"/>
      <c r="D44" s="218">
        <f>DATE(2019,7,9)</f>
        <v>43655</v>
      </c>
      <c r="E44" s="219" t="s">
        <v>616</v>
      </c>
    </row>
    <row r="45" spans="1:5" ht="16.350000000000001" customHeight="1">
      <c r="A45" s="220" t="s">
        <v>618</v>
      </c>
      <c r="B45" s="220"/>
      <c r="C45" s="220"/>
    </row>
    <row r="46" spans="1:5" ht="16.350000000000001" customHeight="1">
      <c r="A46" t="s">
        <v>698</v>
      </c>
    </row>
    <row r="47" spans="1:5" ht="16.350000000000001" customHeight="1">
      <c r="A47" t="s">
        <v>695</v>
      </c>
    </row>
    <row r="48" spans="1:5" ht="16.350000000000001" customHeight="1">
      <c r="A48" t="s">
        <v>624</v>
      </c>
    </row>
    <row r="49" spans="1:5" ht="16.350000000000001" customHeight="1" thickBot="1">
      <c r="A49" t="s">
        <v>696</v>
      </c>
    </row>
    <row r="50" spans="1:5" ht="16.350000000000001" customHeight="1" thickBot="1">
      <c r="A50" s="217" t="s">
        <v>697</v>
      </c>
      <c r="B50" s="253"/>
      <c r="C50" s="253"/>
      <c r="D50" s="218">
        <f>DATE(2019,7,12)</f>
        <v>43658</v>
      </c>
      <c r="E50" s="219" t="s">
        <v>616</v>
      </c>
    </row>
    <row r="51" spans="1:5" ht="16.350000000000001" customHeight="1">
      <c r="A51" s="220" t="s">
        <v>618</v>
      </c>
      <c r="B51" s="220"/>
      <c r="C51" s="220"/>
    </row>
    <row r="52" spans="1:5" ht="16.350000000000001" customHeight="1" thickBot="1">
      <c r="A52" t="s">
        <v>699</v>
      </c>
    </row>
    <row r="53" spans="1:5" ht="16.350000000000001" customHeight="1" thickBot="1">
      <c r="A53" s="217" t="s">
        <v>707</v>
      </c>
      <c r="B53" s="253"/>
      <c r="C53" s="253"/>
      <c r="D53" s="218">
        <f>DATE(2019,7,18)</f>
        <v>43664</v>
      </c>
      <c r="E53" s="219" t="s">
        <v>616</v>
      </c>
    </row>
    <row r="54" spans="1:5" ht="16.350000000000001" customHeight="1">
      <c r="A54" s="220" t="s">
        <v>618</v>
      </c>
      <c r="B54" s="220"/>
      <c r="C54" s="220"/>
    </row>
    <row r="55" spans="1:5" ht="16.350000000000001" customHeight="1">
      <c r="A55" t="s">
        <v>708</v>
      </c>
    </row>
    <row r="56" spans="1:5" ht="16.350000000000001" customHeight="1">
      <c r="A56" t="s">
        <v>709</v>
      </c>
    </row>
    <row r="57" spans="1:5" s="259" customFormat="1" ht="30" thickBot="1">
      <c r="A57" s="261" t="s">
        <v>856</v>
      </c>
    </row>
    <row r="58" spans="1:5" ht="16.350000000000001" customHeight="1" thickBot="1">
      <c r="A58" s="217" t="s">
        <v>870</v>
      </c>
      <c r="B58" s="253" t="s">
        <v>833</v>
      </c>
      <c r="C58" s="253" t="s">
        <v>862</v>
      </c>
      <c r="D58" s="218" t="s">
        <v>864</v>
      </c>
      <c r="E58" s="219" t="s">
        <v>875</v>
      </c>
    </row>
    <row r="59" spans="1:5" ht="16.350000000000001" customHeight="1">
      <c r="A59" t="s">
        <v>871</v>
      </c>
      <c r="E59" s="264"/>
    </row>
    <row r="60" spans="1:5" ht="16.350000000000001" customHeight="1" thickBot="1">
      <c r="A60" t="s">
        <v>872</v>
      </c>
      <c r="B60" t="s">
        <v>873</v>
      </c>
      <c r="C60" s="264" t="s">
        <v>874</v>
      </c>
      <c r="D60" s="263">
        <f>DATE(2019,9,20)</f>
        <v>43728</v>
      </c>
      <c r="E60" s="264" t="s">
        <v>876</v>
      </c>
    </row>
    <row r="61" spans="1:5" ht="16.350000000000001" customHeight="1" thickBot="1">
      <c r="A61" s="217" t="s">
        <v>838</v>
      </c>
      <c r="B61" s="253" t="s">
        <v>833</v>
      </c>
      <c r="C61" s="253" t="s">
        <v>862</v>
      </c>
      <c r="D61" s="218" t="s">
        <v>864</v>
      </c>
      <c r="E61" s="219" t="s">
        <v>875</v>
      </c>
    </row>
    <row r="62" spans="1:5" ht="16.350000000000001" customHeight="1">
      <c r="A62" t="s">
        <v>826</v>
      </c>
      <c r="E62" s="264"/>
    </row>
    <row r="63" spans="1:5" ht="16.350000000000001" customHeight="1" thickBot="1">
      <c r="A63" t="s">
        <v>827</v>
      </c>
      <c r="B63" t="s">
        <v>863</v>
      </c>
      <c r="C63" s="264" t="s">
        <v>866</v>
      </c>
      <c r="D63" s="263">
        <f>DATE(2019,9,20)</f>
        <v>43728</v>
      </c>
      <c r="E63" s="264" t="s">
        <v>877</v>
      </c>
    </row>
    <row r="64" spans="1:5" ht="16.350000000000001" customHeight="1" thickBot="1">
      <c r="A64" s="217" t="s">
        <v>828</v>
      </c>
      <c r="B64" s="253" t="s">
        <v>833</v>
      </c>
      <c r="C64" s="253" t="s">
        <v>862</v>
      </c>
      <c r="D64" s="253" t="s">
        <v>865</v>
      </c>
      <c r="E64" s="219" t="s">
        <v>875</v>
      </c>
    </row>
    <row r="65" spans="1:5" ht="16.350000000000001" customHeight="1">
      <c r="A65" t="s">
        <v>829</v>
      </c>
      <c r="E65" s="264"/>
    </row>
    <row r="66" spans="1:5" ht="16.350000000000001" customHeight="1">
      <c r="A66" t="s">
        <v>843</v>
      </c>
      <c r="B66" t="s">
        <v>834</v>
      </c>
      <c r="C66" s="438" t="s">
        <v>869</v>
      </c>
      <c r="D66" s="437">
        <f>DATE(2019,9,21)</f>
        <v>43729</v>
      </c>
      <c r="E66" s="438" t="s">
        <v>876</v>
      </c>
    </row>
    <row r="67" spans="1:5" ht="16.350000000000001" customHeight="1">
      <c r="A67" t="s">
        <v>836</v>
      </c>
      <c r="B67" t="s">
        <v>837</v>
      </c>
      <c r="C67" s="438"/>
      <c r="D67" s="438"/>
      <c r="E67" s="438"/>
    </row>
    <row r="68" spans="1:5" ht="16.350000000000001" customHeight="1" thickBot="1">
      <c r="A68" t="s">
        <v>842</v>
      </c>
      <c r="B68" t="s">
        <v>841</v>
      </c>
      <c r="C68" s="439"/>
      <c r="D68" s="439"/>
      <c r="E68" s="439"/>
    </row>
    <row r="69" spans="1:5" ht="16.350000000000001" customHeight="1" thickBot="1">
      <c r="A69" s="217" t="s">
        <v>844</v>
      </c>
      <c r="B69" s="253" t="s">
        <v>833</v>
      </c>
      <c r="C69" s="253" t="s">
        <v>862</v>
      </c>
      <c r="D69" s="218" t="s">
        <v>864</v>
      </c>
      <c r="E69" s="219" t="s">
        <v>875</v>
      </c>
    </row>
    <row r="70" spans="1:5" ht="16.350000000000001" customHeight="1">
      <c r="A70" t="s">
        <v>845</v>
      </c>
      <c r="E70" s="264"/>
    </row>
    <row r="71" spans="1:5" ht="16.350000000000001" customHeight="1" thickBot="1">
      <c r="A71" t="s">
        <v>846</v>
      </c>
      <c r="B71" t="s">
        <v>848</v>
      </c>
      <c r="C71" s="264" t="s">
        <v>868</v>
      </c>
      <c r="D71" s="263">
        <f>DATE(2019,9,24)</f>
        <v>43732</v>
      </c>
      <c r="E71" s="264" t="s">
        <v>876</v>
      </c>
    </row>
    <row r="72" spans="1:5" ht="16.350000000000001" customHeight="1" thickBot="1">
      <c r="A72" s="217" t="s">
        <v>857</v>
      </c>
      <c r="B72" s="253" t="s">
        <v>833</v>
      </c>
      <c r="C72" s="253" t="s">
        <v>862</v>
      </c>
      <c r="D72" s="218" t="s">
        <v>864</v>
      </c>
      <c r="E72" s="219" t="s">
        <v>875</v>
      </c>
    </row>
    <row r="73" spans="1:5" ht="16.350000000000001" customHeight="1">
      <c r="A73" t="s">
        <v>858</v>
      </c>
      <c r="E73" s="264"/>
    </row>
    <row r="74" spans="1:5" ht="16.350000000000001" customHeight="1" thickBot="1">
      <c r="A74" t="s">
        <v>859</v>
      </c>
      <c r="B74" t="s">
        <v>860</v>
      </c>
      <c r="C74" s="264" t="s">
        <v>867</v>
      </c>
      <c r="D74" s="263">
        <f>DATE(2019,9,26)</f>
        <v>43734</v>
      </c>
      <c r="E74" s="264" t="s">
        <v>876</v>
      </c>
    </row>
    <row r="75" spans="1:5" ht="16.350000000000001" customHeight="1" thickBot="1">
      <c r="A75" s="217" t="s">
        <v>861</v>
      </c>
      <c r="B75" s="253" t="s">
        <v>833</v>
      </c>
      <c r="C75" s="253" t="s">
        <v>862</v>
      </c>
      <c r="D75" s="218" t="s">
        <v>864</v>
      </c>
      <c r="E75" s="219" t="s">
        <v>875</v>
      </c>
    </row>
    <row r="76" spans="1:5" ht="16.350000000000001" customHeight="1">
      <c r="A76" t="s">
        <v>618</v>
      </c>
      <c r="E76" s="264"/>
    </row>
    <row r="77" spans="1:5" ht="16.350000000000001" customHeight="1">
      <c r="A77" t="s">
        <v>879</v>
      </c>
      <c r="B77" t="s">
        <v>882</v>
      </c>
      <c r="C77" s="440" t="s">
        <v>885</v>
      </c>
      <c r="D77" s="437">
        <f>DATE(2019,9,28)</f>
        <v>43736</v>
      </c>
      <c r="E77" s="438" t="s">
        <v>876</v>
      </c>
    </row>
    <row r="78" spans="1:5" ht="16.350000000000001" customHeight="1">
      <c r="A78" t="s">
        <v>880</v>
      </c>
      <c r="B78" t="s">
        <v>878</v>
      </c>
      <c r="C78" s="440"/>
      <c r="D78" s="437"/>
      <c r="E78" s="438"/>
    </row>
    <row r="79" spans="1:5" ht="16.350000000000001" customHeight="1" thickBot="1">
      <c r="A79" t="s">
        <v>888</v>
      </c>
      <c r="B79" t="s">
        <v>881</v>
      </c>
      <c r="C79" s="441"/>
      <c r="D79" s="437"/>
      <c r="E79" s="438"/>
    </row>
    <row r="80" spans="1:5" ht="16.350000000000001" customHeight="1" thickBot="1">
      <c r="A80" s="217" t="s">
        <v>884</v>
      </c>
      <c r="B80" s="253" t="s">
        <v>833</v>
      </c>
      <c r="C80" s="253" t="s">
        <v>862</v>
      </c>
      <c r="D80" s="218" t="s">
        <v>864</v>
      </c>
      <c r="E80" s="219" t="s">
        <v>875</v>
      </c>
    </row>
    <row r="81" spans="1:5" ht="16.350000000000001" customHeight="1">
      <c r="A81" t="s">
        <v>886</v>
      </c>
    </row>
    <row r="82" spans="1:5" ht="16.350000000000001" customHeight="1">
      <c r="A82" t="s">
        <v>889</v>
      </c>
      <c r="B82" t="s">
        <v>890</v>
      </c>
      <c r="C82" s="440" t="s">
        <v>885</v>
      </c>
      <c r="D82" s="437">
        <f>DATE(2019,9,30)</f>
        <v>43738</v>
      </c>
      <c r="E82" s="438" t="s">
        <v>876</v>
      </c>
    </row>
    <row r="83" spans="1:5" ht="16.350000000000001" customHeight="1">
      <c r="A83" t="s">
        <v>887</v>
      </c>
      <c r="B83" t="s">
        <v>892</v>
      </c>
      <c r="C83" s="440"/>
      <c r="D83" s="437"/>
      <c r="E83" s="438"/>
    </row>
    <row r="84" spans="1:5" ht="16.350000000000001" customHeight="1">
      <c r="A84" t="s">
        <v>891</v>
      </c>
      <c r="B84" t="s">
        <v>893</v>
      </c>
      <c r="C84" s="440"/>
      <c r="D84" s="437"/>
      <c r="E84" s="438"/>
    </row>
    <row r="85" spans="1:5" ht="16.350000000000001" customHeight="1" thickBot="1">
      <c r="A85" t="s">
        <v>894</v>
      </c>
      <c r="B85" t="s">
        <v>895</v>
      </c>
      <c r="C85" s="441"/>
      <c r="D85" s="437"/>
      <c r="E85" s="438"/>
    </row>
    <row r="86" spans="1:5" ht="16.350000000000001" customHeight="1" thickBot="1">
      <c r="A86" s="217" t="s">
        <v>896</v>
      </c>
      <c r="B86" s="253" t="s">
        <v>833</v>
      </c>
      <c r="C86" s="253" t="s">
        <v>862</v>
      </c>
      <c r="D86" s="218" t="s">
        <v>864</v>
      </c>
      <c r="E86" s="219" t="s">
        <v>875</v>
      </c>
    </row>
    <row r="87" spans="1:5" ht="16.350000000000001" customHeight="1">
      <c r="A87" t="s">
        <v>826</v>
      </c>
    </row>
    <row r="88" spans="1:5" ht="16.350000000000001" customHeight="1" thickBot="1">
      <c r="A88" t="s">
        <v>897</v>
      </c>
      <c r="B88" t="s">
        <v>898</v>
      </c>
      <c r="C88" s="266" t="s">
        <v>900</v>
      </c>
      <c r="D88" s="265">
        <f>DATE(2019,9,30)</f>
        <v>43738</v>
      </c>
      <c r="E88" s="266" t="s">
        <v>876</v>
      </c>
    </row>
    <row r="89" spans="1:5" ht="16.350000000000001" customHeight="1" thickBot="1">
      <c r="A89" s="217" t="s">
        <v>899</v>
      </c>
      <c r="B89" s="253" t="s">
        <v>833</v>
      </c>
      <c r="C89" s="253" t="s">
        <v>862</v>
      </c>
      <c r="D89" s="218" t="s">
        <v>864</v>
      </c>
      <c r="E89" s="219" t="s">
        <v>875</v>
      </c>
    </row>
    <row r="90" spans="1:5" ht="16.350000000000001" customHeight="1">
      <c r="A90" t="s">
        <v>904</v>
      </c>
    </row>
    <row r="91" spans="1:5" ht="16.350000000000001" customHeight="1" thickBot="1">
      <c r="A91" t="s">
        <v>897</v>
      </c>
      <c r="B91" t="s">
        <v>901</v>
      </c>
      <c r="C91" s="270" t="s">
        <v>903</v>
      </c>
      <c r="D91" s="267">
        <f>DATE(2019,10,1)</f>
        <v>43739</v>
      </c>
      <c r="E91" s="268" t="s">
        <v>876</v>
      </c>
    </row>
    <row r="92" spans="1:5" ht="16.350000000000001" customHeight="1" thickBot="1">
      <c r="A92" s="217" t="s">
        <v>902</v>
      </c>
      <c r="B92" s="253" t="s">
        <v>833</v>
      </c>
      <c r="C92" s="253" t="s">
        <v>862</v>
      </c>
      <c r="D92" s="218" t="s">
        <v>864</v>
      </c>
      <c r="E92" s="219" t="s">
        <v>875</v>
      </c>
    </row>
    <row r="93" spans="1:5" ht="16.350000000000001" customHeight="1">
      <c r="A93" t="s">
        <v>904</v>
      </c>
    </row>
    <row r="94" spans="1:5" ht="16.350000000000001" customHeight="1" thickBot="1">
      <c r="A94" t="s">
        <v>906</v>
      </c>
      <c r="B94" t="s">
        <v>905</v>
      </c>
      <c r="C94" s="320" t="s">
        <v>1139</v>
      </c>
      <c r="D94" s="269">
        <f>DATE(2019,10,3)</f>
        <v>43741</v>
      </c>
      <c r="E94" s="270" t="s">
        <v>876</v>
      </c>
    </row>
    <row r="95" spans="1:5" ht="16.350000000000001" customHeight="1" thickBot="1">
      <c r="A95" s="217" t="s">
        <v>1136</v>
      </c>
      <c r="B95" s="253" t="s">
        <v>833</v>
      </c>
      <c r="C95" s="253" t="s">
        <v>862</v>
      </c>
      <c r="D95" s="218" t="s">
        <v>864</v>
      </c>
      <c r="E95" s="219" t="s">
        <v>875</v>
      </c>
    </row>
    <row r="96" spans="1:5" ht="16.350000000000001" customHeight="1">
      <c r="A96" t="s">
        <v>886</v>
      </c>
    </row>
    <row r="97" spans="1:5" ht="16.350000000000001" customHeight="1" thickBot="1">
      <c r="A97" t="s">
        <v>1137</v>
      </c>
      <c r="B97" t="s">
        <v>1138</v>
      </c>
      <c r="C97" s="320" t="s">
        <v>1146</v>
      </c>
      <c r="D97" s="271">
        <f>DATE(2019,10,4)</f>
        <v>43742</v>
      </c>
      <c r="E97" s="272" t="s">
        <v>876</v>
      </c>
    </row>
    <row r="98" spans="1:5" ht="16.350000000000001" customHeight="1" thickBot="1">
      <c r="A98" s="217" t="s">
        <v>1144</v>
      </c>
      <c r="B98" s="253" t="s">
        <v>833</v>
      </c>
      <c r="C98" s="253" t="s">
        <v>862</v>
      </c>
      <c r="D98" s="218" t="s">
        <v>864</v>
      </c>
      <c r="E98" s="219" t="s">
        <v>875</v>
      </c>
    </row>
    <row r="99" spans="1:5" ht="16.350000000000001" customHeight="1">
      <c r="A99" t="s">
        <v>858</v>
      </c>
    </row>
    <row r="100" spans="1:5" ht="16.350000000000001" customHeight="1">
      <c r="A100" t="s">
        <v>1140</v>
      </c>
      <c r="C100" s="440" t="s">
        <v>1147</v>
      </c>
      <c r="D100" s="437">
        <f>DATE(2019,10,8)</f>
        <v>43746</v>
      </c>
      <c r="E100" s="438" t="s">
        <v>876</v>
      </c>
    </row>
    <row r="101" spans="1:5" ht="16.350000000000001" customHeight="1">
      <c r="A101" t="s">
        <v>1141</v>
      </c>
      <c r="B101" s="442" t="s">
        <v>1142</v>
      </c>
      <c r="C101" s="440"/>
      <c r="D101" s="437"/>
      <c r="E101" s="438"/>
    </row>
    <row r="102" spans="1:5" ht="16.350000000000001" customHeight="1" thickBot="1">
      <c r="A102" t="s">
        <v>1143</v>
      </c>
      <c r="B102" s="442"/>
      <c r="C102" s="441"/>
      <c r="D102" s="437"/>
      <c r="E102" s="438"/>
    </row>
    <row r="103" spans="1:5" ht="16.350000000000001" customHeight="1" thickBot="1">
      <c r="A103" s="217" t="s">
        <v>1145</v>
      </c>
      <c r="B103" s="253" t="s">
        <v>833</v>
      </c>
      <c r="C103" s="253" t="s">
        <v>862</v>
      </c>
      <c r="D103" s="218" t="s">
        <v>864</v>
      </c>
      <c r="E103" s="219" t="s">
        <v>875</v>
      </c>
    </row>
    <row r="104" spans="1:5" ht="16.350000000000001" customHeight="1">
      <c r="A104" t="s">
        <v>858</v>
      </c>
    </row>
    <row r="105" spans="1:5" ht="16.350000000000001" customHeight="1">
      <c r="A105" t="s">
        <v>1148</v>
      </c>
      <c r="B105" t="s">
        <v>1149</v>
      </c>
      <c r="D105" s="321">
        <f>DATE(2019,10,12)</f>
        <v>43750</v>
      </c>
      <c r="E105" s="322" t="s">
        <v>876</v>
      </c>
    </row>
    <row r="106" spans="1:5" ht="16.350000000000001" customHeight="1">
      <c r="A106" s="325" t="s">
        <v>1150</v>
      </c>
    </row>
    <row r="107" spans="1:5" ht="16.350000000000001" customHeight="1">
      <c r="A107" s="325" t="s">
        <v>1151</v>
      </c>
    </row>
    <row r="108" spans="1:5" ht="16.350000000000001" customHeight="1">
      <c r="A108" s="325" t="s">
        <v>1152</v>
      </c>
    </row>
    <row r="109" spans="1:5" ht="16.350000000000001" customHeight="1" thickBot="1">
      <c r="A109" s="325" t="s">
        <v>1153</v>
      </c>
    </row>
    <row r="110" spans="1:5" ht="16.350000000000001" customHeight="1" thickBot="1">
      <c r="A110" s="217" t="s">
        <v>1159</v>
      </c>
      <c r="B110" s="253" t="s">
        <v>1154</v>
      </c>
      <c r="C110" s="253" t="s">
        <v>1155</v>
      </c>
      <c r="D110" s="218" t="s">
        <v>865</v>
      </c>
      <c r="E110" s="219" t="s">
        <v>875</v>
      </c>
    </row>
    <row r="111" spans="1:5" ht="16.350000000000001" customHeight="1">
      <c r="A111" t="s">
        <v>1156</v>
      </c>
      <c r="D111" s="323">
        <f>DATE(2019,10,23)</f>
        <v>43761</v>
      </c>
      <c r="E111" s="324" t="s">
        <v>1157</v>
      </c>
    </row>
    <row r="112" spans="1:5" ht="16.350000000000001" customHeight="1" thickBot="1">
      <c r="A112" t="s">
        <v>1158</v>
      </c>
    </row>
    <row r="113" spans="1:5" ht="16.350000000000001" customHeight="1" thickBot="1">
      <c r="A113" s="217" t="s">
        <v>1160</v>
      </c>
      <c r="B113" s="253" t="s">
        <v>833</v>
      </c>
      <c r="C113" s="253" t="s">
        <v>862</v>
      </c>
      <c r="D113" s="218" t="s">
        <v>864</v>
      </c>
      <c r="E113" s="219" t="s">
        <v>875</v>
      </c>
    </row>
    <row r="114" spans="1:5" ht="16.350000000000001" customHeight="1">
      <c r="A114" t="s">
        <v>1161</v>
      </c>
      <c r="D114" s="326">
        <f>DATE(2019,10,26)</f>
        <v>43764</v>
      </c>
      <c r="E114" s="327" t="s">
        <v>1157</v>
      </c>
    </row>
    <row r="115" spans="1:5" ht="16.350000000000001" customHeight="1">
      <c r="A115" t="s">
        <v>1164</v>
      </c>
    </row>
    <row r="116" spans="1:5" ht="32.25" customHeight="1" thickBot="1">
      <c r="A116" s="261" t="s">
        <v>1206</v>
      </c>
      <c r="B116" s="259"/>
      <c r="C116" s="259"/>
      <c r="D116" s="259"/>
      <c r="E116" s="259"/>
    </row>
    <row r="117" spans="1:5" ht="16.350000000000001" customHeight="1" thickBot="1">
      <c r="A117" s="217" t="s">
        <v>1186</v>
      </c>
      <c r="B117" s="253" t="s">
        <v>833</v>
      </c>
      <c r="C117" s="253" t="s">
        <v>862</v>
      </c>
      <c r="D117" s="218" t="s">
        <v>864</v>
      </c>
      <c r="E117" s="219" t="s">
        <v>875</v>
      </c>
    </row>
    <row r="118" spans="1:5" ht="16.350000000000001" customHeight="1">
      <c r="A118" t="s">
        <v>628</v>
      </c>
      <c r="D118" s="330">
        <f>DATE(2019,11,6)</f>
        <v>43775</v>
      </c>
      <c r="E118" s="361" t="s">
        <v>2310</v>
      </c>
    </row>
    <row r="119" spans="1:5" ht="16.350000000000001" customHeight="1">
      <c r="A119" t="s">
        <v>1187</v>
      </c>
      <c r="C119" s="331"/>
    </row>
    <row r="120" spans="1:5" ht="16.350000000000001" customHeight="1">
      <c r="A120" t="s">
        <v>1188</v>
      </c>
    </row>
    <row r="121" spans="1:5" ht="16.350000000000001" customHeight="1">
      <c r="A121" t="s">
        <v>1189</v>
      </c>
    </row>
    <row r="122" spans="1:5" ht="16.350000000000001" customHeight="1">
      <c r="A122" t="s">
        <v>1187</v>
      </c>
    </row>
    <row r="123" spans="1:5" ht="16.350000000000001" customHeight="1">
      <c r="A123" t="s">
        <v>1190</v>
      </c>
    </row>
    <row r="124" spans="1:5" ht="16.350000000000001" customHeight="1">
      <c r="A124" t="s">
        <v>1191</v>
      </c>
    </row>
    <row r="125" spans="1:5" ht="16.350000000000001" customHeight="1">
      <c r="A125" t="s">
        <v>1192</v>
      </c>
    </row>
    <row r="126" spans="1:5" ht="16.350000000000001" customHeight="1">
      <c r="A126" t="s">
        <v>1193</v>
      </c>
    </row>
    <row r="127" spans="1:5" ht="16.350000000000001" customHeight="1">
      <c r="A127" t="s">
        <v>1203</v>
      </c>
    </row>
    <row r="128" spans="1:5" ht="16.350000000000001" customHeight="1">
      <c r="A128" t="s">
        <v>1202</v>
      </c>
    </row>
    <row r="129" spans="1:5" ht="16.350000000000001" customHeight="1">
      <c r="A129" t="s">
        <v>1194</v>
      </c>
    </row>
    <row r="130" spans="1:5" ht="16.350000000000001" customHeight="1">
      <c r="A130" t="s">
        <v>1195</v>
      </c>
    </row>
    <row r="131" spans="1:5" ht="16.350000000000001" customHeight="1">
      <c r="A131" t="s">
        <v>1196</v>
      </c>
    </row>
    <row r="132" spans="1:5" ht="16.350000000000001" customHeight="1">
      <c r="A132" t="s">
        <v>1201</v>
      </c>
    </row>
    <row r="133" spans="1:5" ht="16.350000000000001" customHeight="1">
      <c r="A133" t="s">
        <v>1200</v>
      </c>
    </row>
    <row r="134" spans="1:5" ht="16.350000000000001" customHeight="1">
      <c r="A134" t="s">
        <v>1199</v>
      </c>
    </row>
    <row r="135" spans="1:5" ht="16.350000000000001" customHeight="1">
      <c r="A135" t="s">
        <v>1198</v>
      </c>
    </row>
    <row r="136" spans="1:5" ht="16.350000000000001" customHeight="1">
      <c r="A136" t="s">
        <v>1197</v>
      </c>
    </row>
    <row r="137" spans="1:5" ht="16.350000000000001" customHeight="1" thickBot="1">
      <c r="A137" t="s">
        <v>1205</v>
      </c>
    </row>
    <row r="138" spans="1:5" ht="16.350000000000001" customHeight="1" thickBot="1">
      <c r="A138" s="217" t="s">
        <v>1215</v>
      </c>
      <c r="B138" s="253" t="s">
        <v>833</v>
      </c>
      <c r="C138" s="253" t="s">
        <v>862</v>
      </c>
      <c r="D138" s="218" t="s">
        <v>864</v>
      </c>
      <c r="E138" s="219" t="s">
        <v>875</v>
      </c>
    </row>
    <row r="139" spans="1:5" ht="16.350000000000001" customHeight="1">
      <c r="A139" t="s">
        <v>1216</v>
      </c>
      <c r="D139" s="334">
        <f>DATE(2019,11,22)</f>
        <v>43791</v>
      </c>
      <c r="E139" s="361" t="s">
        <v>2310</v>
      </c>
    </row>
    <row r="140" spans="1:5" ht="16.350000000000001" customHeight="1" thickBot="1">
      <c r="A140" t="s">
        <v>1217</v>
      </c>
    </row>
    <row r="141" spans="1:5" ht="16.350000000000001" customHeight="1" thickBot="1">
      <c r="A141" s="217" t="s">
        <v>1220</v>
      </c>
      <c r="B141" s="253" t="s">
        <v>833</v>
      </c>
      <c r="C141" s="253" t="s">
        <v>862</v>
      </c>
      <c r="D141" s="218" t="s">
        <v>864</v>
      </c>
      <c r="E141" s="219" t="s">
        <v>875</v>
      </c>
    </row>
    <row r="142" spans="1:5" ht="16.350000000000001" customHeight="1">
      <c r="A142" t="s">
        <v>624</v>
      </c>
      <c r="D142" s="338">
        <f>DATE(2019,11,25)</f>
        <v>43794</v>
      </c>
      <c r="E142" s="361" t="s">
        <v>2310</v>
      </c>
    </row>
    <row r="143" spans="1:5" ht="16.350000000000001" customHeight="1" thickBot="1">
      <c r="A143" t="s">
        <v>1221</v>
      </c>
    </row>
    <row r="144" spans="1:5" ht="16.350000000000001" customHeight="1" thickBot="1">
      <c r="A144" s="217" t="s">
        <v>1718</v>
      </c>
      <c r="B144" s="253" t="s">
        <v>833</v>
      </c>
      <c r="C144" s="253" t="s">
        <v>862</v>
      </c>
      <c r="D144" s="218" t="s">
        <v>864</v>
      </c>
      <c r="E144" s="219" t="s">
        <v>875</v>
      </c>
    </row>
    <row r="145" spans="1:5" ht="16.350000000000001" customHeight="1">
      <c r="A145" t="s">
        <v>1719</v>
      </c>
      <c r="D145" s="343">
        <f>DATE(2019,11,26)</f>
        <v>43795</v>
      </c>
      <c r="E145" s="361" t="s">
        <v>2310</v>
      </c>
    </row>
    <row r="146" spans="1:5" ht="16.350000000000001" customHeight="1" thickBot="1">
      <c r="A146" t="s">
        <v>1720</v>
      </c>
    </row>
    <row r="147" spans="1:5" ht="16.350000000000001" customHeight="1" thickBot="1">
      <c r="A147" s="217" t="s">
        <v>1756</v>
      </c>
      <c r="B147" s="253" t="s">
        <v>833</v>
      </c>
      <c r="C147" s="253" t="s">
        <v>862</v>
      </c>
      <c r="D147" s="218" t="s">
        <v>864</v>
      </c>
      <c r="E147" s="219" t="s">
        <v>875</v>
      </c>
    </row>
    <row r="148" spans="1:5" ht="16.350000000000001" customHeight="1">
      <c r="A148" t="s">
        <v>1757</v>
      </c>
      <c r="D148" s="360">
        <f>DATE(2019,11,26)</f>
        <v>43795</v>
      </c>
      <c r="E148" s="361" t="s">
        <v>2310</v>
      </c>
    </row>
    <row r="149" spans="1:5" ht="16.350000000000001" customHeight="1">
      <c r="A149" t="s">
        <v>1758</v>
      </c>
    </row>
    <row r="150" spans="1:5" ht="16.350000000000001" customHeight="1">
      <c r="A150" t="s">
        <v>1855</v>
      </c>
    </row>
    <row r="151" spans="1:5" ht="16.350000000000001" customHeight="1">
      <c r="A151" t="s">
        <v>2149</v>
      </c>
    </row>
    <row r="152" spans="1:5" ht="16.350000000000001" customHeight="1">
      <c r="A152" t="s">
        <v>1856</v>
      </c>
    </row>
    <row r="153" spans="1:5" ht="16.350000000000001" customHeight="1">
      <c r="A153" t="s">
        <v>2125</v>
      </c>
    </row>
    <row r="154" spans="1:5" ht="16.350000000000001" customHeight="1">
      <c r="A154" t="s">
        <v>1758</v>
      </c>
    </row>
    <row r="155" spans="1:5" ht="16.350000000000001" customHeight="1">
      <c r="A155" t="s">
        <v>2148</v>
      </c>
    </row>
    <row r="156" spans="1:5" ht="16.350000000000001" customHeight="1" thickBot="1">
      <c r="A156" t="s">
        <v>1758</v>
      </c>
    </row>
    <row r="157" spans="1:5" ht="16.350000000000001" customHeight="1" thickBot="1">
      <c r="A157" s="217" t="s">
        <v>2309</v>
      </c>
      <c r="B157" s="253" t="s">
        <v>833</v>
      </c>
      <c r="C157" s="253" t="s">
        <v>862</v>
      </c>
      <c r="D157" s="218" t="s">
        <v>864</v>
      </c>
      <c r="E157" s="219" t="s">
        <v>875</v>
      </c>
    </row>
    <row r="158" spans="1:5" ht="16.350000000000001" customHeight="1">
      <c r="A158" t="s">
        <v>2311</v>
      </c>
      <c r="D158" s="360">
        <v>43802</v>
      </c>
      <c r="E158" s="361" t="s">
        <v>2318</v>
      </c>
    </row>
    <row r="159" spans="1:5" ht="16.350000000000001" customHeight="1">
      <c r="A159" t="s">
        <v>2313</v>
      </c>
      <c r="B159" t="s">
        <v>2316</v>
      </c>
    </row>
    <row r="160" spans="1:5" ht="16.350000000000001" customHeight="1" thickBot="1">
      <c r="A160" t="s">
        <v>2315</v>
      </c>
      <c r="B160" t="s">
        <v>2317</v>
      </c>
    </row>
    <row r="161" spans="1:5" ht="16.350000000000001" customHeight="1" thickBot="1">
      <c r="A161" s="217" t="s">
        <v>2327</v>
      </c>
      <c r="B161" s="253" t="s">
        <v>833</v>
      </c>
      <c r="C161" s="253" t="s">
        <v>862</v>
      </c>
      <c r="D161" s="218" t="s">
        <v>864</v>
      </c>
      <c r="E161" s="219" t="s">
        <v>875</v>
      </c>
    </row>
    <row r="162" spans="1:5" ht="16.350000000000001" customHeight="1">
      <c r="D162" s="392">
        <v>43803</v>
      </c>
      <c r="E162" s="393" t="s">
        <v>2310</v>
      </c>
    </row>
    <row r="163" spans="1:5" ht="16.350000000000001" customHeight="1">
      <c r="A163" t="s">
        <v>2333</v>
      </c>
    </row>
    <row r="164" spans="1:5" ht="16.350000000000001" customHeight="1">
      <c r="A164" t="s">
        <v>2337</v>
      </c>
      <c r="B164" t="s">
        <v>2336</v>
      </c>
    </row>
    <row r="165" spans="1:5" ht="16.350000000000001" customHeight="1">
      <c r="A165" t="s">
        <v>2335</v>
      </c>
    </row>
    <row r="166" spans="1:5" ht="16.350000000000001" customHeight="1" thickBot="1">
      <c r="A166" t="s">
        <v>2334</v>
      </c>
      <c r="B166" t="s">
        <v>2336</v>
      </c>
    </row>
    <row r="167" spans="1:5" ht="16.350000000000001" customHeight="1" thickBot="1">
      <c r="A167" s="217" t="s">
        <v>2338</v>
      </c>
      <c r="B167" s="253" t="s">
        <v>833</v>
      </c>
      <c r="C167" s="253" t="s">
        <v>862</v>
      </c>
      <c r="D167" s="218" t="s">
        <v>864</v>
      </c>
      <c r="E167" s="219" t="s">
        <v>875</v>
      </c>
    </row>
    <row r="168" spans="1:5" ht="16.350000000000001" customHeight="1">
      <c r="D168" s="395">
        <v>43804</v>
      </c>
      <c r="E168" s="396" t="s">
        <v>2310</v>
      </c>
    </row>
    <row r="169" spans="1:5" ht="16.350000000000001" customHeight="1">
      <c r="A169" t="s">
        <v>2339</v>
      </c>
      <c r="C169" t="s">
        <v>2355</v>
      </c>
    </row>
    <row r="170" spans="1:5" ht="16.350000000000001" customHeight="1">
      <c r="A170" t="s">
        <v>2357</v>
      </c>
      <c r="B170" t="s">
        <v>2340</v>
      </c>
    </row>
    <row r="171" spans="1:5" ht="16.350000000000001" customHeight="1">
      <c r="A171" t="s">
        <v>2344</v>
      </c>
      <c r="B171" t="s">
        <v>2342</v>
      </c>
    </row>
    <row r="172" spans="1:5" ht="16.350000000000001" customHeight="1">
      <c r="A172" t="s">
        <v>2350</v>
      </c>
      <c r="B172" t="s">
        <v>2345</v>
      </c>
    </row>
    <row r="173" spans="1:5" ht="16.350000000000001" customHeight="1">
      <c r="A173" t="s">
        <v>2351</v>
      </c>
      <c r="C173" t="s">
        <v>2356</v>
      </c>
    </row>
    <row r="174" spans="1:5" ht="16.350000000000001" customHeight="1">
      <c r="A174" t="s">
        <v>2352</v>
      </c>
    </row>
    <row r="175" spans="1:5" ht="16.350000000000001" customHeight="1" thickBot="1">
      <c r="A175" t="s">
        <v>2353</v>
      </c>
    </row>
    <row r="176" spans="1:5" ht="16.350000000000001" customHeight="1" thickBot="1">
      <c r="A176" s="217" t="s">
        <v>2362</v>
      </c>
      <c r="B176" s="253" t="s">
        <v>833</v>
      </c>
      <c r="C176" s="253" t="s">
        <v>862</v>
      </c>
      <c r="D176" s="218" t="s">
        <v>864</v>
      </c>
      <c r="E176" s="219" t="s">
        <v>875</v>
      </c>
    </row>
    <row r="177" spans="1:5" ht="16.350000000000001" customHeight="1">
      <c r="A177" t="s">
        <v>618</v>
      </c>
      <c r="D177" s="398">
        <v>43806</v>
      </c>
      <c r="E177" s="399" t="s">
        <v>2310</v>
      </c>
    </row>
    <row r="178" spans="1:5" ht="16.350000000000001" customHeight="1" thickBot="1">
      <c r="A178" t="s">
        <v>2363</v>
      </c>
      <c r="C178" t="s">
        <v>2364</v>
      </c>
    </row>
    <row r="179" spans="1:5" ht="16.350000000000001" customHeight="1" thickBot="1">
      <c r="A179" s="217" t="s">
        <v>2365</v>
      </c>
      <c r="B179" s="253" t="s">
        <v>833</v>
      </c>
      <c r="C179" s="253" t="s">
        <v>862</v>
      </c>
      <c r="D179" s="218" t="s">
        <v>864</v>
      </c>
      <c r="E179" s="219" t="s">
        <v>875</v>
      </c>
    </row>
    <row r="180" spans="1:5" ht="16.350000000000001" customHeight="1">
      <c r="D180" s="401">
        <v>43808</v>
      </c>
      <c r="E180" s="402" t="s">
        <v>2310</v>
      </c>
    </row>
    <row r="181" spans="1:5" ht="16.350000000000001" customHeight="1">
      <c r="A181" t="s">
        <v>2366</v>
      </c>
    </row>
    <row r="182" spans="1:5" ht="16.350000000000001" customHeight="1">
      <c r="A182" t="s">
        <v>2367</v>
      </c>
      <c r="B182" t="s">
        <v>2372</v>
      </c>
      <c r="C182" t="s">
        <v>2371</v>
      </c>
    </row>
    <row r="183" spans="1:5" ht="16.350000000000001" customHeight="1">
      <c r="A183" t="s">
        <v>2368</v>
      </c>
    </row>
    <row r="184" spans="1:5" ht="16.350000000000001" customHeight="1" thickBot="1">
      <c r="A184" t="s">
        <v>2369</v>
      </c>
    </row>
    <row r="185" spans="1:5" ht="16.350000000000001" customHeight="1" thickBot="1">
      <c r="A185" s="217" t="s">
        <v>2373</v>
      </c>
      <c r="B185" s="253" t="s">
        <v>833</v>
      </c>
      <c r="C185" s="253" t="s">
        <v>862</v>
      </c>
      <c r="D185" s="218" t="s">
        <v>864</v>
      </c>
      <c r="E185" s="219" t="s">
        <v>875</v>
      </c>
    </row>
    <row r="186" spans="1:5" ht="16.350000000000001" customHeight="1">
      <c r="D186" s="403">
        <v>43811</v>
      </c>
      <c r="E186" s="404" t="s">
        <v>2310</v>
      </c>
    </row>
    <row r="187" spans="1:5" ht="16.350000000000001" customHeight="1">
      <c r="A187" t="s">
        <v>2375</v>
      </c>
      <c r="C187" t="s">
        <v>2379</v>
      </c>
    </row>
    <row r="188" spans="1:5" ht="16.350000000000001" customHeight="1" thickBot="1">
      <c r="A188" t="s">
        <v>2377</v>
      </c>
      <c r="B188" t="s">
        <v>2378</v>
      </c>
    </row>
    <row r="189" spans="1:5" ht="16.350000000000001" customHeight="1" thickBot="1">
      <c r="A189" s="217" t="s">
        <v>2386</v>
      </c>
      <c r="B189" s="253" t="s">
        <v>833</v>
      </c>
      <c r="C189" s="253" t="s">
        <v>862</v>
      </c>
      <c r="D189" s="218" t="s">
        <v>864</v>
      </c>
      <c r="E189" s="219" t="s">
        <v>875</v>
      </c>
    </row>
    <row r="190" spans="1:5" ht="16.350000000000001" customHeight="1">
      <c r="D190" s="412">
        <v>43812</v>
      </c>
      <c r="E190" s="413" t="s">
        <v>2310</v>
      </c>
    </row>
    <row r="191" spans="1:5" ht="16.350000000000001" customHeight="1">
      <c r="A191" t="s">
        <v>618</v>
      </c>
    </row>
    <row r="192" spans="1:5" ht="16.350000000000001" customHeight="1">
      <c r="A192" t="s">
        <v>2387</v>
      </c>
      <c r="B192" t="s">
        <v>2390</v>
      </c>
      <c r="C192" t="s">
        <v>2391</v>
      </c>
    </row>
    <row r="193" spans="1:5" ht="16.350000000000001" customHeight="1">
      <c r="A193" t="s">
        <v>2388</v>
      </c>
    </row>
    <row r="194" spans="1:5" ht="16.350000000000001" customHeight="1" thickBot="1">
      <c r="A194" t="s">
        <v>2389</v>
      </c>
    </row>
    <row r="195" spans="1:5" ht="16.350000000000001" customHeight="1" thickBot="1">
      <c r="A195" s="217" t="s">
        <v>2448</v>
      </c>
      <c r="B195" s="253" t="s">
        <v>833</v>
      </c>
      <c r="C195" s="253" t="s">
        <v>862</v>
      </c>
      <c r="D195" s="218" t="s">
        <v>864</v>
      </c>
      <c r="E195" s="219" t="s">
        <v>875</v>
      </c>
    </row>
    <row r="196" spans="1:5" ht="16.350000000000001" customHeight="1">
      <c r="D196" s="417">
        <v>43813</v>
      </c>
      <c r="E196" s="418" t="s">
        <v>2310</v>
      </c>
    </row>
    <row r="197" spans="1:5" ht="16.350000000000001" customHeight="1">
      <c r="A197" t="s">
        <v>2450</v>
      </c>
      <c r="B197" t="s">
        <v>2390</v>
      </c>
      <c r="C197" t="s">
        <v>2451</v>
      </c>
      <c r="D197" s="417"/>
      <c r="E197" s="418"/>
    </row>
    <row r="198" spans="1:5" ht="16.350000000000001" customHeight="1" thickBot="1">
      <c r="A198" t="s">
        <v>2449</v>
      </c>
    </row>
    <row r="199" spans="1:5" ht="16.350000000000001" customHeight="1" thickBot="1">
      <c r="A199" s="217" t="s">
        <v>2463</v>
      </c>
      <c r="B199" s="253" t="s">
        <v>833</v>
      </c>
      <c r="C199" s="253" t="s">
        <v>862</v>
      </c>
      <c r="D199" s="218" t="s">
        <v>864</v>
      </c>
      <c r="E199" s="219" t="s">
        <v>875</v>
      </c>
    </row>
    <row r="200" spans="1:5" ht="16.350000000000001" customHeight="1">
      <c r="D200" s="422">
        <v>43816</v>
      </c>
      <c r="E200" s="423" t="s">
        <v>2310</v>
      </c>
    </row>
    <row r="201" spans="1:5" ht="16.350000000000001" customHeight="1">
      <c r="A201" t="s">
        <v>2464</v>
      </c>
      <c r="C201" t="s">
        <v>2465</v>
      </c>
    </row>
    <row r="202" spans="1:5" ht="16.350000000000001" customHeight="1" thickBot="1">
      <c r="A202" t="s">
        <v>2466</v>
      </c>
      <c r="B202" t="s">
        <v>2390</v>
      </c>
    </row>
    <row r="203" spans="1:5" ht="16.350000000000001" customHeight="1" thickBot="1">
      <c r="A203" s="217" t="s">
        <v>2476</v>
      </c>
      <c r="B203" s="253" t="s">
        <v>833</v>
      </c>
      <c r="C203" s="253" t="s">
        <v>862</v>
      </c>
      <c r="D203" s="218" t="s">
        <v>864</v>
      </c>
      <c r="E203" s="219" t="s">
        <v>875</v>
      </c>
    </row>
    <row r="204" spans="1:5" ht="16.350000000000001" customHeight="1">
      <c r="D204" s="428">
        <v>43817</v>
      </c>
      <c r="E204" s="429" t="s">
        <v>2310</v>
      </c>
    </row>
    <row r="205" spans="1:5" ht="16.350000000000001" customHeight="1">
      <c r="A205" t="s">
        <v>2477</v>
      </c>
    </row>
    <row r="206" spans="1:5" ht="16.350000000000001" customHeight="1" thickBot="1">
      <c r="A206" t="s">
        <v>2479</v>
      </c>
      <c r="B206" t="s">
        <v>2480</v>
      </c>
      <c r="C206" t="s">
        <v>2465</v>
      </c>
    </row>
    <row r="207" spans="1:5" ht="16.350000000000001" customHeight="1" thickBot="1">
      <c r="A207" s="217" t="s">
        <v>2486</v>
      </c>
      <c r="B207" s="253" t="s">
        <v>833</v>
      </c>
      <c r="C207" s="253" t="s">
        <v>862</v>
      </c>
      <c r="D207" s="218" t="s">
        <v>864</v>
      </c>
      <c r="E207" s="219" t="s">
        <v>875</v>
      </c>
    </row>
    <row r="208" spans="1:5" ht="16.350000000000001" customHeight="1">
      <c r="D208" s="430">
        <v>43817</v>
      </c>
      <c r="E208" s="431" t="s">
        <v>2310</v>
      </c>
    </row>
    <row r="209" spans="1:5" ht="16.350000000000001" customHeight="1">
      <c r="A209" t="s">
        <v>2487</v>
      </c>
    </row>
    <row r="210" spans="1:5" ht="16.350000000000001" customHeight="1" thickBot="1">
      <c r="A210" t="s">
        <v>2493</v>
      </c>
      <c r="B210" t="s">
        <v>2490</v>
      </c>
      <c r="C210" t="s">
        <v>2492</v>
      </c>
    </row>
    <row r="211" spans="1:5" ht="16.350000000000001" customHeight="1" thickBot="1">
      <c r="A211" s="217" t="s">
        <v>2499</v>
      </c>
      <c r="B211" s="253" t="s">
        <v>833</v>
      </c>
      <c r="C211" s="253" t="s">
        <v>862</v>
      </c>
      <c r="D211" s="218" t="s">
        <v>864</v>
      </c>
      <c r="E211" s="219" t="s">
        <v>875</v>
      </c>
    </row>
    <row r="212" spans="1:5" ht="16.350000000000001" customHeight="1">
      <c r="D212" s="433">
        <v>43818</v>
      </c>
      <c r="E212" s="434" t="s">
        <v>2310</v>
      </c>
    </row>
    <row r="213" spans="1:5" ht="16.350000000000001" customHeight="1">
      <c r="A213" t="s">
        <v>618</v>
      </c>
    </row>
    <row r="214" spans="1:5" ht="16.350000000000001" customHeight="1">
      <c r="A214" t="s">
        <v>2500</v>
      </c>
    </row>
    <row r="215" spans="1:5" ht="16.350000000000001" customHeight="1">
      <c r="A215" t="s">
        <v>2501</v>
      </c>
    </row>
  </sheetData>
  <mergeCells count="13">
    <mergeCell ref="B101:B102"/>
    <mergeCell ref="D100:D102"/>
    <mergeCell ref="E100:E102"/>
    <mergeCell ref="D82:D85"/>
    <mergeCell ref="E82:E85"/>
    <mergeCell ref="C82:C85"/>
    <mergeCell ref="C100:C102"/>
    <mergeCell ref="D66:D68"/>
    <mergeCell ref="C66:C68"/>
    <mergeCell ref="E66:E68"/>
    <mergeCell ref="D77:D79"/>
    <mergeCell ref="E77:E79"/>
    <mergeCell ref="C77:C79"/>
  </mergeCells>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M269"/>
  <sheetViews>
    <sheetView topLeftCell="A103" workbookViewId="0">
      <selection activeCell="D38" sqref="D38"/>
    </sheetView>
  </sheetViews>
  <sheetFormatPr defaultColWidth="9" defaultRowHeight="15.75"/>
  <cols>
    <col min="1" max="1" width="5.375" style="1" bestFit="1" customWidth="1"/>
    <col min="2" max="2" width="10.5" style="23" customWidth="1"/>
    <col min="3" max="3" width="20.125" style="1" customWidth="1"/>
    <col min="4" max="4" width="47.875" style="1" customWidth="1"/>
    <col min="5" max="5" width="18.875" style="23" bestFit="1" customWidth="1"/>
    <col min="6" max="6" width="18.875" style="23" customWidth="1"/>
    <col min="7" max="7" width="13.625" style="23" bestFit="1" customWidth="1"/>
    <col min="8" max="8" width="16" style="23" bestFit="1" customWidth="1"/>
    <col min="9" max="9" width="19.5" style="23" bestFit="1" customWidth="1"/>
    <col min="10" max="10" width="11.625" style="1" bestFit="1" customWidth="1"/>
    <col min="11" max="11" width="12.375" style="1" bestFit="1" customWidth="1"/>
    <col min="12" max="12" width="42.375" style="77" customWidth="1"/>
    <col min="13" max="13" width="39.5" style="1" bestFit="1" customWidth="1"/>
    <col min="14" max="16384" width="9" style="1"/>
  </cols>
  <sheetData>
    <row r="1" spans="1:13" ht="15.6" customHeight="1">
      <c r="A1" s="5"/>
      <c r="B1" s="255"/>
      <c r="C1" s="443" t="s">
        <v>2216</v>
      </c>
      <c r="D1" s="443"/>
      <c r="E1" s="355"/>
      <c r="F1" s="235"/>
      <c r="G1" s="64"/>
      <c r="H1" s="4" t="s">
        <v>529</v>
      </c>
      <c r="I1" s="78"/>
      <c r="J1" s="65"/>
      <c r="K1" s="5"/>
      <c r="L1" s="66"/>
      <c r="M1" s="64"/>
    </row>
    <row r="2" spans="1:13" ht="17.100000000000001" customHeight="1">
      <c r="A2" s="5"/>
      <c r="B2" s="255"/>
      <c r="C2" s="443"/>
      <c r="D2" s="443"/>
      <c r="E2" s="355"/>
      <c r="F2" s="235"/>
      <c r="G2" s="236" t="s">
        <v>416</v>
      </c>
      <c r="H2" s="106">
        <f>COUNTIF(G10:G178,"Not POR")</f>
        <v>0</v>
      </c>
      <c r="I2" s="78"/>
      <c r="J2" s="65"/>
      <c r="K2" s="5"/>
      <c r="L2" s="66"/>
      <c r="M2" s="64"/>
    </row>
    <row r="3" spans="1:13" ht="17.100000000000001" customHeight="1">
      <c r="A3" s="5"/>
      <c r="B3" s="255"/>
      <c r="C3" s="443"/>
      <c r="D3" s="443"/>
      <c r="E3" s="355"/>
      <c r="F3" s="235"/>
      <c r="G3" s="237" t="s">
        <v>712</v>
      </c>
      <c r="H3" s="106">
        <f>COUNTIF(G10:G178,"Pending update")</f>
        <v>0</v>
      </c>
      <c r="I3" s="78"/>
      <c r="J3" s="65"/>
      <c r="K3" s="5"/>
      <c r="L3" s="66"/>
      <c r="M3" s="64"/>
    </row>
    <row r="4" spans="1:13" ht="17.100000000000001" customHeight="1">
      <c r="A4" s="5"/>
      <c r="B4" s="255"/>
      <c r="C4" s="443"/>
      <c r="D4" s="443"/>
      <c r="E4" s="355"/>
      <c r="F4" s="235"/>
      <c r="G4" s="238" t="s">
        <v>1</v>
      </c>
      <c r="H4" s="106">
        <f>COUNTIF(G12:G180,"CHN validation")</f>
        <v>0</v>
      </c>
      <c r="I4" s="78"/>
      <c r="J4" s="65"/>
      <c r="K4" s="5"/>
      <c r="L4" s="66"/>
      <c r="M4" s="64"/>
    </row>
    <row r="5" spans="1:13" ht="17.100000000000001" customHeight="1">
      <c r="A5" s="5"/>
      <c r="B5" s="255"/>
      <c r="C5" s="443"/>
      <c r="D5" s="443"/>
      <c r="E5" s="355"/>
      <c r="F5" s="235"/>
      <c r="G5" s="239" t="s">
        <v>2</v>
      </c>
      <c r="H5" s="106">
        <f>COUNTIF(G10:G178,"New Item")</f>
        <v>0</v>
      </c>
      <c r="I5" s="78"/>
      <c r="J5" s="65"/>
      <c r="K5" s="5"/>
      <c r="L5" s="66"/>
      <c r="M5" s="64"/>
    </row>
    <row r="6" spans="1:13" ht="17.100000000000001" customHeight="1">
      <c r="A6" s="5"/>
      <c r="B6" s="255"/>
      <c r="C6" s="443"/>
      <c r="D6" s="443"/>
      <c r="E6" s="355"/>
      <c r="F6" s="235"/>
      <c r="G6" s="240" t="s">
        <v>724</v>
      </c>
      <c r="H6" s="106">
        <f>COUNTIF(G15:G182,"Modified")</f>
        <v>0</v>
      </c>
      <c r="I6" s="78"/>
      <c r="J6" s="65"/>
      <c r="K6" s="5"/>
      <c r="L6" s="66"/>
      <c r="M6" s="64"/>
    </row>
    <row r="7" spans="1:13" ht="17.100000000000001" customHeight="1">
      <c r="A7" s="5"/>
      <c r="B7" s="255"/>
      <c r="C7" s="443"/>
      <c r="D7" s="443"/>
      <c r="E7" s="355"/>
      <c r="F7" s="235"/>
      <c r="G7" s="86" t="s">
        <v>738</v>
      </c>
      <c r="H7" s="106">
        <f>COUNTIF(G10:G178,"Ready")</f>
        <v>169</v>
      </c>
      <c r="I7" s="78"/>
      <c r="J7" s="65"/>
      <c r="K7" s="5"/>
      <c r="L7" s="66"/>
      <c r="M7" s="64"/>
    </row>
    <row r="8" spans="1:13" ht="17.45" customHeight="1" thickBot="1">
      <c r="A8" s="5"/>
      <c r="B8" s="255"/>
      <c r="C8" s="444"/>
      <c r="D8" s="444"/>
      <c r="E8" s="365"/>
      <c r="F8" s="235"/>
      <c r="G8" s="241" t="s">
        <v>417</v>
      </c>
      <c r="H8" s="106">
        <f>COUNTIF(G10:G178,"Not ready")</f>
        <v>0</v>
      </c>
      <c r="I8" s="79"/>
      <c r="J8" s="67"/>
      <c r="K8" s="5"/>
      <c r="L8" s="66"/>
      <c r="M8" s="64"/>
    </row>
    <row r="9" spans="1:13" ht="39.6" customHeight="1">
      <c r="A9" s="68" t="s">
        <v>73</v>
      </c>
      <c r="B9" s="14" t="s">
        <v>849</v>
      </c>
      <c r="C9" s="14" t="s">
        <v>1721</v>
      </c>
      <c r="D9" s="14" t="s">
        <v>1722</v>
      </c>
      <c r="E9" s="14" t="s">
        <v>778</v>
      </c>
      <c r="F9" s="14" t="s">
        <v>779</v>
      </c>
      <c r="G9" s="69" t="s">
        <v>6</v>
      </c>
      <c r="H9" s="69" t="s">
        <v>75</v>
      </c>
      <c r="I9" s="69" t="s">
        <v>7</v>
      </c>
      <c r="J9" s="69" t="s">
        <v>8</v>
      </c>
      <c r="K9" s="14" t="s">
        <v>9</v>
      </c>
      <c r="L9" s="14" t="s">
        <v>10</v>
      </c>
      <c r="M9" s="70" t="s">
        <v>418</v>
      </c>
    </row>
    <row r="10" spans="1:13" ht="16.5" customHeight="1">
      <c r="A10" s="194">
        <v>1</v>
      </c>
      <c r="B10" s="194" t="s">
        <v>850</v>
      </c>
      <c r="C10" s="150" t="s">
        <v>1723</v>
      </c>
      <c r="D10" s="150" t="s">
        <v>1724</v>
      </c>
      <c r="E10" s="149"/>
      <c r="F10" s="149"/>
      <c r="G10" s="86" t="s">
        <v>12</v>
      </c>
      <c r="H10" s="149"/>
      <c r="I10" s="149"/>
      <c r="J10" s="150"/>
      <c r="K10" s="150"/>
      <c r="L10" s="150"/>
      <c r="M10" s="242"/>
    </row>
    <row r="11" spans="1:13" ht="16.5" customHeight="1">
      <c r="A11" s="194">
        <v>2</v>
      </c>
      <c r="B11" s="194" t="s">
        <v>850</v>
      </c>
      <c r="C11" s="150" t="s">
        <v>1700</v>
      </c>
      <c r="D11" s="358" t="s">
        <v>2175</v>
      </c>
      <c r="E11" s="194"/>
      <c r="F11" s="194"/>
      <c r="G11" s="86" t="s">
        <v>12</v>
      </c>
      <c r="H11" s="194"/>
      <c r="I11" s="243"/>
      <c r="J11" s="244"/>
      <c r="K11" s="245" t="s">
        <v>13</v>
      </c>
      <c r="L11" s="193"/>
      <c r="M11" s="246"/>
    </row>
    <row r="12" spans="1:13" ht="16.5" customHeight="1">
      <c r="A12" s="194">
        <v>3</v>
      </c>
      <c r="B12" s="194" t="s">
        <v>850</v>
      </c>
      <c r="C12" s="150" t="s">
        <v>1700</v>
      </c>
      <c r="D12" s="358" t="s">
        <v>2177</v>
      </c>
      <c r="E12" s="194"/>
      <c r="F12" s="194"/>
      <c r="G12" s="86" t="s">
        <v>12</v>
      </c>
      <c r="H12" s="194"/>
      <c r="I12" s="243"/>
      <c r="J12" s="244"/>
      <c r="K12" s="245" t="s">
        <v>419</v>
      </c>
      <c r="L12" s="193"/>
      <c r="M12" s="246"/>
    </row>
    <row r="13" spans="1:13" ht="16.5" customHeight="1">
      <c r="A13" s="194">
        <v>4</v>
      </c>
      <c r="B13" s="194" t="s">
        <v>850</v>
      </c>
      <c r="C13" s="150" t="s">
        <v>1702</v>
      </c>
      <c r="D13" s="347" t="s">
        <v>2173</v>
      </c>
      <c r="E13" s="194"/>
      <c r="F13" s="194"/>
      <c r="G13" s="86" t="s">
        <v>12</v>
      </c>
      <c r="H13" s="194"/>
      <c r="I13" s="243"/>
      <c r="J13" s="245" t="s">
        <v>420</v>
      </c>
      <c r="K13" s="245"/>
      <c r="L13" s="193"/>
      <c r="M13" s="246"/>
    </row>
    <row r="14" spans="1:13" ht="16.5" customHeight="1">
      <c r="A14" s="194">
        <v>5</v>
      </c>
      <c r="B14" s="194" t="s">
        <v>850</v>
      </c>
      <c r="C14" s="150" t="s">
        <v>1700</v>
      </c>
      <c r="D14" s="344" t="s">
        <v>1699</v>
      </c>
      <c r="E14" s="194"/>
      <c r="F14" s="194"/>
      <c r="G14" s="86" t="s">
        <v>12</v>
      </c>
      <c r="H14" s="194"/>
      <c r="I14" s="243"/>
      <c r="J14" s="245"/>
      <c r="K14" s="245"/>
      <c r="L14" s="247"/>
      <c r="M14" s="246"/>
    </row>
    <row r="15" spans="1:13" ht="16.5" customHeight="1">
      <c r="A15" s="194">
        <v>6</v>
      </c>
      <c r="B15" s="194" t="s">
        <v>850</v>
      </c>
      <c r="C15" s="150" t="s">
        <v>1723</v>
      </c>
      <c r="D15" s="150" t="s">
        <v>1725</v>
      </c>
      <c r="E15" s="194"/>
      <c r="F15" s="194"/>
      <c r="G15" s="86" t="s">
        <v>12</v>
      </c>
      <c r="H15" s="194"/>
      <c r="I15" s="243" t="s">
        <v>470</v>
      </c>
      <c r="J15" s="244"/>
      <c r="K15" s="245"/>
      <c r="L15" s="193" t="s">
        <v>598</v>
      </c>
      <c r="M15" s="246"/>
    </row>
    <row r="16" spans="1:13" ht="16.5" customHeight="1">
      <c r="A16" s="194">
        <v>7</v>
      </c>
      <c r="B16" s="194" t="s">
        <v>850</v>
      </c>
      <c r="C16" s="150" t="s">
        <v>1723</v>
      </c>
      <c r="D16" s="150" t="s">
        <v>1726</v>
      </c>
      <c r="E16" s="194"/>
      <c r="F16" s="194"/>
      <c r="G16" s="86" t="s">
        <v>12</v>
      </c>
      <c r="H16" s="194"/>
      <c r="I16" s="248"/>
      <c r="J16" s="244"/>
      <c r="K16" s="244"/>
      <c r="L16" s="193"/>
      <c r="M16" s="246"/>
    </row>
    <row r="17" spans="1:13" ht="16.5" customHeight="1">
      <c r="A17" s="194">
        <v>8</v>
      </c>
      <c r="B17" s="194" t="s">
        <v>850</v>
      </c>
      <c r="C17" s="150" t="s">
        <v>1723</v>
      </c>
      <c r="D17" s="210" t="s">
        <v>1727</v>
      </c>
      <c r="E17" s="194"/>
      <c r="F17" s="194"/>
      <c r="G17" s="86" t="s">
        <v>12</v>
      </c>
      <c r="H17" s="194"/>
      <c r="I17" s="243" t="s">
        <v>99</v>
      </c>
      <c r="J17" s="244"/>
      <c r="K17" s="244"/>
      <c r="L17" s="193"/>
      <c r="M17" s="246"/>
    </row>
    <row r="18" spans="1:13" ht="16.5" customHeight="1">
      <c r="A18" s="194">
        <v>9</v>
      </c>
      <c r="B18" s="194" t="s">
        <v>850</v>
      </c>
      <c r="C18" s="150" t="s">
        <v>1723</v>
      </c>
      <c r="D18" s="210" t="s">
        <v>1728</v>
      </c>
      <c r="E18" s="194"/>
      <c r="F18" s="194"/>
      <c r="G18" s="86" t="s">
        <v>12</v>
      </c>
      <c r="H18" s="194"/>
      <c r="I18" s="243" t="s">
        <v>471</v>
      </c>
      <c r="J18" s="244"/>
      <c r="K18" s="244"/>
      <c r="L18" s="193"/>
      <c r="M18" s="246"/>
    </row>
    <row r="19" spans="1:13" ht="16.5" customHeight="1">
      <c r="A19" s="194">
        <v>10</v>
      </c>
      <c r="B19" s="194" t="s">
        <v>850</v>
      </c>
      <c r="C19" s="150" t="s">
        <v>1723</v>
      </c>
      <c r="D19" s="122" t="s">
        <v>1729</v>
      </c>
      <c r="E19" s="194"/>
      <c r="F19" s="194"/>
      <c r="G19" s="86" t="s">
        <v>12</v>
      </c>
      <c r="H19" s="194"/>
      <c r="I19" s="243" t="s">
        <v>422</v>
      </c>
      <c r="J19" s="244"/>
      <c r="K19" s="244"/>
      <c r="L19" s="193"/>
      <c r="M19" s="246"/>
    </row>
    <row r="20" spans="1:13" ht="16.5" customHeight="1">
      <c r="A20" s="194">
        <v>11</v>
      </c>
      <c r="B20" s="194" t="s">
        <v>850</v>
      </c>
      <c r="C20" s="150" t="s">
        <v>1723</v>
      </c>
      <c r="D20" s="122" t="s">
        <v>1730</v>
      </c>
      <c r="E20" s="194"/>
      <c r="F20" s="194"/>
      <c r="G20" s="86" t="s">
        <v>12</v>
      </c>
      <c r="H20" s="194"/>
      <c r="I20" s="243" t="s">
        <v>421</v>
      </c>
      <c r="J20" s="244"/>
      <c r="K20" s="244"/>
      <c r="L20" s="193"/>
      <c r="M20" s="246"/>
    </row>
    <row r="21" spans="1:13" ht="16.5" customHeight="1">
      <c r="A21" s="194">
        <v>12</v>
      </c>
      <c r="B21" s="194" t="s">
        <v>850</v>
      </c>
      <c r="C21" s="150" t="s">
        <v>1723</v>
      </c>
      <c r="D21" s="122" t="s">
        <v>1731</v>
      </c>
      <c r="E21" s="194"/>
      <c r="F21" s="194"/>
      <c r="G21" s="86" t="s">
        <v>12</v>
      </c>
      <c r="H21" s="194"/>
      <c r="I21" s="243" t="s">
        <v>423</v>
      </c>
      <c r="J21" s="244"/>
      <c r="K21" s="244"/>
      <c r="L21" s="193"/>
      <c r="M21" s="246"/>
    </row>
    <row r="22" spans="1:13" ht="16.5" customHeight="1">
      <c r="A22" s="194">
        <v>13</v>
      </c>
      <c r="B22" s="194" t="s">
        <v>850</v>
      </c>
      <c r="C22" s="150" t="s">
        <v>1723</v>
      </c>
      <c r="D22" s="122" t="s">
        <v>1732</v>
      </c>
      <c r="E22" s="194"/>
      <c r="F22" s="194"/>
      <c r="G22" s="86" t="s">
        <v>12</v>
      </c>
      <c r="H22" s="194"/>
      <c r="I22" s="243" t="s">
        <v>424</v>
      </c>
      <c r="J22" s="244"/>
      <c r="K22" s="244"/>
      <c r="L22" s="193"/>
      <c r="M22" s="246"/>
    </row>
    <row r="23" spans="1:13" ht="16.5" customHeight="1">
      <c r="A23" s="194">
        <v>14</v>
      </c>
      <c r="B23" s="194" t="s">
        <v>850</v>
      </c>
      <c r="C23" s="150" t="s">
        <v>1723</v>
      </c>
      <c r="D23" s="122" t="s">
        <v>1733</v>
      </c>
      <c r="E23" s="194"/>
      <c r="F23" s="194"/>
      <c r="G23" s="86" t="s">
        <v>12</v>
      </c>
      <c r="H23" s="194"/>
      <c r="I23" s="243" t="s">
        <v>425</v>
      </c>
      <c r="J23" s="244"/>
      <c r="K23" s="244"/>
      <c r="L23" s="193"/>
      <c r="M23" s="246"/>
    </row>
    <row r="24" spans="1:13" ht="16.5" customHeight="1">
      <c r="A24" s="194">
        <v>15</v>
      </c>
      <c r="B24" s="194" t="s">
        <v>850</v>
      </c>
      <c r="C24" s="150" t="s">
        <v>1723</v>
      </c>
      <c r="D24" s="122" t="s">
        <v>2217</v>
      </c>
      <c r="E24" s="194"/>
      <c r="F24" s="194"/>
      <c r="G24" s="86" t="s">
        <v>12</v>
      </c>
      <c r="H24" s="194"/>
      <c r="I24" s="243"/>
      <c r="J24" s="245"/>
      <c r="K24" s="245"/>
      <c r="L24" s="191" t="s">
        <v>426</v>
      </c>
      <c r="M24" s="242"/>
    </row>
    <row r="25" spans="1:13" ht="16.5" customHeight="1">
      <c r="A25" s="194">
        <v>16</v>
      </c>
      <c r="B25" s="194" t="s">
        <v>850</v>
      </c>
      <c r="C25" s="150" t="s">
        <v>1734</v>
      </c>
      <c r="D25" s="122" t="s">
        <v>2218</v>
      </c>
      <c r="E25" s="194"/>
      <c r="F25" s="194"/>
      <c r="G25" s="86" t="s">
        <v>12</v>
      </c>
      <c r="H25" s="194"/>
      <c r="I25" s="243"/>
      <c r="J25" s="244"/>
      <c r="K25" s="244"/>
      <c r="L25" s="191" t="s">
        <v>427</v>
      </c>
      <c r="M25" s="242"/>
    </row>
    <row r="26" spans="1:13" ht="16.5" customHeight="1">
      <c r="A26" s="194">
        <v>17</v>
      </c>
      <c r="B26" s="194" t="s">
        <v>850</v>
      </c>
      <c r="C26" s="250" t="s">
        <v>1735</v>
      </c>
      <c r="D26" s="122" t="s">
        <v>2057</v>
      </c>
      <c r="E26" s="194"/>
      <c r="F26" s="194"/>
      <c r="G26" s="86" t="s">
        <v>12</v>
      </c>
      <c r="H26" s="194"/>
      <c r="I26" s="243"/>
      <c r="J26" s="244"/>
      <c r="K26" s="244"/>
      <c r="L26" s="141" t="s">
        <v>609</v>
      </c>
      <c r="M26" s="242"/>
    </row>
    <row r="27" spans="1:13" ht="16.5" customHeight="1">
      <c r="A27" s="194">
        <v>18</v>
      </c>
      <c r="B27" s="194" t="s">
        <v>850</v>
      </c>
      <c r="C27" s="250" t="s">
        <v>1735</v>
      </c>
      <c r="D27" s="122" t="s">
        <v>2061</v>
      </c>
      <c r="E27" s="194"/>
      <c r="F27" s="194"/>
      <c r="G27" s="86" t="s">
        <v>12</v>
      </c>
      <c r="H27" s="194"/>
      <c r="I27" s="243"/>
      <c r="J27" s="244"/>
      <c r="K27" s="244"/>
      <c r="L27" s="81" t="s">
        <v>494</v>
      </c>
      <c r="M27" s="76"/>
    </row>
    <row r="28" spans="1:13" ht="16.5" customHeight="1">
      <c r="A28" s="194">
        <v>19</v>
      </c>
      <c r="B28" s="194" t="s">
        <v>850</v>
      </c>
      <c r="C28" s="250" t="s">
        <v>1735</v>
      </c>
      <c r="D28" s="122" t="s">
        <v>2061</v>
      </c>
      <c r="E28" s="194" t="s">
        <v>739</v>
      </c>
      <c r="F28" s="194" t="s">
        <v>739</v>
      </c>
      <c r="G28" s="86" t="s">
        <v>12</v>
      </c>
      <c r="H28" s="194"/>
      <c r="I28" s="243"/>
      <c r="J28" s="244"/>
      <c r="K28" s="244"/>
      <c r="L28" s="81"/>
      <c r="M28" s="446"/>
    </row>
    <row r="29" spans="1:13" ht="16.5" customHeight="1">
      <c r="A29" s="194">
        <v>20</v>
      </c>
      <c r="B29" s="194" t="s">
        <v>850</v>
      </c>
      <c r="C29" s="250" t="s">
        <v>1735</v>
      </c>
      <c r="D29" s="122" t="s">
        <v>2061</v>
      </c>
      <c r="E29" s="194" t="s">
        <v>740</v>
      </c>
      <c r="F29" s="194" t="s">
        <v>740</v>
      </c>
      <c r="G29" s="86" t="s">
        <v>12</v>
      </c>
      <c r="H29" s="194"/>
      <c r="I29" s="243"/>
      <c r="J29" s="244"/>
      <c r="K29" s="244"/>
      <c r="L29" s="81"/>
      <c r="M29" s="447"/>
    </row>
    <row r="30" spans="1:13" ht="16.5" customHeight="1">
      <c r="A30" s="194">
        <v>21</v>
      </c>
      <c r="B30" s="194" t="s">
        <v>850</v>
      </c>
      <c r="C30" s="250" t="s">
        <v>1735</v>
      </c>
      <c r="D30" s="122" t="s">
        <v>2219</v>
      </c>
      <c r="E30" s="194"/>
      <c r="F30" s="194"/>
      <c r="G30" s="86" t="s">
        <v>12</v>
      </c>
      <c r="H30" s="194"/>
      <c r="I30" s="243"/>
      <c r="J30" s="244"/>
      <c r="K30" s="244"/>
      <c r="L30" s="191" t="s">
        <v>428</v>
      </c>
      <c r="M30" s="242"/>
    </row>
    <row r="31" spans="1:13" ht="16.5" customHeight="1">
      <c r="A31" s="194">
        <v>22</v>
      </c>
      <c r="B31" s="194" t="s">
        <v>850</v>
      </c>
      <c r="C31" s="250" t="s">
        <v>1735</v>
      </c>
      <c r="D31" s="122" t="s">
        <v>2060</v>
      </c>
      <c r="E31" s="194"/>
      <c r="F31" s="194"/>
      <c r="G31" s="86" t="s">
        <v>12</v>
      </c>
      <c r="H31" s="194"/>
      <c r="I31" s="243"/>
      <c r="J31" s="244"/>
      <c r="K31" s="244"/>
      <c r="L31" s="249" t="s">
        <v>429</v>
      </c>
      <c r="M31" s="204"/>
    </row>
    <row r="32" spans="1:13" ht="16.5" customHeight="1">
      <c r="A32" s="194">
        <v>23</v>
      </c>
      <c r="B32" s="194" t="s">
        <v>850</v>
      </c>
      <c r="C32" s="250" t="s">
        <v>1735</v>
      </c>
      <c r="D32" s="122" t="s">
        <v>2059</v>
      </c>
      <c r="E32" s="194"/>
      <c r="F32" s="194"/>
      <c r="G32" s="86" t="s">
        <v>12</v>
      </c>
      <c r="H32" s="194"/>
      <c r="I32" s="243"/>
      <c r="J32" s="244"/>
      <c r="K32" s="244"/>
      <c r="L32" s="249" t="s">
        <v>472</v>
      </c>
      <c r="M32" s="204"/>
    </row>
    <row r="33" spans="1:13" ht="16.5" customHeight="1">
      <c r="A33" s="194">
        <v>24</v>
      </c>
      <c r="B33" s="194" t="s">
        <v>850</v>
      </c>
      <c r="C33" s="250" t="s">
        <v>1735</v>
      </c>
      <c r="D33" s="122" t="s">
        <v>2062</v>
      </c>
      <c r="E33" s="194"/>
      <c r="F33" s="194"/>
      <c r="G33" s="86" t="s">
        <v>12</v>
      </c>
      <c r="H33" s="194"/>
      <c r="I33" s="243"/>
      <c r="J33" s="244"/>
      <c r="K33" s="244"/>
      <c r="L33" s="82" t="s">
        <v>1212</v>
      </c>
      <c r="M33" s="204"/>
    </row>
    <row r="34" spans="1:13" ht="16.5" customHeight="1">
      <c r="A34" s="194">
        <v>25</v>
      </c>
      <c r="B34" s="194" t="s">
        <v>850</v>
      </c>
      <c r="C34" s="250" t="s">
        <v>1735</v>
      </c>
      <c r="D34" s="122" t="s">
        <v>2062</v>
      </c>
      <c r="E34" s="194" t="s">
        <v>741</v>
      </c>
      <c r="F34" s="194" t="s">
        <v>741</v>
      </c>
      <c r="G34" s="86" t="s">
        <v>12</v>
      </c>
      <c r="H34" s="194"/>
      <c r="I34" s="243"/>
      <c r="J34" s="244"/>
      <c r="K34" s="244"/>
      <c r="L34" s="82"/>
      <c r="M34" s="204"/>
    </row>
    <row r="35" spans="1:13" ht="16.5" customHeight="1">
      <c r="A35" s="194">
        <v>26</v>
      </c>
      <c r="B35" s="194" t="s">
        <v>850</v>
      </c>
      <c r="C35" s="250" t="s">
        <v>1735</v>
      </c>
      <c r="D35" s="122" t="s">
        <v>2062</v>
      </c>
      <c r="E35" s="194" t="s">
        <v>741</v>
      </c>
      <c r="F35" s="194" t="s">
        <v>741</v>
      </c>
      <c r="G35" s="86" t="s">
        <v>12</v>
      </c>
      <c r="H35" s="194"/>
      <c r="I35" s="243"/>
      <c r="J35" s="244"/>
      <c r="K35" s="244"/>
      <c r="L35" s="82"/>
      <c r="M35" s="204"/>
    </row>
    <row r="36" spans="1:13" ht="16.5" customHeight="1">
      <c r="A36" s="194">
        <v>27</v>
      </c>
      <c r="B36" s="194" t="s">
        <v>850</v>
      </c>
      <c r="C36" s="250" t="s">
        <v>1735</v>
      </c>
      <c r="D36" s="122" t="s">
        <v>2062</v>
      </c>
      <c r="E36" s="194" t="s">
        <v>742</v>
      </c>
      <c r="F36" s="194" t="s">
        <v>742</v>
      </c>
      <c r="G36" s="86" t="s">
        <v>12</v>
      </c>
      <c r="H36" s="194"/>
      <c r="I36" s="243"/>
      <c r="J36" s="244"/>
      <c r="K36" s="244"/>
      <c r="L36" s="82"/>
      <c r="M36" s="204"/>
    </row>
    <row r="37" spans="1:13" ht="16.5" customHeight="1">
      <c r="A37" s="194">
        <v>28</v>
      </c>
      <c r="B37" s="194" t="s">
        <v>850</v>
      </c>
      <c r="C37" s="250" t="s">
        <v>1735</v>
      </c>
      <c r="D37" s="122" t="s">
        <v>2062</v>
      </c>
      <c r="E37" s="194" t="s">
        <v>742</v>
      </c>
      <c r="F37" s="194" t="s">
        <v>742</v>
      </c>
      <c r="G37" s="86" t="s">
        <v>12</v>
      </c>
      <c r="H37" s="194"/>
      <c r="I37" s="243"/>
      <c r="J37" s="244"/>
      <c r="K37" s="244"/>
      <c r="L37" s="82"/>
      <c r="M37" s="204"/>
    </row>
    <row r="38" spans="1:13" ht="16.5" customHeight="1">
      <c r="A38" s="194">
        <v>29</v>
      </c>
      <c r="B38" s="194" t="s">
        <v>850</v>
      </c>
      <c r="C38" s="250" t="s">
        <v>1735</v>
      </c>
      <c r="D38" s="122" t="s">
        <v>2298</v>
      </c>
      <c r="E38" s="194" t="s">
        <v>780</v>
      </c>
      <c r="F38" s="194" t="s">
        <v>781</v>
      </c>
      <c r="G38" s="86" t="s">
        <v>12</v>
      </c>
      <c r="H38" s="194"/>
      <c r="I38" s="243"/>
      <c r="J38" s="244"/>
      <c r="K38" s="244"/>
      <c r="L38" s="82"/>
      <c r="M38" s="204"/>
    </row>
    <row r="39" spans="1:13" ht="16.5" customHeight="1">
      <c r="A39" s="194">
        <v>30</v>
      </c>
      <c r="B39" s="194" t="s">
        <v>850</v>
      </c>
      <c r="C39" s="250" t="s">
        <v>1735</v>
      </c>
      <c r="D39" s="122" t="s">
        <v>2062</v>
      </c>
      <c r="E39" s="194" t="s">
        <v>743</v>
      </c>
      <c r="F39" s="194" t="s">
        <v>781</v>
      </c>
      <c r="G39" s="86" t="s">
        <v>12</v>
      </c>
      <c r="H39" s="194"/>
      <c r="I39" s="243"/>
      <c r="J39" s="244"/>
      <c r="K39" s="244"/>
      <c r="L39" s="82"/>
      <c r="M39" s="204"/>
    </row>
    <row r="40" spans="1:13" ht="16.5" customHeight="1">
      <c r="A40" s="194">
        <v>31</v>
      </c>
      <c r="B40" s="194" t="s">
        <v>850</v>
      </c>
      <c r="C40" s="250" t="s">
        <v>1735</v>
      </c>
      <c r="D40" s="122" t="s">
        <v>2062</v>
      </c>
      <c r="E40" s="194" t="s">
        <v>744</v>
      </c>
      <c r="F40" s="194" t="s">
        <v>782</v>
      </c>
      <c r="G40" s="86" t="s">
        <v>12</v>
      </c>
      <c r="H40" s="194"/>
      <c r="I40" s="243"/>
      <c r="J40" s="244"/>
      <c r="K40" s="244"/>
      <c r="L40" s="82"/>
      <c r="M40" s="204"/>
    </row>
    <row r="41" spans="1:13" ht="16.5" customHeight="1">
      <c r="A41" s="194">
        <v>32</v>
      </c>
      <c r="B41" s="194" t="s">
        <v>850</v>
      </c>
      <c r="C41" s="250" t="s">
        <v>1735</v>
      </c>
      <c r="D41" s="122" t="s">
        <v>2062</v>
      </c>
      <c r="E41" s="194" t="s">
        <v>744</v>
      </c>
      <c r="F41" s="194" t="s">
        <v>782</v>
      </c>
      <c r="G41" s="86" t="s">
        <v>12</v>
      </c>
      <c r="H41" s="194"/>
      <c r="I41" s="243"/>
      <c r="J41" s="244"/>
      <c r="K41" s="244"/>
      <c r="L41" s="82"/>
      <c r="M41" s="204"/>
    </row>
    <row r="42" spans="1:13" ht="16.5" customHeight="1">
      <c r="A42" s="194">
        <v>33</v>
      </c>
      <c r="B42" s="194" t="s">
        <v>850</v>
      </c>
      <c r="C42" s="250" t="s">
        <v>1735</v>
      </c>
      <c r="D42" s="122" t="s">
        <v>2062</v>
      </c>
      <c r="E42" s="194" t="s">
        <v>745</v>
      </c>
      <c r="F42" s="194" t="s">
        <v>783</v>
      </c>
      <c r="G42" s="86" t="s">
        <v>12</v>
      </c>
      <c r="H42" s="194"/>
      <c r="I42" s="243"/>
      <c r="J42" s="244"/>
      <c r="K42" s="244"/>
      <c r="L42" s="82"/>
      <c r="M42" s="204"/>
    </row>
    <row r="43" spans="1:13" ht="16.5" customHeight="1">
      <c r="A43" s="194">
        <v>34</v>
      </c>
      <c r="B43" s="194" t="s">
        <v>850</v>
      </c>
      <c r="C43" s="250" t="s">
        <v>1735</v>
      </c>
      <c r="D43" s="122" t="s">
        <v>2062</v>
      </c>
      <c r="E43" s="194" t="s">
        <v>745</v>
      </c>
      <c r="F43" s="194" t="s">
        <v>783</v>
      </c>
      <c r="G43" s="86" t="s">
        <v>12</v>
      </c>
      <c r="H43" s="194"/>
      <c r="I43" s="243"/>
      <c r="J43" s="244"/>
      <c r="K43" s="244"/>
      <c r="L43" s="82"/>
      <c r="M43" s="204"/>
    </row>
    <row r="44" spans="1:13" ht="16.5" customHeight="1">
      <c r="A44" s="194">
        <v>35</v>
      </c>
      <c r="B44" s="194" t="s">
        <v>850</v>
      </c>
      <c r="C44" s="250" t="s">
        <v>1735</v>
      </c>
      <c r="D44" s="122" t="s">
        <v>2062</v>
      </c>
      <c r="E44" s="194" t="s">
        <v>746</v>
      </c>
      <c r="F44" s="194" t="s">
        <v>784</v>
      </c>
      <c r="G44" s="86" t="s">
        <v>12</v>
      </c>
      <c r="H44" s="194"/>
      <c r="I44" s="243"/>
      <c r="J44" s="244"/>
      <c r="K44" s="244"/>
      <c r="L44" s="82"/>
      <c r="M44" s="204"/>
    </row>
    <row r="45" spans="1:13" ht="16.5" customHeight="1">
      <c r="A45" s="194">
        <v>36</v>
      </c>
      <c r="B45" s="194" t="s">
        <v>850</v>
      </c>
      <c r="C45" s="250" t="s">
        <v>1735</v>
      </c>
      <c r="D45" s="122" t="s">
        <v>2062</v>
      </c>
      <c r="E45" s="194" t="s">
        <v>746</v>
      </c>
      <c r="F45" s="194" t="s">
        <v>784</v>
      </c>
      <c r="G45" s="86" t="s">
        <v>12</v>
      </c>
      <c r="H45" s="194"/>
      <c r="I45" s="243"/>
      <c r="J45" s="244"/>
      <c r="K45" s="244"/>
      <c r="L45" s="82"/>
      <c r="M45" s="204"/>
    </row>
    <row r="46" spans="1:13" ht="16.5" customHeight="1">
      <c r="A46" s="194">
        <v>37</v>
      </c>
      <c r="B46" s="194" t="s">
        <v>850</v>
      </c>
      <c r="C46" s="250" t="s">
        <v>1735</v>
      </c>
      <c r="D46" s="122" t="s">
        <v>2062</v>
      </c>
      <c r="E46" s="194" t="s">
        <v>746</v>
      </c>
      <c r="F46" s="194" t="s">
        <v>784</v>
      </c>
      <c r="G46" s="86" t="s">
        <v>12</v>
      </c>
      <c r="H46" s="194"/>
      <c r="I46" s="243"/>
      <c r="J46" s="244"/>
      <c r="K46" s="244"/>
      <c r="L46" s="82"/>
      <c r="M46" s="204"/>
    </row>
    <row r="47" spans="1:13" ht="16.5" customHeight="1">
      <c r="A47" s="194">
        <v>38</v>
      </c>
      <c r="B47" s="194" t="s">
        <v>850</v>
      </c>
      <c r="C47" s="250" t="s">
        <v>1735</v>
      </c>
      <c r="D47" s="122" t="s">
        <v>2062</v>
      </c>
      <c r="E47" s="194" t="s">
        <v>746</v>
      </c>
      <c r="F47" s="194" t="s">
        <v>784</v>
      </c>
      <c r="G47" s="86" t="s">
        <v>12</v>
      </c>
      <c r="H47" s="194"/>
      <c r="I47" s="243"/>
      <c r="J47" s="244"/>
      <c r="K47" s="244"/>
      <c r="L47" s="82"/>
      <c r="M47" s="204"/>
    </row>
    <row r="48" spans="1:13" ht="16.5" customHeight="1">
      <c r="A48" s="194">
        <v>39</v>
      </c>
      <c r="B48" s="194" t="s">
        <v>850</v>
      </c>
      <c r="C48" s="250" t="s">
        <v>1735</v>
      </c>
      <c r="D48" s="122" t="s">
        <v>2062</v>
      </c>
      <c r="E48" s="194" t="s">
        <v>742</v>
      </c>
      <c r="F48" s="194" t="s">
        <v>742</v>
      </c>
      <c r="G48" s="86" t="s">
        <v>12</v>
      </c>
      <c r="H48" s="194"/>
      <c r="I48" s="243"/>
      <c r="J48" s="244"/>
      <c r="K48" s="244"/>
      <c r="L48" s="82"/>
      <c r="M48" s="204"/>
    </row>
    <row r="49" spans="1:13" ht="16.5" customHeight="1">
      <c r="A49" s="194">
        <v>40</v>
      </c>
      <c r="B49" s="194" t="s">
        <v>850</v>
      </c>
      <c r="C49" s="250" t="s">
        <v>1735</v>
      </c>
      <c r="D49" s="122" t="s">
        <v>2062</v>
      </c>
      <c r="E49" s="194" t="s">
        <v>742</v>
      </c>
      <c r="F49" s="194" t="s">
        <v>742</v>
      </c>
      <c r="G49" s="86" t="s">
        <v>12</v>
      </c>
      <c r="H49" s="194"/>
      <c r="I49" s="243"/>
      <c r="J49" s="244"/>
      <c r="K49" s="244"/>
      <c r="L49" s="82"/>
      <c r="M49" s="204"/>
    </row>
    <row r="50" spans="1:13" ht="16.5" customHeight="1">
      <c r="A50" s="194">
        <v>41</v>
      </c>
      <c r="B50" s="194" t="s">
        <v>850</v>
      </c>
      <c r="C50" s="250" t="s">
        <v>1735</v>
      </c>
      <c r="D50" s="122" t="s">
        <v>2062</v>
      </c>
      <c r="E50" s="194" t="s">
        <v>747</v>
      </c>
      <c r="F50" s="194" t="s">
        <v>785</v>
      </c>
      <c r="G50" s="86" t="s">
        <v>12</v>
      </c>
      <c r="H50" s="194"/>
      <c r="I50" s="243"/>
      <c r="J50" s="244"/>
      <c r="K50" s="244"/>
      <c r="L50" s="82"/>
      <c r="M50" s="204"/>
    </row>
    <row r="51" spans="1:13" ht="16.5" customHeight="1">
      <c r="A51" s="194">
        <v>42</v>
      </c>
      <c r="B51" s="194" t="s">
        <v>850</v>
      </c>
      <c r="C51" s="250" t="s">
        <v>1735</v>
      </c>
      <c r="D51" s="122" t="s">
        <v>2062</v>
      </c>
      <c r="E51" s="194" t="s">
        <v>747</v>
      </c>
      <c r="F51" s="194" t="s">
        <v>785</v>
      </c>
      <c r="G51" s="86" t="s">
        <v>12</v>
      </c>
      <c r="H51" s="194"/>
      <c r="I51" s="243"/>
      <c r="J51" s="244"/>
      <c r="K51" s="244"/>
      <c r="L51" s="82"/>
      <c r="M51" s="204"/>
    </row>
    <row r="52" spans="1:13" ht="16.5" customHeight="1">
      <c r="A52" s="194">
        <v>43</v>
      </c>
      <c r="B52" s="194" t="s">
        <v>850</v>
      </c>
      <c r="C52" s="250" t="s">
        <v>1735</v>
      </c>
      <c r="D52" s="122" t="s">
        <v>2062</v>
      </c>
      <c r="E52" s="194" t="s">
        <v>748</v>
      </c>
      <c r="F52" s="194" t="s">
        <v>786</v>
      </c>
      <c r="G52" s="86" t="s">
        <v>12</v>
      </c>
      <c r="H52" s="194"/>
      <c r="I52" s="243"/>
      <c r="J52" s="244"/>
      <c r="K52" s="244"/>
      <c r="L52" s="82"/>
      <c r="M52" s="204"/>
    </row>
    <row r="53" spans="1:13" ht="16.5" customHeight="1">
      <c r="A53" s="194">
        <v>44</v>
      </c>
      <c r="B53" s="194" t="s">
        <v>850</v>
      </c>
      <c r="C53" s="250" t="s">
        <v>1735</v>
      </c>
      <c r="D53" s="122" t="s">
        <v>2062</v>
      </c>
      <c r="E53" s="194" t="s">
        <v>748</v>
      </c>
      <c r="F53" s="194" t="s">
        <v>786</v>
      </c>
      <c r="G53" s="86" t="s">
        <v>12</v>
      </c>
      <c r="H53" s="194"/>
      <c r="I53" s="243"/>
      <c r="J53" s="244"/>
      <c r="K53" s="244"/>
      <c r="L53" s="82"/>
      <c r="M53" s="204"/>
    </row>
    <row r="54" spans="1:13" ht="16.5" customHeight="1">
      <c r="A54" s="194">
        <v>45</v>
      </c>
      <c r="B54" s="194" t="s">
        <v>850</v>
      </c>
      <c r="C54" s="250" t="s">
        <v>1735</v>
      </c>
      <c r="D54" s="122" t="s">
        <v>2062</v>
      </c>
      <c r="E54" s="194" t="s">
        <v>749</v>
      </c>
      <c r="F54" s="194" t="s">
        <v>787</v>
      </c>
      <c r="G54" s="86" t="s">
        <v>12</v>
      </c>
      <c r="H54" s="194"/>
      <c r="I54" s="243"/>
      <c r="J54" s="244"/>
      <c r="K54" s="244"/>
      <c r="L54" s="82"/>
      <c r="M54" s="204"/>
    </row>
    <row r="55" spans="1:13" ht="16.5" customHeight="1">
      <c r="A55" s="194">
        <v>46</v>
      </c>
      <c r="B55" s="194" t="s">
        <v>850</v>
      </c>
      <c r="C55" s="250" t="s">
        <v>1735</v>
      </c>
      <c r="D55" s="122" t="s">
        <v>2062</v>
      </c>
      <c r="E55" s="194" t="s">
        <v>749</v>
      </c>
      <c r="F55" s="194" t="s">
        <v>787</v>
      </c>
      <c r="G55" s="86" t="s">
        <v>12</v>
      </c>
      <c r="H55" s="194"/>
      <c r="I55" s="243"/>
      <c r="J55" s="244"/>
      <c r="K55" s="244"/>
      <c r="L55" s="82"/>
      <c r="M55" s="204"/>
    </row>
    <row r="56" spans="1:13" ht="16.5" customHeight="1">
      <c r="A56" s="194">
        <v>47</v>
      </c>
      <c r="B56" s="194" t="s">
        <v>850</v>
      </c>
      <c r="C56" s="250" t="s">
        <v>1735</v>
      </c>
      <c r="D56" s="122" t="s">
        <v>2062</v>
      </c>
      <c r="E56" s="194" t="s">
        <v>750</v>
      </c>
      <c r="F56" s="194" t="s">
        <v>788</v>
      </c>
      <c r="G56" s="86" t="s">
        <v>12</v>
      </c>
      <c r="H56" s="194"/>
      <c r="I56" s="243"/>
      <c r="J56" s="244"/>
      <c r="K56" s="244"/>
      <c r="L56" s="82"/>
      <c r="M56" s="204"/>
    </row>
    <row r="57" spans="1:13" ht="16.5" customHeight="1">
      <c r="A57" s="194">
        <v>48</v>
      </c>
      <c r="B57" s="194" t="s">
        <v>850</v>
      </c>
      <c r="C57" s="250" t="s">
        <v>1735</v>
      </c>
      <c r="D57" s="122" t="s">
        <v>2062</v>
      </c>
      <c r="E57" s="194" t="s">
        <v>750</v>
      </c>
      <c r="F57" s="194" t="s">
        <v>788</v>
      </c>
      <c r="G57" s="86" t="s">
        <v>12</v>
      </c>
      <c r="H57" s="194"/>
      <c r="I57" s="243"/>
      <c r="J57" s="244"/>
      <c r="K57" s="244"/>
      <c r="L57" s="82"/>
      <c r="M57" s="204"/>
    </row>
    <row r="58" spans="1:13" ht="16.5" customHeight="1">
      <c r="A58" s="194">
        <v>49</v>
      </c>
      <c r="B58" s="194" t="s">
        <v>850</v>
      </c>
      <c r="C58" s="250" t="s">
        <v>1735</v>
      </c>
      <c r="D58" s="122" t="s">
        <v>2062</v>
      </c>
      <c r="E58" s="194" t="s">
        <v>751</v>
      </c>
      <c r="F58" s="194" t="s">
        <v>789</v>
      </c>
      <c r="G58" s="86" t="s">
        <v>12</v>
      </c>
      <c r="H58" s="194"/>
      <c r="I58" s="243"/>
      <c r="J58" s="244"/>
      <c r="K58" s="244"/>
      <c r="L58" s="82"/>
      <c r="M58" s="204"/>
    </row>
    <row r="59" spans="1:13" ht="16.5" customHeight="1">
      <c r="A59" s="194">
        <v>50</v>
      </c>
      <c r="B59" s="194" t="s">
        <v>850</v>
      </c>
      <c r="C59" s="250" t="s">
        <v>1735</v>
      </c>
      <c r="D59" s="122" t="s">
        <v>2062</v>
      </c>
      <c r="E59" s="194" t="s">
        <v>751</v>
      </c>
      <c r="F59" s="194" t="s">
        <v>789</v>
      </c>
      <c r="G59" s="86" t="s">
        <v>12</v>
      </c>
      <c r="H59" s="194"/>
      <c r="I59" s="243"/>
      <c r="J59" s="244"/>
      <c r="K59" s="244"/>
      <c r="L59" s="82"/>
      <c r="M59" s="204"/>
    </row>
    <row r="60" spans="1:13" ht="16.5" customHeight="1">
      <c r="A60" s="194">
        <v>51</v>
      </c>
      <c r="B60" s="194" t="s">
        <v>850</v>
      </c>
      <c r="C60" s="250" t="s">
        <v>1735</v>
      </c>
      <c r="D60" s="122" t="s">
        <v>2062</v>
      </c>
      <c r="E60" s="194" t="s">
        <v>790</v>
      </c>
      <c r="F60" s="194" t="s">
        <v>791</v>
      </c>
      <c r="G60" s="86" t="s">
        <v>12</v>
      </c>
      <c r="H60" s="194"/>
      <c r="I60" s="243"/>
      <c r="J60" s="244"/>
      <c r="K60" s="244"/>
      <c r="L60" s="82"/>
      <c r="M60" s="204"/>
    </row>
    <row r="61" spans="1:13" ht="16.5" customHeight="1">
      <c r="A61" s="194">
        <v>52</v>
      </c>
      <c r="B61" s="194" t="s">
        <v>850</v>
      </c>
      <c r="C61" s="250" t="s">
        <v>1735</v>
      </c>
      <c r="D61" s="122" t="s">
        <v>2062</v>
      </c>
      <c r="E61" s="194" t="s">
        <v>752</v>
      </c>
      <c r="F61" s="194" t="s">
        <v>791</v>
      </c>
      <c r="G61" s="86" t="s">
        <v>12</v>
      </c>
      <c r="H61" s="194"/>
      <c r="I61" s="243"/>
      <c r="J61" s="244"/>
      <c r="K61" s="244"/>
      <c r="L61" s="82"/>
      <c r="M61" s="204"/>
    </row>
    <row r="62" spans="1:13" ht="16.5" customHeight="1">
      <c r="A62" s="194">
        <v>53</v>
      </c>
      <c r="B62" s="194" t="s">
        <v>850</v>
      </c>
      <c r="C62" s="250" t="s">
        <v>1735</v>
      </c>
      <c r="D62" s="122" t="s">
        <v>2062</v>
      </c>
      <c r="E62" s="194" t="s">
        <v>792</v>
      </c>
      <c r="F62" s="194" t="s">
        <v>793</v>
      </c>
      <c r="G62" s="86" t="s">
        <v>12</v>
      </c>
      <c r="H62" s="194"/>
      <c r="I62" s="243"/>
      <c r="J62" s="244"/>
      <c r="K62" s="244"/>
      <c r="L62" s="82"/>
      <c r="M62" s="204"/>
    </row>
    <row r="63" spans="1:13" ht="16.5" customHeight="1">
      <c r="A63" s="194">
        <v>54</v>
      </c>
      <c r="B63" s="194" t="s">
        <v>850</v>
      </c>
      <c r="C63" s="250" t="s">
        <v>1735</v>
      </c>
      <c r="D63" s="122" t="s">
        <v>2062</v>
      </c>
      <c r="E63" s="194" t="s">
        <v>753</v>
      </c>
      <c r="F63" s="194" t="s">
        <v>793</v>
      </c>
      <c r="G63" s="86" t="s">
        <v>12</v>
      </c>
      <c r="H63" s="194"/>
      <c r="I63" s="243"/>
      <c r="J63" s="244"/>
      <c r="K63" s="244"/>
      <c r="L63" s="82"/>
      <c r="M63" s="204"/>
    </row>
    <row r="64" spans="1:13" ht="16.5" customHeight="1">
      <c r="A64" s="194">
        <v>55</v>
      </c>
      <c r="B64" s="194" t="s">
        <v>850</v>
      </c>
      <c r="C64" s="250" t="s">
        <v>1735</v>
      </c>
      <c r="D64" s="122" t="s">
        <v>2062</v>
      </c>
      <c r="E64" s="194" t="s">
        <v>794</v>
      </c>
      <c r="F64" s="194" t="s">
        <v>795</v>
      </c>
      <c r="G64" s="86" t="s">
        <v>12</v>
      </c>
      <c r="H64" s="194"/>
      <c r="I64" s="243"/>
      <c r="J64" s="244"/>
      <c r="K64" s="244"/>
      <c r="L64" s="82"/>
      <c r="M64" s="204"/>
    </row>
    <row r="65" spans="1:13" ht="16.5" customHeight="1">
      <c r="A65" s="194">
        <v>56</v>
      </c>
      <c r="B65" s="194" t="s">
        <v>850</v>
      </c>
      <c r="C65" s="250" t="s">
        <v>1735</v>
      </c>
      <c r="D65" s="122" t="s">
        <v>2062</v>
      </c>
      <c r="E65" s="194" t="s">
        <v>754</v>
      </c>
      <c r="F65" s="194" t="s">
        <v>795</v>
      </c>
      <c r="G65" s="86" t="s">
        <v>12</v>
      </c>
      <c r="H65" s="194"/>
      <c r="I65" s="243"/>
      <c r="J65" s="244"/>
      <c r="K65" s="244"/>
      <c r="L65" s="82"/>
      <c r="M65" s="204"/>
    </row>
    <row r="66" spans="1:13" ht="16.5" customHeight="1">
      <c r="A66" s="194">
        <v>57</v>
      </c>
      <c r="B66" s="194" t="s">
        <v>850</v>
      </c>
      <c r="C66" s="250" t="s">
        <v>1735</v>
      </c>
      <c r="D66" s="122" t="s">
        <v>2062</v>
      </c>
      <c r="E66" s="194" t="s">
        <v>755</v>
      </c>
      <c r="F66" s="194" t="s">
        <v>796</v>
      </c>
      <c r="G66" s="86" t="s">
        <v>12</v>
      </c>
      <c r="H66" s="194"/>
      <c r="I66" s="243"/>
      <c r="J66" s="244"/>
      <c r="K66" s="244"/>
      <c r="L66" s="82"/>
      <c r="M66" s="204"/>
    </row>
    <row r="67" spans="1:13" ht="16.5" customHeight="1">
      <c r="A67" s="194">
        <v>58</v>
      </c>
      <c r="B67" s="194" t="s">
        <v>850</v>
      </c>
      <c r="C67" s="250" t="s">
        <v>1735</v>
      </c>
      <c r="D67" s="122" t="s">
        <v>2062</v>
      </c>
      <c r="E67" s="194" t="s">
        <v>755</v>
      </c>
      <c r="F67" s="194" t="s">
        <v>796</v>
      </c>
      <c r="G67" s="86" t="s">
        <v>12</v>
      </c>
      <c r="H67" s="194"/>
      <c r="I67" s="243"/>
      <c r="J67" s="244"/>
      <c r="K67" s="244"/>
      <c r="L67" s="82"/>
      <c r="M67" s="204"/>
    </row>
    <row r="68" spans="1:13" ht="16.5" customHeight="1">
      <c r="A68" s="194">
        <v>59</v>
      </c>
      <c r="B68" s="194" t="s">
        <v>850</v>
      </c>
      <c r="C68" s="250" t="s">
        <v>1735</v>
      </c>
      <c r="D68" s="122" t="s">
        <v>2062</v>
      </c>
      <c r="E68" s="194" t="s">
        <v>797</v>
      </c>
      <c r="F68" s="194" t="s">
        <v>798</v>
      </c>
      <c r="G68" s="86" t="s">
        <v>12</v>
      </c>
      <c r="H68" s="194"/>
      <c r="I68" s="243"/>
      <c r="J68" s="244"/>
      <c r="K68" s="244"/>
      <c r="L68" s="82"/>
      <c r="M68" s="204"/>
    </row>
    <row r="69" spans="1:13" ht="16.5" customHeight="1">
      <c r="A69" s="194">
        <v>60</v>
      </c>
      <c r="B69" s="194" t="s">
        <v>850</v>
      </c>
      <c r="C69" s="250" t="s">
        <v>1735</v>
      </c>
      <c r="D69" s="122" t="s">
        <v>2062</v>
      </c>
      <c r="E69" s="194" t="s">
        <v>756</v>
      </c>
      <c r="F69" s="194" t="s">
        <v>798</v>
      </c>
      <c r="G69" s="86" t="s">
        <v>12</v>
      </c>
      <c r="H69" s="194"/>
      <c r="I69" s="243"/>
      <c r="J69" s="244"/>
      <c r="K69" s="244"/>
      <c r="L69" s="82"/>
      <c r="M69" s="204"/>
    </row>
    <row r="70" spans="1:13" ht="16.5" customHeight="1">
      <c r="A70" s="194">
        <v>61</v>
      </c>
      <c r="B70" s="194" t="s">
        <v>850</v>
      </c>
      <c r="C70" s="250" t="s">
        <v>1735</v>
      </c>
      <c r="D70" s="122" t="s">
        <v>2062</v>
      </c>
      <c r="E70" s="194" t="s">
        <v>799</v>
      </c>
      <c r="F70" s="194" t="s">
        <v>800</v>
      </c>
      <c r="G70" s="86" t="s">
        <v>12</v>
      </c>
      <c r="H70" s="194"/>
      <c r="I70" s="243"/>
      <c r="J70" s="244"/>
      <c r="K70" s="244"/>
      <c r="L70" s="82"/>
      <c r="M70" s="204"/>
    </row>
    <row r="71" spans="1:13" ht="16.5" customHeight="1">
      <c r="A71" s="194">
        <v>62</v>
      </c>
      <c r="B71" s="194" t="s">
        <v>850</v>
      </c>
      <c r="C71" s="250" t="s">
        <v>1735</v>
      </c>
      <c r="D71" s="122" t="s">
        <v>2062</v>
      </c>
      <c r="E71" s="194" t="s">
        <v>757</v>
      </c>
      <c r="F71" s="194" t="s">
        <v>800</v>
      </c>
      <c r="G71" s="86" t="s">
        <v>12</v>
      </c>
      <c r="H71" s="194"/>
      <c r="I71" s="243"/>
      <c r="J71" s="244"/>
      <c r="K71" s="244"/>
      <c r="L71" s="82"/>
      <c r="M71" s="204"/>
    </row>
    <row r="72" spans="1:13" ht="16.5" customHeight="1">
      <c r="A72" s="194">
        <v>63</v>
      </c>
      <c r="B72" s="194" t="s">
        <v>850</v>
      </c>
      <c r="C72" s="250" t="s">
        <v>1735</v>
      </c>
      <c r="D72" s="122" t="s">
        <v>2062</v>
      </c>
      <c r="E72" s="194" t="s">
        <v>801</v>
      </c>
      <c r="F72" s="194" t="s">
        <v>802</v>
      </c>
      <c r="G72" s="86" t="s">
        <v>12</v>
      </c>
      <c r="H72" s="194"/>
      <c r="I72" s="243"/>
      <c r="J72" s="244"/>
      <c r="K72" s="244"/>
      <c r="L72" s="82"/>
      <c r="M72" s="204"/>
    </row>
    <row r="73" spans="1:13" ht="16.5" customHeight="1">
      <c r="A73" s="194">
        <v>64</v>
      </c>
      <c r="B73" s="194" t="s">
        <v>850</v>
      </c>
      <c r="C73" s="250" t="s">
        <v>1735</v>
      </c>
      <c r="D73" s="122" t="s">
        <v>2062</v>
      </c>
      <c r="E73" s="194" t="s">
        <v>758</v>
      </c>
      <c r="F73" s="194" t="s">
        <v>802</v>
      </c>
      <c r="G73" s="86" t="s">
        <v>12</v>
      </c>
      <c r="H73" s="194"/>
      <c r="I73" s="243"/>
      <c r="J73" s="244"/>
      <c r="K73" s="244"/>
      <c r="L73" s="82"/>
      <c r="M73" s="204"/>
    </row>
    <row r="74" spans="1:13" ht="16.5" customHeight="1">
      <c r="A74" s="194">
        <v>65</v>
      </c>
      <c r="B74" s="194" t="s">
        <v>850</v>
      </c>
      <c r="C74" s="250" t="s">
        <v>1735</v>
      </c>
      <c r="D74" s="122" t="s">
        <v>2062</v>
      </c>
      <c r="E74" s="194" t="s">
        <v>803</v>
      </c>
      <c r="F74" s="194" t="s">
        <v>804</v>
      </c>
      <c r="G74" s="86" t="s">
        <v>12</v>
      </c>
      <c r="H74" s="194"/>
      <c r="I74" s="243"/>
      <c r="J74" s="244"/>
      <c r="K74" s="244"/>
      <c r="L74" s="82"/>
      <c r="M74" s="204"/>
    </row>
    <row r="75" spans="1:13" ht="16.5" customHeight="1">
      <c r="A75" s="194">
        <v>66</v>
      </c>
      <c r="B75" s="194" t="s">
        <v>850</v>
      </c>
      <c r="C75" s="250" t="s">
        <v>1735</v>
      </c>
      <c r="D75" s="122" t="s">
        <v>2062</v>
      </c>
      <c r="E75" s="194" t="s">
        <v>759</v>
      </c>
      <c r="F75" s="194" t="s">
        <v>804</v>
      </c>
      <c r="G75" s="86" t="s">
        <v>12</v>
      </c>
      <c r="H75" s="194"/>
      <c r="I75" s="243"/>
      <c r="J75" s="244"/>
      <c r="K75" s="244"/>
      <c r="L75" s="82"/>
      <c r="M75" s="204"/>
    </row>
    <row r="76" spans="1:13" ht="16.5" customHeight="1">
      <c r="A76" s="194">
        <v>67</v>
      </c>
      <c r="B76" s="194" t="s">
        <v>850</v>
      </c>
      <c r="C76" s="250" t="s">
        <v>1735</v>
      </c>
      <c r="D76" s="122" t="s">
        <v>2062</v>
      </c>
      <c r="E76" s="194" t="s">
        <v>760</v>
      </c>
      <c r="F76" s="194" t="s">
        <v>805</v>
      </c>
      <c r="G76" s="86" t="s">
        <v>12</v>
      </c>
      <c r="H76" s="194"/>
      <c r="I76" s="243"/>
      <c r="J76" s="244"/>
      <c r="K76" s="244"/>
      <c r="L76" s="82"/>
      <c r="M76" s="204"/>
    </row>
    <row r="77" spans="1:13" ht="16.5" customHeight="1">
      <c r="A77" s="194">
        <v>68</v>
      </c>
      <c r="B77" s="194" t="s">
        <v>850</v>
      </c>
      <c r="C77" s="250" t="s">
        <v>1735</v>
      </c>
      <c r="D77" s="122" t="s">
        <v>2062</v>
      </c>
      <c r="E77" s="194" t="s">
        <v>760</v>
      </c>
      <c r="F77" s="194" t="s">
        <v>805</v>
      </c>
      <c r="G77" s="86" t="s">
        <v>12</v>
      </c>
      <c r="H77" s="194"/>
      <c r="I77" s="243"/>
      <c r="J77" s="244"/>
      <c r="K77" s="244"/>
      <c r="L77" s="82"/>
      <c r="M77" s="204"/>
    </row>
    <row r="78" spans="1:13" ht="16.5" customHeight="1">
      <c r="A78" s="194">
        <v>69</v>
      </c>
      <c r="B78" s="194" t="s">
        <v>850</v>
      </c>
      <c r="C78" s="250" t="s">
        <v>1735</v>
      </c>
      <c r="D78" s="122" t="s">
        <v>2062</v>
      </c>
      <c r="E78" s="194" t="s">
        <v>761</v>
      </c>
      <c r="F78" s="194" t="s">
        <v>806</v>
      </c>
      <c r="G78" s="86" t="s">
        <v>12</v>
      </c>
      <c r="H78" s="194"/>
      <c r="I78" s="243"/>
      <c r="J78" s="244"/>
      <c r="K78" s="244"/>
      <c r="L78" s="82"/>
      <c r="M78" s="204"/>
    </row>
    <row r="79" spans="1:13" ht="16.5" customHeight="1">
      <c r="A79" s="194">
        <v>70</v>
      </c>
      <c r="B79" s="194" t="s">
        <v>850</v>
      </c>
      <c r="C79" s="250" t="s">
        <v>1735</v>
      </c>
      <c r="D79" s="122" t="s">
        <v>2062</v>
      </c>
      <c r="E79" s="194" t="s">
        <v>761</v>
      </c>
      <c r="F79" s="194" t="s">
        <v>806</v>
      </c>
      <c r="G79" s="86" t="s">
        <v>12</v>
      </c>
      <c r="H79" s="194"/>
      <c r="I79" s="243"/>
      <c r="J79" s="244"/>
      <c r="K79" s="244"/>
      <c r="L79" s="82"/>
      <c r="M79" s="204"/>
    </row>
    <row r="80" spans="1:13" ht="16.5" customHeight="1">
      <c r="A80" s="194">
        <v>71</v>
      </c>
      <c r="B80" s="194" t="s">
        <v>850</v>
      </c>
      <c r="C80" s="250" t="s">
        <v>1735</v>
      </c>
      <c r="D80" s="122" t="s">
        <v>2062</v>
      </c>
      <c r="E80" s="194" t="s">
        <v>762</v>
      </c>
      <c r="F80" s="194" t="s">
        <v>807</v>
      </c>
      <c r="G80" s="86" t="s">
        <v>12</v>
      </c>
      <c r="H80" s="194"/>
      <c r="I80" s="243"/>
      <c r="J80" s="244"/>
      <c r="K80" s="244"/>
      <c r="L80" s="82"/>
      <c r="M80" s="204"/>
    </row>
    <row r="81" spans="1:13" ht="16.5" customHeight="1">
      <c r="A81" s="194">
        <v>72</v>
      </c>
      <c r="B81" s="194" t="s">
        <v>850</v>
      </c>
      <c r="C81" s="250" t="s">
        <v>1735</v>
      </c>
      <c r="D81" s="122" t="s">
        <v>2062</v>
      </c>
      <c r="E81" s="194" t="s">
        <v>762</v>
      </c>
      <c r="F81" s="194" t="s">
        <v>807</v>
      </c>
      <c r="G81" s="86" t="s">
        <v>12</v>
      </c>
      <c r="H81" s="194"/>
      <c r="I81" s="243"/>
      <c r="J81" s="244"/>
      <c r="K81" s="244"/>
      <c r="L81" s="82"/>
      <c r="M81" s="204"/>
    </row>
    <row r="82" spans="1:13" ht="16.5" customHeight="1">
      <c r="A82" s="194">
        <v>73</v>
      </c>
      <c r="B82" s="194" t="s">
        <v>850</v>
      </c>
      <c r="C82" s="250" t="s">
        <v>1735</v>
      </c>
      <c r="D82" s="122" t="s">
        <v>2062</v>
      </c>
      <c r="E82" s="194" t="s">
        <v>763</v>
      </c>
      <c r="F82" s="194" t="s">
        <v>808</v>
      </c>
      <c r="G82" s="86" t="s">
        <v>12</v>
      </c>
      <c r="H82" s="194"/>
      <c r="I82" s="243"/>
      <c r="J82" s="244"/>
      <c r="K82" s="244"/>
      <c r="L82" s="82"/>
      <c r="M82" s="204"/>
    </row>
    <row r="83" spans="1:13" ht="16.5" customHeight="1">
      <c r="A83" s="194">
        <v>74</v>
      </c>
      <c r="B83" s="194" t="s">
        <v>850</v>
      </c>
      <c r="C83" s="250" t="s">
        <v>1735</v>
      </c>
      <c r="D83" s="122" t="s">
        <v>2062</v>
      </c>
      <c r="E83" s="194" t="s">
        <v>763</v>
      </c>
      <c r="F83" s="194" t="s">
        <v>808</v>
      </c>
      <c r="G83" s="86" t="s">
        <v>12</v>
      </c>
      <c r="H83" s="194"/>
      <c r="I83" s="243"/>
      <c r="J83" s="244"/>
      <c r="K83" s="244"/>
      <c r="L83" s="82"/>
      <c r="M83" s="204"/>
    </row>
    <row r="84" spans="1:13" ht="16.5" customHeight="1">
      <c r="A84" s="194">
        <v>75</v>
      </c>
      <c r="B84" s="194" t="s">
        <v>850</v>
      </c>
      <c r="C84" s="250" t="s">
        <v>1735</v>
      </c>
      <c r="D84" s="122" t="s">
        <v>2062</v>
      </c>
      <c r="E84" s="194" t="s">
        <v>764</v>
      </c>
      <c r="F84" s="194" t="s">
        <v>809</v>
      </c>
      <c r="G84" s="86" t="s">
        <v>12</v>
      </c>
      <c r="H84" s="194"/>
      <c r="I84" s="243"/>
      <c r="J84" s="244"/>
      <c r="K84" s="244"/>
      <c r="L84" s="82"/>
      <c r="M84" s="204"/>
    </row>
    <row r="85" spans="1:13" ht="16.5" customHeight="1">
      <c r="A85" s="194">
        <v>76</v>
      </c>
      <c r="B85" s="194" t="s">
        <v>850</v>
      </c>
      <c r="C85" s="250" t="s">
        <v>1735</v>
      </c>
      <c r="D85" s="122" t="s">
        <v>2062</v>
      </c>
      <c r="E85" s="194" t="s">
        <v>764</v>
      </c>
      <c r="F85" s="194" t="s">
        <v>809</v>
      </c>
      <c r="G85" s="86" t="s">
        <v>12</v>
      </c>
      <c r="H85" s="194"/>
      <c r="I85" s="243"/>
      <c r="J85" s="244"/>
      <c r="K85" s="244"/>
      <c r="L85" s="82"/>
      <c r="M85" s="204"/>
    </row>
    <row r="86" spans="1:13" ht="16.5" customHeight="1">
      <c r="A86" s="194">
        <v>77</v>
      </c>
      <c r="B86" s="194" t="s">
        <v>850</v>
      </c>
      <c r="C86" s="250" t="s">
        <v>1735</v>
      </c>
      <c r="D86" s="122" t="s">
        <v>2062</v>
      </c>
      <c r="E86" s="194" t="s">
        <v>765</v>
      </c>
      <c r="F86" s="194" t="s">
        <v>810</v>
      </c>
      <c r="G86" s="86" t="s">
        <v>12</v>
      </c>
      <c r="H86" s="194"/>
      <c r="I86" s="243"/>
      <c r="J86" s="244"/>
      <c r="K86" s="244"/>
      <c r="L86" s="82"/>
      <c r="M86" s="204"/>
    </row>
    <row r="87" spans="1:13" ht="16.5" customHeight="1">
      <c r="A87" s="194">
        <v>78</v>
      </c>
      <c r="B87" s="194" t="s">
        <v>850</v>
      </c>
      <c r="C87" s="250" t="s">
        <v>1735</v>
      </c>
      <c r="D87" s="122" t="s">
        <v>2062</v>
      </c>
      <c r="E87" s="194" t="s">
        <v>765</v>
      </c>
      <c r="F87" s="194" t="s">
        <v>810</v>
      </c>
      <c r="G87" s="86" t="s">
        <v>12</v>
      </c>
      <c r="H87" s="194"/>
      <c r="I87" s="243"/>
      <c r="J87" s="244"/>
      <c r="K87" s="244"/>
      <c r="L87" s="82"/>
      <c r="M87" s="204"/>
    </row>
    <row r="88" spans="1:13" ht="16.5" customHeight="1">
      <c r="A88" s="194">
        <v>79</v>
      </c>
      <c r="B88" s="194" t="s">
        <v>850</v>
      </c>
      <c r="C88" s="250" t="s">
        <v>1735</v>
      </c>
      <c r="D88" s="122" t="s">
        <v>2062</v>
      </c>
      <c r="E88" s="194" t="s">
        <v>766</v>
      </c>
      <c r="F88" s="194" t="s">
        <v>811</v>
      </c>
      <c r="G88" s="86" t="s">
        <v>12</v>
      </c>
      <c r="H88" s="194"/>
      <c r="I88" s="243"/>
      <c r="J88" s="244"/>
      <c r="K88" s="244"/>
      <c r="L88" s="82"/>
      <c r="M88" s="204"/>
    </row>
    <row r="89" spans="1:13" ht="16.5" customHeight="1">
      <c r="A89" s="194">
        <v>80</v>
      </c>
      <c r="B89" s="194" t="s">
        <v>850</v>
      </c>
      <c r="C89" s="250" t="s">
        <v>1735</v>
      </c>
      <c r="D89" s="122" t="s">
        <v>2062</v>
      </c>
      <c r="E89" s="194" t="s">
        <v>766</v>
      </c>
      <c r="F89" s="194" t="s">
        <v>811</v>
      </c>
      <c r="G89" s="86" t="s">
        <v>12</v>
      </c>
      <c r="H89" s="194"/>
      <c r="I89" s="243"/>
      <c r="J89" s="244"/>
      <c r="K89" s="244"/>
      <c r="L89" s="82"/>
      <c r="M89" s="204"/>
    </row>
    <row r="90" spans="1:13" ht="16.5" customHeight="1">
      <c r="A90" s="194">
        <v>81</v>
      </c>
      <c r="B90" s="194" t="s">
        <v>850</v>
      </c>
      <c r="C90" s="250" t="s">
        <v>1735</v>
      </c>
      <c r="D90" s="122" t="s">
        <v>2062</v>
      </c>
      <c r="E90" s="194" t="s">
        <v>767</v>
      </c>
      <c r="F90" s="194" t="s">
        <v>812</v>
      </c>
      <c r="G90" s="86" t="s">
        <v>12</v>
      </c>
      <c r="H90" s="194"/>
      <c r="I90" s="243"/>
      <c r="J90" s="244"/>
      <c r="K90" s="244"/>
      <c r="L90" s="82"/>
      <c r="M90" s="204"/>
    </row>
    <row r="91" spans="1:13" ht="16.5" customHeight="1">
      <c r="A91" s="194">
        <v>82</v>
      </c>
      <c r="B91" s="194" t="s">
        <v>850</v>
      </c>
      <c r="C91" s="250" t="s">
        <v>1735</v>
      </c>
      <c r="D91" s="122" t="s">
        <v>2062</v>
      </c>
      <c r="E91" s="194" t="s">
        <v>767</v>
      </c>
      <c r="F91" s="194" t="s">
        <v>812</v>
      </c>
      <c r="G91" s="86" t="s">
        <v>12</v>
      </c>
      <c r="H91" s="194"/>
      <c r="I91" s="243"/>
      <c r="J91" s="244"/>
      <c r="K91" s="244"/>
      <c r="L91" s="82"/>
      <c r="M91" s="204"/>
    </row>
    <row r="92" spans="1:13" ht="16.5" customHeight="1">
      <c r="A92" s="194">
        <v>83</v>
      </c>
      <c r="B92" s="194" t="s">
        <v>850</v>
      </c>
      <c r="C92" s="350" t="s">
        <v>1736</v>
      </c>
      <c r="D92" s="122" t="s">
        <v>2022</v>
      </c>
      <c r="E92" s="200" t="s">
        <v>319</v>
      </c>
      <c r="F92" s="200" t="s">
        <v>319</v>
      </c>
      <c r="G92" s="86" t="s">
        <v>12</v>
      </c>
      <c r="H92" s="194"/>
      <c r="I92" s="243"/>
      <c r="J92" s="244"/>
      <c r="K92" s="245"/>
      <c r="L92" s="245" t="s">
        <v>473</v>
      </c>
      <c r="M92" s="242"/>
    </row>
    <row r="93" spans="1:13" ht="16.5" customHeight="1">
      <c r="A93" s="194">
        <v>84</v>
      </c>
      <c r="B93" s="194" t="s">
        <v>850</v>
      </c>
      <c r="C93" s="350" t="s">
        <v>1736</v>
      </c>
      <c r="D93" s="122" t="s">
        <v>2220</v>
      </c>
      <c r="E93" s="200" t="s">
        <v>768</v>
      </c>
      <c r="F93" s="200" t="s">
        <v>768</v>
      </c>
      <c r="G93" s="86" t="s">
        <v>12</v>
      </c>
      <c r="H93" s="194"/>
      <c r="I93" s="243"/>
      <c r="J93" s="244"/>
      <c r="K93" s="244"/>
      <c r="L93" s="244" t="s">
        <v>474</v>
      </c>
      <c r="M93" s="204"/>
    </row>
    <row r="94" spans="1:13" ht="16.5" customHeight="1">
      <c r="A94" s="194">
        <v>85</v>
      </c>
      <c r="B94" s="194" t="s">
        <v>850</v>
      </c>
      <c r="C94" s="350" t="s">
        <v>1736</v>
      </c>
      <c r="D94" s="122" t="s">
        <v>2221</v>
      </c>
      <c r="E94" s="200" t="s">
        <v>769</v>
      </c>
      <c r="F94" s="200" t="s">
        <v>769</v>
      </c>
      <c r="G94" s="86" t="s">
        <v>12</v>
      </c>
      <c r="H94" s="194"/>
      <c r="I94" s="243"/>
      <c r="J94" s="71"/>
      <c r="K94" s="244"/>
      <c r="L94" s="193" t="s">
        <v>475</v>
      </c>
      <c r="M94" s="204"/>
    </row>
    <row r="95" spans="1:13" ht="16.5" customHeight="1">
      <c r="A95" s="194">
        <v>86</v>
      </c>
      <c r="B95" s="194" t="s">
        <v>850</v>
      </c>
      <c r="C95" s="350" t="s">
        <v>1736</v>
      </c>
      <c r="D95" s="122" t="s">
        <v>2222</v>
      </c>
      <c r="E95" s="200" t="s">
        <v>325</v>
      </c>
      <c r="F95" s="200" t="s">
        <v>325</v>
      </c>
      <c r="G95" s="86" t="s">
        <v>12</v>
      </c>
      <c r="H95" s="194"/>
      <c r="I95" s="243"/>
      <c r="J95" s="71"/>
      <c r="K95" s="244"/>
      <c r="L95" s="191" t="s">
        <v>430</v>
      </c>
      <c r="M95" s="204"/>
    </row>
    <row r="96" spans="1:13" ht="16.5" customHeight="1">
      <c r="A96" s="194">
        <v>87</v>
      </c>
      <c r="B96" s="194" t="s">
        <v>850</v>
      </c>
      <c r="C96" s="350" t="s">
        <v>1736</v>
      </c>
      <c r="D96" s="122" t="s">
        <v>2223</v>
      </c>
      <c r="E96" s="200" t="s">
        <v>281</v>
      </c>
      <c r="F96" s="200" t="s">
        <v>281</v>
      </c>
      <c r="G96" s="86" t="s">
        <v>12</v>
      </c>
      <c r="H96" s="194"/>
      <c r="I96" s="243"/>
      <c r="J96" s="244"/>
      <c r="K96" s="72"/>
      <c r="L96" s="193" t="s">
        <v>431</v>
      </c>
      <c r="M96" s="204"/>
    </row>
    <row r="97" spans="1:13" ht="16.5" customHeight="1">
      <c r="A97" s="194">
        <v>88</v>
      </c>
      <c r="B97" s="194" t="s">
        <v>850</v>
      </c>
      <c r="C97" s="350" t="s">
        <v>1736</v>
      </c>
      <c r="D97" s="122" t="s">
        <v>2224</v>
      </c>
      <c r="E97" s="194"/>
      <c r="F97" s="194"/>
      <c r="G97" s="86" t="s">
        <v>12</v>
      </c>
      <c r="H97" s="194"/>
      <c r="I97" s="243"/>
      <c r="J97" s="244"/>
      <c r="K97" s="193"/>
      <c r="L97" s="193" t="s">
        <v>476</v>
      </c>
      <c r="M97" s="204"/>
    </row>
    <row r="98" spans="1:13" ht="16.5" customHeight="1">
      <c r="A98" s="194">
        <v>89</v>
      </c>
      <c r="B98" s="194" t="s">
        <v>850</v>
      </c>
      <c r="C98" s="350" t="s">
        <v>1736</v>
      </c>
      <c r="D98" s="122" t="s">
        <v>2225</v>
      </c>
      <c r="E98" s="194"/>
      <c r="F98" s="194"/>
      <c r="G98" s="86" t="s">
        <v>12</v>
      </c>
      <c r="H98" s="194"/>
      <c r="I98" s="243"/>
      <c r="J98" s="244"/>
      <c r="K98" s="193"/>
      <c r="L98" s="193" t="s">
        <v>477</v>
      </c>
      <c r="M98" s="204"/>
    </row>
    <row r="99" spans="1:13" ht="16.5" customHeight="1">
      <c r="A99" s="194">
        <v>90</v>
      </c>
      <c r="B99" s="194" t="s">
        <v>850</v>
      </c>
      <c r="C99" s="350" t="s">
        <v>1736</v>
      </c>
      <c r="D99" s="122" t="s">
        <v>2226</v>
      </c>
      <c r="E99" s="194" t="s">
        <v>330</v>
      </c>
      <c r="F99" s="194" t="s">
        <v>330</v>
      </c>
      <c r="G99" s="86" t="s">
        <v>12</v>
      </c>
      <c r="H99" s="194"/>
      <c r="I99" s="243"/>
      <c r="J99" s="244"/>
      <c r="K99" s="193"/>
      <c r="L99" s="193" t="s">
        <v>478</v>
      </c>
      <c r="M99" s="204"/>
    </row>
    <row r="100" spans="1:13" ht="16.5" customHeight="1">
      <c r="A100" s="194">
        <v>91</v>
      </c>
      <c r="B100" s="194" t="s">
        <v>850</v>
      </c>
      <c r="C100" s="350" t="s">
        <v>1736</v>
      </c>
      <c r="D100" s="122" t="s">
        <v>2227</v>
      </c>
      <c r="E100" s="194" t="s">
        <v>332</v>
      </c>
      <c r="F100" s="194" t="s">
        <v>332</v>
      </c>
      <c r="G100" s="86" t="s">
        <v>12</v>
      </c>
      <c r="H100" s="194"/>
      <c r="I100" s="243"/>
      <c r="J100" s="244"/>
      <c r="K100" s="193"/>
      <c r="L100" s="191" t="s">
        <v>479</v>
      </c>
      <c r="M100" s="204"/>
    </row>
    <row r="101" spans="1:13" ht="16.5" customHeight="1">
      <c r="A101" s="194">
        <v>92</v>
      </c>
      <c r="B101" s="194" t="s">
        <v>850</v>
      </c>
      <c r="C101" s="350" t="s">
        <v>1736</v>
      </c>
      <c r="D101" s="122" t="s">
        <v>2228</v>
      </c>
      <c r="E101" s="194" t="s">
        <v>334</v>
      </c>
      <c r="F101" s="194" t="s">
        <v>334</v>
      </c>
      <c r="G101" s="86" t="s">
        <v>12</v>
      </c>
      <c r="H101" s="194"/>
      <c r="I101" s="243"/>
      <c r="J101" s="244"/>
      <c r="K101" s="193"/>
      <c r="L101" s="191" t="s">
        <v>480</v>
      </c>
      <c r="M101" s="204"/>
    </row>
    <row r="102" spans="1:13" ht="16.5" customHeight="1">
      <c r="A102" s="194">
        <v>93</v>
      </c>
      <c r="B102" s="194" t="s">
        <v>850</v>
      </c>
      <c r="C102" s="350" t="s">
        <v>1736</v>
      </c>
      <c r="D102" s="122" t="s">
        <v>2229</v>
      </c>
      <c r="E102" s="194" t="s">
        <v>336</v>
      </c>
      <c r="F102" s="194" t="s">
        <v>336</v>
      </c>
      <c r="G102" s="86" t="s">
        <v>12</v>
      </c>
      <c r="H102" s="194"/>
      <c r="I102" s="243"/>
      <c r="J102" s="244"/>
      <c r="K102" s="193"/>
      <c r="L102" s="191" t="s">
        <v>711</v>
      </c>
      <c r="M102" s="204"/>
    </row>
    <row r="103" spans="1:13" ht="16.5" customHeight="1">
      <c r="A103" s="194">
        <v>94</v>
      </c>
      <c r="B103" s="194" t="s">
        <v>850</v>
      </c>
      <c r="C103" s="350" t="s">
        <v>1736</v>
      </c>
      <c r="D103" s="122" t="s">
        <v>2230</v>
      </c>
      <c r="E103" s="194" t="s">
        <v>338</v>
      </c>
      <c r="F103" s="194" t="s">
        <v>338</v>
      </c>
      <c r="G103" s="86" t="s">
        <v>12</v>
      </c>
      <c r="H103" s="194"/>
      <c r="I103" s="243"/>
      <c r="J103" s="244"/>
      <c r="K103" s="193"/>
      <c r="L103" s="193" t="s">
        <v>481</v>
      </c>
      <c r="M103" s="204"/>
    </row>
    <row r="104" spans="1:13" ht="16.5" customHeight="1">
      <c r="A104" s="194">
        <v>95</v>
      </c>
      <c r="B104" s="194" t="s">
        <v>850</v>
      </c>
      <c r="C104" s="350" t="s">
        <v>1736</v>
      </c>
      <c r="D104" s="122" t="s">
        <v>2231</v>
      </c>
      <c r="E104" s="194" t="s">
        <v>339</v>
      </c>
      <c r="F104" s="194" t="s">
        <v>339</v>
      </c>
      <c r="G104" s="86" t="s">
        <v>12</v>
      </c>
      <c r="H104" s="194"/>
      <c r="I104" s="243"/>
      <c r="J104" s="244"/>
      <c r="K104" s="193"/>
      <c r="L104" s="191" t="s">
        <v>482</v>
      </c>
      <c r="M104" s="204"/>
    </row>
    <row r="105" spans="1:13" ht="16.5" customHeight="1">
      <c r="A105" s="194">
        <v>96</v>
      </c>
      <c r="B105" s="194" t="s">
        <v>850</v>
      </c>
      <c r="C105" s="350" t="s">
        <v>1736</v>
      </c>
      <c r="D105" s="122" t="s">
        <v>2232</v>
      </c>
      <c r="E105" s="194" t="s">
        <v>341</v>
      </c>
      <c r="F105" s="194" t="s">
        <v>341</v>
      </c>
      <c r="G105" s="86" t="s">
        <v>12</v>
      </c>
      <c r="H105" s="194"/>
      <c r="I105" s="243"/>
      <c r="J105" s="244"/>
      <c r="K105" s="193"/>
      <c r="L105" s="191" t="s">
        <v>483</v>
      </c>
      <c r="M105" s="204"/>
    </row>
    <row r="106" spans="1:13" ht="16.5" customHeight="1">
      <c r="A106" s="194">
        <v>97</v>
      </c>
      <c r="B106" s="194" t="s">
        <v>850</v>
      </c>
      <c r="C106" s="350" t="s">
        <v>1736</v>
      </c>
      <c r="D106" s="122" t="s">
        <v>2233</v>
      </c>
      <c r="E106" s="194" t="s">
        <v>283</v>
      </c>
      <c r="F106" s="194" t="s">
        <v>283</v>
      </c>
      <c r="G106" s="86" t="s">
        <v>12</v>
      </c>
      <c r="H106" s="194"/>
      <c r="I106" s="243"/>
      <c r="J106" s="244"/>
      <c r="K106" s="193"/>
      <c r="L106" s="191" t="s">
        <v>484</v>
      </c>
      <c r="M106" s="204"/>
    </row>
    <row r="107" spans="1:13" ht="16.5" customHeight="1">
      <c r="A107" s="194">
        <v>98</v>
      </c>
      <c r="B107" s="194" t="s">
        <v>850</v>
      </c>
      <c r="C107" s="350" t="s">
        <v>1736</v>
      </c>
      <c r="D107" s="122" t="s">
        <v>2234</v>
      </c>
      <c r="E107" s="194" t="s">
        <v>283</v>
      </c>
      <c r="F107" s="194" t="s">
        <v>283</v>
      </c>
      <c r="G107" s="86" t="s">
        <v>12</v>
      </c>
      <c r="H107" s="194"/>
      <c r="I107" s="243"/>
      <c r="J107" s="244"/>
      <c r="K107" s="193"/>
      <c r="L107" s="193" t="s">
        <v>485</v>
      </c>
      <c r="M107" s="204"/>
    </row>
    <row r="108" spans="1:13" ht="16.5" customHeight="1">
      <c r="A108" s="194">
        <v>99</v>
      </c>
      <c r="B108" s="194" t="s">
        <v>850</v>
      </c>
      <c r="C108" s="350" t="s">
        <v>1736</v>
      </c>
      <c r="D108" s="122" t="s">
        <v>2235</v>
      </c>
      <c r="E108" s="194" t="s">
        <v>341</v>
      </c>
      <c r="F108" s="194" t="s">
        <v>341</v>
      </c>
      <c r="G108" s="86" t="s">
        <v>12</v>
      </c>
      <c r="H108" s="194"/>
      <c r="I108" s="243"/>
      <c r="J108" s="244"/>
      <c r="K108" s="193"/>
      <c r="L108" s="193" t="s">
        <v>486</v>
      </c>
      <c r="M108" s="204"/>
    </row>
    <row r="109" spans="1:13" ht="16.5" customHeight="1">
      <c r="A109" s="194">
        <v>100</v>
      </c>
      <c r="B109" s="194" t="s">
        <v>850</v>
      </c>
      <c r="C109" s="350" t="s">
        <v>1736</v>
      </c>
      <c r="D109" s="122" t="s">
        <v>2236</v>
      </c>
      <c r="E109" s="194" t="s">
        <v>341</v>
      </c>
      <c r="F109" s="194" t="s">
        <v>341</v>
      </c>
      <c r="G109" s="86" t="s">
        <v>12</v>
      </c>
      <c r="H109" s="194"/>
      <c r="I109" s="243"/>
      <c r="J109" s="244"/>
      <c r="K109" s="193"/>
      <c r="L109" s="193" t="s">
        <v>486</v>
      </c>
      <c r="M109" s="204"/>
    </row>
    <row r="110" spans="1:13" ht="16.5" customHeight="1">
      <c r="A110" s="194">
        <v>101</v>
      </c>
      <c r="B110" s="194" t="s">
        <v>850</v>
      </c>
      <c r="C110" s="350" t="s">
        <v>1736</v>
      </c>
      <c r="D110" s="122" t="s">
        <v>2237</v>
      </c>
      <c r="E110" s="194" t="s">
        <v>341</v>
      </c>
      <c r="F110" s="194" t="s">
        <v>341</v>
      </c>
      <c r="G110" s="86" t="s">
        <v>12</v>
      </c>
      <c r="H110" s="194"/>
      <c r="I110" s="243"/>
      <c r="J110" s="244"/>
      <c r="K110" s="193"/>
      <c r="L110" s="193" t="s">
        <v>485</v>
      </c>
      <c r="M110" s="204"/>
    </row>
    <row r="111" spans="1:13" ht="16.5" customHeight="1">
      <c r="A111" s="194">
        <v>102</v>
      </c>
      <c r="B111" s="194" t="s">
        <v>850</v>
      </c>
      <c r="C111" s="350" t="s">
        <v>1736</v>
      </c>
      <c r="D111" s="122" t="s">
        <v>2238</v>
      </c>
      <c r="E111" s="194" t="s">
        <v>341</v>
      </c>
      <c r="F111" s="194" t="s">
        <v>341</v>
      </c>
      <c r="G111" s="86" t="s">
        <v>12</v>
      </c>
      <c r="H111" s="194"/>
      <c r="I111" s="243"/>
      <c r="J111" s="244"/>
      <c r="K111" s="193"/>
      <c r="L111" s="191" t="s">
        <v>487</v>
      </c>
      <c r="M111" s="204"/>
    </row>
    <row r="112" spans="1:13" ht="16.5" customHeight="1">
      <c r="A112" s="194">
        <v>103</v>
      </c>
      <c r="B112" s="194" t="s">
        <v>850</v>
      </c>
      <c r="C112" s="350" t="s">
        <v>1736</v>
      </c>
      <c r="D112" s="122" t="s">
        <v>2239</v>
      </c>
      <c r="E112" s="194" t="s">
        <v>347</v>
      </c>
      <c r="F112" s="194" t="s">
        <v>347</v>
      </c>
      <c r="G112" s="86" t="s">
        <v>12</v>
      </c>
      <c r="H112" s="194"/>
      <c r="I112" s="243"/>
      <c r="J112" s="244"/>
      <c r="K112" s="193"/>
      <c r="L112" s="193" t="s">
        <v>488</v>
      </c>
      <c r="M112" s="204"/>
    </row>
    <row r="113" spans="1:13" ht="16.5" customHeight="1">
      <c r="A113" s="194">
        <v>104</v>
      </c>
      <c r="B113" s="194" t="s">
        <v>850</v>
      </c>
      <c r="C113" s="350" t="s">
        <v>1736</v>
      </c>
      <c r="D113" s="122" t="s">
        <v>2240</v>
      </c>
      <c r="E113" s="194" t="s">
        <v>349</v>
      </c>
      <c r="F113" s="194" t="s">
        <v>349</v>
      </c>
      <c r="G113" s="86" t="s">
        <v>12</v>
      </c>
      <c r="H113" s="194"/>
      <c r="I113" s="243"/>
      <c r="J113" s="244"/>
      <c r="K113" s="193"/>
      <c r="L113" s="193" t="s">
        <v>488</v>
      </c>
      <c r="M113" s="204"/>
    </row>
    <row r="114" spans="1:13" ht="16.5" customHeight="1">
      <c r="A114" s="194">
        <v>105</v>
      </c>
      <c r="B114" s="194" t="s">
        <v>850</v>
      </c>
      <c r="C114" s="350" t="s">
        <v>1736</v>
      </c>
      <c r="D114" s="122" t="s">
        <v>2045</v>
      </c>
      <c r="E114" s="75" t="s">
        <v>350</v>
      </c>
      <c r="F114" s="75" t="s">
        <v>350</v>
      </c>
      <c r="G114" s="86" t="s">
        <v>12</v>
      </c>
      <c r="H114" s="194"/>
      <c r="I114" s="243"/>
      <c r="J114" s="244"/>
      <c r="K114" s="193"/>
      <c r="L114" s="193" t="s">
        <v>351</v>
      </c>
      <c r="M114" s="204"/>
    </row>
    <row r="115" spans="1:13" ht="16.5" customHeight="1">
      <c r="A115" s="194">
        <v>106</v>
      </c>
      <c r="B115" s="194" t="s">
        <v>850</v>
      </c>
      <c r="C115" s="350" t="s">
        <v>1736</v>
      </c>
      <c r="D115" s="122" t="s">
        <v>2241</v>
      </c>
      <c r="E115" s="75" t="s">
        <v>21</v>
      </c>
      <c r="F115" s="75" t="s">
        <v>21</v>
      </c>
      <c r="G115" s="86" t="s">
        <v>12</v>
      </c>
      <c r="H115" s="194"/>
      <c r="I115" s="243"/>
      <c r="J115" s="244"/>
      <c r="K115" s="193"/>
      <c r="L115" s="193" t="s">
        <v>351</v>
      </c>
      <c r="M115" s="204"/>
    </row>
    <row r="116" spans="1:13" ht="16.5" customHeight="1">
      <c r="A116" s="194">
        <v>107</v>
      </c>
      <c r="B116" s="194" t="s">
        <v>850</v>
      </c>
      <c r="C116" s="350" t="s">
        <v>1736</v>
      </c>
      <c r="D116" s="122" t="s">
        <v>2046</v>
      </c>
      <c r="E116" s="194" t="s">
        <v>352</v>
      </c>
      <c r="F116" s="194" t="s">
        <v>352</v>
      </c>
      <c r="G116" s="86" t="s">
        <v>12</v>
      </c>
      <c r="H116" s="194"/>
      <c r="I116" s="243"/>
      <c r="J116" s="244"/>
      <c r="K116" s="193"/>
      <c r="L116" s="193" t="s">
        <v>351</v>
      </c>
      <c r="M116" s="204"/>
    </row>
    <row r="117" spans="1:13" ht="16.5" customHeight="1">
      <c r="A117" s="194">
        <v>108</v>
      </c>
      <c r="B117" s="194" t="s">
        <v>850</v>
      </c>
      <c r="C117" s="350" t="s">
        <v>1736</v>
      </c>
      <c r="D117" s="122" t="s">
        <v>2242</v>
      </c>
      <c r="E117" s="194" t="s">
        <v>283</v>
      </c>
      <c r="F117" s="194" t="s">
        <v>283</v>
      </c>
      <c r="G117" s="86" t="s">
        <v>12</v>
      </c>
      <c r="H117" s="194"/>
      <c r="I117" s="243"/>
      <c r="J117" s="244"/>
      <c r="K117" s="193"/>
      <c r="L117" s="193" t="s">
        <v>351</v>
      </c>
      <c r="M117" s="204"/>
    </row>
    <row r="118" spans="1:13" ht="16.5" customHeight="1">
      <c r="A118" s="194">
        <v>109</v>
      </c>
      <c r="B118" s="194" t="s">
        <v>850</v>
      </c>
      <c r="C118" s="350" t="s">
        <v>1736</v>
      </c>
      <c r="D118" s="122" t="s">
        <v>2243</v>
      </c>
      <c r="E118" s="194" t="s">
        <v>21</v>
      </c>
      <c r="F118" s="194" t="s">
        <v>21</v>
      </c>
      <c r="G118" s="86" t="s">
        <v>12</v>
      </c>
      <c r="H118" s="194"/>
      <c r="I118" s="243"/>
      <c r="J118" s="244"/>
      <c r="K118" s="193"/>
      <c r="L118" s="193" t="s">
        <v>770</v>
      </c>
      <c r="M118" s="204"/>
    </row>
    <row r="119" spans="1:13" ht="16.5" customHeight="1">
      <c r="A119" s="194">
        <v>110</v>
      </c>
      <c r="B119" s="194" t="s">
        <v>850</v>
      </c>
      <c r="C119" s="350" t="s">
        <v>1736</v>
      </c>
      <c r="D119" s="122" t="s">
        <v>2244</v>
      </c>
      <c r="E119" s="194" t="s">
        <v>281</v>
      </c>
      <c r="F119" s="194" t="s">
        <v>281</v>
      </c>
      <c r="G119" s="86" t="s">
        <v>12</v>
      </c>
      <c r="H119" s="194"/>
      <c r="I119" s="243"/>
      <c r="J119" s="244"/>
      <c r="K119" s="193"/>
      <c r="L119" s="193" t="s">
        <v>770</v>
      </c>
      <c r="M119" s="204"/>
    </row>
    <row r="120" spans="1:13" ht="16.5" customHeight="1">
      <c r="A120" s="194">
        <v>111</v>
      </c>
      <c r="B120" s="194" t="s">
        <v>850</v>
      </c>
      <c r="C120" s="350" t="s">
        <v>1736</v>
      </c>
      <c r="D120" s="122" t="s">
        <v>2050</v>
      </c>
      <c r="E120" s="194" t="s">
        <v>283</v>
      </c>
      <c r="F120" s="194" t="s">
        <v>283</v>
      </c>
      <c r="G120" s="86" t="s">
        <v>12</v>
      </c>
      <c r="H120" s="194"/>
      <c r="I120" s="243"/>
      <c r="J120" s="244"/>
      <c r="K120" s="193"/>
      <c r="L120" s="193" t="s">
        <v>351</v>
      </c>
      <c r="M120" s="204"/>
    </row>
    <row r="121" spans="1:13" ht="16.5" customHeight="1">
      <c r="A121" s="194">
        <v>112</v>
      </c>
      <c r="B121" s="194" t="s">
        <v>850</v>
      </c>
      <c r="C121" s="350" t="s">
        <v>1736</v>
      </c>
      <c r="D121" s="122" t="s">
        <v>2051</v>
      </c>
      <c r="E121" s="194" t="s">
        <v>353</v>
      </c>
      <c r="F121" s="194" t="s">
        <v>353</v>
      </c>
      <c r="G121" s="86" t="s">
        <v>12</v>
      </c>
      <c r="H121" s="194"/>
      <c r="I121" s="243"/>
      <c r="J121" s="244"/>
      <c r="K121" s="193"/>
      <c r="L121" s="191" t="s">
        <v>351</v>
      </c>
      <c r="M121" s="204"/>
    </row>
    <row r="122" spans="1:13" ht="16.5" customHeight="1">
      <c r="A122" s="194">
        <v>113</v>
      </c>
      <c r="B122" s="194" t="s">
        <v>850</v>
      </c>
      <c r="C122" s="350" t="s">
        <v>1736</v>
      </c>
      <c r="D122" s="122" t="s">
        <v>2245</v>
      </c>
      <c r="E122" s="194"/>
      <c r="F122" s="194"/>
      <c r="G122" s="86" t="s">
        <v>12</v>
      </c>
      <c r="H122" s="194"/>
      <c r="I122" s="243"/>
      <c r="J122" s="244"/>
      <c r="K122" s="244"/>
      <c r="L122" s="249" t="s">
        <v>489</v>
      </c>
      <c r="M122" s="204"/>
    </row>
    <row r="123" spans="1:13" ht="16.5" customHeight="1">
      <c r="A123" s="194">
        <v>114</v>
      </c>
      <c r="B123" s="194" t="s">
        <v>850</v>
      </c>
      <c r="C123" s="97" t="s">
        <v>1532</v>
      </c>
      <c r="D123" s="122" t="s">
        <v>2246</v>
      </c>
      <c r="E123" s="194"/>
      <c r="F123" s="194"/>
      <c r="G123" s="86" t="s">
        <v>12</v>
      </c>
      <c r="H123" s="194"/>
      <c r="I123" s="243"/>
      <c r="J123" s="245" t="s">
        <v>447</v>
      </c>
      <c r="K123" s="244"/>
      <c r="L123" s="245" t="s">
        <v>448</v>
      </c>
      <c r="M123" s="251"/>
    </row>
    <row r="124" spans="1:13" ht="16.5" customHeight="1">
      <c r="A124" s="194">
        <v>115</v>
      </c>
      <c r="B124" s="194" t="s">
        <v>850</v>
      </c>
      <c r="C124" s="97" t="s">
        <v>1532</v>
      </c>
      <c r="D124" s="122" t="s">
        <v>2247</v>
      </c>
      <c r="E124" s="194"/>
      <c r="F124" s="194"/>
      <c r="G124" s="86" t="s">
        <v>12</v>
      </c>
      <c r="H124" s="194"/>
      <c r="I124" s="243"/>
      <c r="J124" s="245" t="s">
        <v>449</v>
      </c>
      <c r="K124" s="244"/>
      <c r="L124" s="245" t="s">
        <v>448</v>
      </c>
      <c r="M124" s="251"/>
    </row>
    <row r="125" spans="1:13" ht="16.5" customHeight="1">
      <c r="A125" s="194">
        <v>116</v>
      </c>
      <c r="B125" s="194" t="s">
        <v>850</v>
      </c>
      <c r="C125" s="351" t="s">
        <v>1737</v>
      </c>
      <c r="D125" s="122" t="s">
        <v>2248</v>
      </c>
      <c r="E125" s="194" t="s">
        <v>813</v>
      </c>
      <c r="F125" s="194" t="s">
        <v>814</v>
      </c>
      <c r="G125" s="86" t="s">
        <v>12</v>
      </c>
      <c r="H125" s="194"/>
      <c r="I125" s="243"/>
      <c r="J125" s="245" t="s">
        <v>771</v>
      </c>
      <c r="K125" s="244"/>
      <c r="L125" s="193"/>
      <c r="M125" s="251"/>
    </row>
    <row r="126" spans="1:13" ht="16.5" customHeight="1">
      <c r="A126" s="194">
        <v>117</v>
      </c>
      <c r="B126" s="194" t="s">
        <v>850</v>
      </c>
      <c r="C126" s="351" t="s">
        <v>1737</v>
      </c>
      <c r="D126" s="122" t="s">
        <v>2249</v>
      </c>
      <c r="E126" s="194" t="s">
        <v>814</v>
      </c>
      <c r="F126" s="194" t="s">
        <v>450</v>
      </c>
      <c r="G126" s="86" t="s">
        <v>12</v>
      </c>
      <c r="H126" s="194"/>
      <c r="I126" s="243"/>
      <c r="J126" s="245" t="s">
        <v>772</v>
      </c>
      <c r="K126" s="244"/>
      <c r="L126" s="193"/>
      <c r="M126" s="251"/>
    </row>
    <row r="127" spans="1:13" ht="16.5" customHeight="1">
      <c r="A127" s="194">
        <v>118</v>
      </c>
      <c r="B127" s="194" t="s">
        <v>850</v>
      </c>
      <c r="C127" s="351" t="s">
        <v>1737</v>
      </c>
      <c r="D127" s="122" t="s">
        <v>2250</v>
      </c>
      <c r="E127" s="194" t="s">
        <v>814</v>
      </c>
      <c r="F127" s="194" t="s">
        <v>814</v>
      </c>
      <c r="G127" s="86" t="s">
        <v>12</v>
      </c>
      <c r="H127" s="194"/>
      <c r="I127" s="243"/>
      <c r="J127" s="245" t="s">
        <v>451</v>
      </c>
      <c r="K127" s="244"/>
      <c r="L127" s="193"/>
      <c r="M127" s="251"/>
    </row>
    <row r="128" spans="1:13" ht="16.5" customHeight="1">
      <c r="A128" s="194">
        <v>119</v>
      </c>
      <c r="B128" s="194" t="s">
        <v>850</v>
      </c>
      <c r="C128" s="351" t="s">
        <v>1737</v>
      </c>
      <c r="D128" s="122" t="s">
        <v>2251</v>
      </c>
      <c r="E128" s="194" t="s">
        <v>450</v>
      </c>
      <c r="F128" s="194" t="s">
        <v>450</v>
      </c>
      <c r="G128" s="86" t="s">
        <v>12</v>
      </c>
      <c r="H128" s="194"/>
      <c r="I128" s="243"/>
      <c r="J128" s="245" t="s">
        <v>452</v>
      </c>
      <c r="K128" s="244"/>
      <c r="L128" s="193"/>
      <c r="M128" s="251"/>
    </row>
    <row r="129" spans="1:13" s="74" customFormat="1" ht="16.5" customHeight="1">
      <c r="A129" s="194">
        <v>120</v>
      </c>
      <c r="B129" s="194" t="s">
        <v>850</v>
      </c>
      <c r="C129" s="350" t="s">
        <v>1736</v>
      </c>
      <c r="D129" s="122" t="s">
        <v>2252</v>
      </c>
      <c r="E129" s="73" t="s">
        <v>773</v>
      </c>
      <c r="F129" s="73" t="s">
        <v>773</v>
      </c>
      <c r="G129" s="86" t="s">
        <v>12</v>
      </c>
      <c r="H129" s="149"/>
      <c r="I129" s="84" t="s">
        <v>165</v>
      </c>
      <c r="J129" s="193"/>
      <c r="K129" s="191"/>
      <c r="L129" s="333" t="s">
        <v>1210</v>
      </c>
      <c r="M129" s="204"/>
    </row>
    <row r="130" spans="1:13" s="74" customFormat="1" ht="16.5" customHeight="1">
      <c r="A130" s="194">
        <v>121</v>
      </c>
      <c r="B130" s="194" t="s">
        <v>850</v>
      </c>
      <c r="C130" s="350" t="s">
        <v>1736</v>
      </c>
      <c r="D130" s="122" t="s">
        <v>2253</v>
      </c>
      <c r="E130" s="73" t="s">
        <v>774</v>
      </c>
      <c r="F130" s="73" t="s">
        <v>774</v>
      </c>
      <c r="G130" s="86" t="s">
        <v>12</v>
      </c>
      <c r="H130" s="149"/>
      <c r="I130" s="84" t="s">
        <v>168</v>
      </c>
      <c r="J130" s="193"/>
      <c r="K130" s="193"/>
      <c r="L130" s="193" t="s">
        <v>490</v>
      </c>
      <c r="M130" s="204"/>
    </row>
    <row r="131" spans="1:13" s="74" customFormat="1" ht="16.5" customHeight="1">
      <c r="A131" s="194">
        <v>122</v>
      </c>
      <c r="B131" s="194" t="s">
        <v>850</v>
      </c>
      <c r="C131" s="350" t="s">
        <v>1736</v>
      </c>
      <c r="D131" s="122" t="s">
        <v>2254</v>
      </c>
      <c r="E131" s="73"/>
      <c r="F131" s="73"/>
      <c r="G131" s="86" t="s">
        <v>12</v>
      </c>
      <c r="H131" s="149"/>
      <c r="I131" s="84" t="s">
        <v>170</v>
      </c>
      <c r="J131" s="193"/>
      <c r="K131" s="193"/>
      <c r="L131" s="193" t="s">
        <v>432</v>
      </c>
      <c r="M131" s="204"/>
    </row>
    <row r="132" spans="1:13" s="74" customFormat="1" ht="16.5" customHeight="1">
      <c r="A132" s="194">
        <v>123</v>
      </c>
      <c r="B132" s="194" t="s">
        <v>850</v>
      </c>
      <c r="C132" s="350" t="s">
        <v>1736</v>
      </c>
      <c r="D132" s="122" t="s">
        <v>2255</v>
      </c>
      <c r="E132" s="73" t="s">
        <v>433</v>
      </c>
      <c r="F132" s="73" t="s">
        <v>433</v>
      </c>
      <c r="G132" s="86" t="s">
        <v>12</v>
      </c>
      <c r="H132" s="149"/>
      <c r="I132" s="211"/>
      <c r="J132" s="193" t="s">
        <v>1207</v>
      </c>
      <c r="K132" s="193"/>
      <c r="L132" s="448" t="s">
        <v>491</v>
      </c>
      <c r="M132" s="204"/>
    </row>
    <row r="133" spans="1:13" s="74" customFormat="1" ht="16.5" customHeight="1">
      <c r="A133" s="194">
        <v>124</v>
      </c>
      <c r="B133" s="194" t="s">
        <v>850</v>
      </c>
      <c r="C133" s="350" t="s">
        <v>1736</v>
      </c>
      <c r="D133" s="122" t="s">
        <v>2256</v>
      </c>
      <c r="E133" s="73" t="s">
        <v>434</v>
      </c>
      <c r="F133" s="73" t="s">
        <v>434</v>
      </c>
      <c r="G133" s="86" t="s">
        <v>12</v>
      </c>
      <c r="H133" s="149"/>
      <c r="I133" s="211"/>
      <c r="J133" s="193"/>
      <c r="K133" s="193"/>
      <c r="L133" s="449"/>
      <c r="M133" s="204"/>
    </row>
    <row r="134" spans="1:13" s="74" customFormat="1" ht="16.5" customHeight="1">
      <c r="A134" s="194">
        <v>125</v>
      </c>
      <c r="B134" s="194" t="s">
        <v>850</v>
      </c>
      <c r="C134" s="350" t="s">
        <v>1736</v>
      </c>
      <c r="D134" s="122" t="s">
        <v>2257</v>
      </c>
      <c r="E134" s="73" t="s">
        <v>435</v>
      </c>
      <c r="F134" s="73" t="s">
        <v>435</v>
      </c>
      <c r="G134" s="86" t="s">
        <v>12</v>
      </c>
      <c r="H134" s="149"/>
      <c r="I134" s="211"/>
      <c r="J134" s="193"/>
      <c r="K134" s="193"/>
      <c r="L134" s="449"/>
      <c r="M134" s="204"/>
    </row>
    <row r="135" spans="1:13" s="74" customFormat="1" ht="16.5" customHeight="1">
      <c r="A135" s="194">
        <v>126</v>
      </c>
      <c r="B135" s="194" t="s">
        <v>850</v>
      </c>
      <c r="C135" s="350" t="s">
        <v>1736</v>
      </c>
      <c r="D135" s="122" t="s">
        <v>2258</v>
      </c>
      <c r="E135" s="73" t="s">
        <v>436</v>
      </c>
      <c r="F135" s="73" t="s">
        <v>436</v>
      </c>
      <c r="G135" s="86" t="s">
        <v>12</v>
      </c>
      <c r="H135" s="149"/>
      <c r="I135" s="211"/>
      <c r="J135" s="193"/>
      <c r="K135" s="193"/>
      <c r="L135" s="449"/>
      <c r="M135" s="204"/>
    </row>
    <row r="136" spans="1:13" s="74" customFormat="1" ht="16.5" customHeight="1">
      <c r="A136" s="194">
        <v>127</v>
      </c>
      <c r="B136" s="194" t="s">
        <v>850</v>
      </c>
      <c r="C136" s="350" t="s">
        <v>1736</v>
      </c>
      <c r="D136" s="122" t="s">
        <v>2259</v>
      </c>
      <c r="E136" s="73" t="s">
        <v>437</v>
      </c>
      <c r="F136" s="73" t="s">
        <v>437</v>
      </c>
      <c r="G136" s="86" t="s">
        <v>12</v>
      </c>
      <c r="H136" s="149"/>
      <c r="I136" s="211"/>
      <c r="J136" s="193"/>
      <c r="K136" s="193"/>
      <c r="L136" s="449"/>
      <c r="M136" s="204"/>
    </row>
    <row r="137" spans="1:13" s="74" customFormat="1" ht="16.5" customHeight="1">
      <c r="A137" s="194">
        <v>128</v>
      </c>
      <c r="B137" s="194" t="s">
        <v>850</v>
      </c>
      <c r="C137" s="350" t="s">
        <v>1736</v>
      </c>
      <c r="D137" s="122" t="s">
        <v>2260</v>
      </c>
      <c r="E137" s="73" t="s">
        <v>438</v>
      </c>
      <c r="F137" s="73" t="s">
        <v>438</v>
      </c>
      <c r="G137" s="86" t="s">
        <v>12</v>
      </c>
      <c r="H137" s="149"/>
      <c r="I137" s="211"/>
      <c r="J137" s="193"/>
      <c r="K137" s="193"/>
      <c r="L137" s="449"/>
      <c r="M137" s="204"/>
    </row>
    <row r="138" spans="1:13" s="74" customFormat="1" ht="16.5" customHeight="1">
      <c r="A138" s="194">
        <v>129</v>
      </c>
      <c r="B138" s="194" t="s">
        <v>850</v>
      </c>
      <c r="C138" s="350" t="s">
        <v>1736</v>
      </c>
      <c r="D138" s="122" t="s">
        <v>2261</v>
      </c>
      <c r="E138" s="73" t="s">
        <v>439</v>
      </c>
      <c r="F138" s="73" t="s">
        <v>439</v>
      </c>
      <c r="G138" s="86" t="s">
        <v>12</v>
      </c>
      <c r="H138" s="149"/>
      <c r="I138" s="211"/>
      <c r="J138" s="193"/>
      <c r="K138" s="193"/>
      <c r="L138" s="449"/>
      <c r="M138" s="204"/>
    </row>
    <row r="139" spans="1:13" s="74" customFormat="1" ht="16.5" customHeight="1">
      <c r="A139" s="194">
        <v>130</v>
      </c>
      <c r="B139" s="194" t="s">
        <v>850</v>
      </c>
      <c r="C139" s="350" t="s">
        <v>1736</v>
      </c>
      <c r="D139" s="122" t="s">
        <v>2262</v>
      </c>
      <c r="E139" s="73" t="s">
        <v>440</v>
      </c>
      <c r="F139" s="73" t="s">
        <v>440</v>
      </c>
      <c r="G139" s="86" t="s">
        <v>12</v>
      </c>
      <c r="H139" s="149"/>
      <c r="I139" s="211"/>
      <c r="J139" s="193"/>
      <c r="K139" s="193"/>
      <c r="L139" s="449"/>
      <c r="M139" s="204"/>
    </row>
    <row r="140" spans="1:13" s="74" customFormat="1" ht="16.5" customHeight="1">
      <c r="A140" s="194">
        <v>131</v>
      </c>
      <c r="B140" s="194" t="s">
        <v>850</v>
      </c>
      <c r="C140" s="350" t="s">
        <v>1736</v>
      </c>
      <c r="D140" s="122" t="s">
        <v>2263</v>
      </c>
      <c r="E140" s="73" t="s">
        <v>441</v>
      </c>
      <c r="F140" s="73" t="s">
        <v>441</v>
      </c>
      <c r="G140" s="86" t="s">
        <v>12</v>
      </c>
      <c r="H140" s="149"/>
      <c r="I140" s="211"/>
      <c r="J140" s="193" t="s">
        <v>775</v>
      </c>
      <c r="K140" s="193"/>
      <c r="L140" s="450"/>
      <c r="M140" s="204"/>
    </row>
    <row r="141" spans="1:13" s="74" customFormat="1" ht="16.5" customHeight="1">
      <c r="A141" s="194">
        <v>132</v>
      </c>
      <c r="B141" s="194" t="s">
        <v>850</v>
      </c>
      <c r="C141" s="350" t="s">
        <v>1736</v>
      </c>
      <c r="D141" s="122" t="s">
        <v>2264</v>
      </c>
      <c r="E141" s="73" t="s">
        <v>442</v>
      </c>
      <c r="F141" s="73" t="s">
        <v>442</v>
      </c>
      <c r="G141" s="86" t="s">
        <v>12</v>
      </c>
      <c r="H141" s="149"/>
      <c r="I141" s="211"/>
      <c r="J141" s="193" t="s">
        <v>776</v>
      </c>
      <c r="K141" s="193"/>
      <c r="L141" s="451" t="s">
        <v>1211</v>
      </c>
      <c r="M141" s="204"/>
    </row>
    <row r="142" spans="1:13" s="74" customFormat="1" ht="16.5" customHeight="1">
      <c r="A142" s="194">
        <v>133</v>
      </c>
      <c r="B142" s="194" t="s">
        <v>850</v>
      </c>
      <c r="C142" s="350" t="s">
        <v>1736</v>
      </c>
      <c r="D142" s="122" t="s">
        <v>2265</v>
      </c>
      <c r="E142" s="73" t="s">
        <v>434</v>
      </c>
      <c r="F142" s="73" t="s">
        <v>434</v>
      </c>
      <c r="G142" s="86" t="s">
        <v>12</v>
      </c>
      <c r="H142" s="149"/>
      <c r="I142" s="211"/>
      <c r="J142" s="193"/>
      <c r="K142" s="193"/>
      <c r="L142" s="452"/>
      <c r="M142" s="204"/>
    </row>
    <row r="143" spans="1:13" s="74" customFormat="1" ht="16.5" customHeight="1">
      <c r="A143" s="194">
        <v>134</v>
      </c>
      <c r="B143" s="194" t="s">
        <v>850</v>
      </c>
      <c r="C143" s="350" t="s">
        <v>1736</v>
      </c>
      <c r="D143" s="122" t="s">
        <v>2266</v>
      </c>
      <c r="E143" s="73" t="s">
        <v>443</v>
      </c>
      <c r="F143" s="73" t="s">
        <v>443</v>
      </c>
      <c r="G143" s="86" t="s">
        <v>12</v>
      </c>
      <c r="H143" s="149"/>
      <c r="I143" s="211"/>
      <c r="J143" s="193"/>
      <c r="K143" s="193"/>
      <c r="L143" s="452"/>
      <c r="M143" s="204"/>
    </row>
    <row r="144" spans="1:13" s="74" customFormat="1" ht="16.5" customHeight="1">
      <c r="A144" s="194">
        <v>135</v>
      </c>
      <c r="B144" s="194" t="s">
        <v>850</v>
      </c>
      <c r="C144" s="350" t="s">
        <v>1736</v>
      </c>
      <c r="D144" s="122" t="s">
        <v>2267</v>
      </c>
      <c r="E144" s="73" t="s">
        <v>444</v>
      </c>
      <c r="F144" s="73" t="s">
        <v>444</v>
      </c>
      <c r="G144" s="86" t="s">
        <v>12</v>
      </c>
      <c r="H144" s="149"/>
      <c r="I144" s="211"/>
      <c r="J144" s="193"/>
      <c r="K144" s="193"/>
      <c r="L144" s="452"/>
      <c r="M144" s="204"/>
    </row>
    <row r="145" spans="1:13" s="74" customFormat="1" ht="16.5" customHeight="1">
      <c r="A145" s="194">
        <v>136</v>
      </c>
      <c r="B145" s="194" t="s">
        <v>850</v>
      </c>
      <c r="C145" s="350" t="s">
        <v>1736</v>
      </c>
      <c r="D145" s="122" t="s">
        <v>2268</v>
      </c>
      <c r="E145" s="73" t="s">
        <v>445</v>
      </c>
      <c r="F145" s="73" t="s">
        <v>445</v>
      </c>
      <c r="G145" s="86" t="s">
        <v>12</v>
      </c>
      <c r="H145" s="149"/>
      <c r="I145" s="211"/>
      <c r="J145" s="193"/>
      <c r="K145" s="193"/>
      <c r="L145" s="452"/>
      <c r="M145" s="204"/>
    </row>
    <row r="146" spans="1:13" s="74" customFormat="1" ht="16.5" customHeight="1">
      <c r="A146" s="194">
        <v>137</v>
      </c>
      <c r="B146" s="194" t="s">
        <v>850</v>
      </c>
      <c r="C146" s="350" t="s">
        <v>1736</v>
      </c>
      <c r="D146" s="122" t="s">
        <v>2269</v>
      </c>
      <c r="E146" s="73" t="s">
        <v>182</v>
      </c>
      <c r="F146" s="73" t="s">
        <v>182</v>
      </c>
      <c r="G146" s="86" t="s">
        <v>12</v>
      </c>
      <c r="H146" s="149"/>
      <c r="I146" s="211"/>
      <c r="J146" s="193"/>
      <c r="K146" s="193"/>
      <c r="L146" s="452"/>
      <c r="M146" s="204"/>
    </row>
    <row r="147" spans="1:13" s="74" customFormat="1" ht="16.5" customHeight="1">
      <c r="A147" s="194">
        <v>138</v>
      </c>
      <c r="B147" s="194" t="s">
        <v>850</v>
      </c>
      <c r="C147" s="350" t="s">
        <v>1736</v>
      </c>
      <c r="D147" s="122" t="s">
        <v>2270</v>
      </c>
      <c r="E147" s="252" t="s">
        <v>439</v>
      </c>
      <c r="F147" s="252" t="s">
        <v>439</v>
      </c>
      <c r="G147" s="86" t="s">
        <v>12</v>
      </c>
      <c r="H147" s="149"/>
      <c r="I147" s="211"/>
      <c r="J147" s="193"/>
      <c r="K147" s="193"/>
      <c r="L147" s="452"/>
      <c r="M147" s="204"/>
    </row>
    <row r="148" spans="1:13" s="74" customFormat="1" ht="16.5" customHeight="1">
      <c r="A148" s="194">
        <v>139</v>
      </c>
      <c r="B148" s="194" t="s">
        <v>850</v>
      </c>
      <c r="C148" s="350" t="s">
        <v>1736</v>
      </c>
      <c r="D148" s="122" t="s">
        <v>2271</v>
      </c>
      <c r="E148" s="252" t="s">
        <v>446</v>
      </c>
      <c r="F148" s="252" t="s">
        <v>446</v>
      </c>
      <c r="G148" s="86" t="s">
        <v>12</v>
      </c>
      <c r="H148" s="149"/>
      <c r="I148" s="211"/>
      <c r="J148" s="193" t="s">
        <v>1209</v>
      </c>
      <c r="K148" s="193"/>
      <c r="L148" s="453"/>
      <c r="M148" s="204"/>
    </row>
    <row r="149" spans="1:13" ht="16.5" customHeight="1">
      <c r="A149" s="194">
        <v>140</v>
      </c>
      <c r="B149" s="194" t="s">
        <v>850</v>
      </c>
      <c r="C149" s="234" t="s">
        <v>1738</v>
      </c>
      <c r="D149" s="122" t="s">
        <v>2272</v>
      </c>
      <c r="E149" s="200" t="s">
        <v>815</v>
      </c>
      <c r="F149" s="200" t="s">
        <v>223</v>
      </c>
      <c r="G149" s="86" t="s">
        <v>12</v>
      </c>
      <c r="H149" s="194"/>
      <c r="I149" s="243"/>
      <c r="J149" s="244"/>
      <c r="K149" s="244"/>
      <c r="L149" s="191" t="s">
        <v>564</v>
      </c>
      <c r="M149" s="251"/>
    </row>
    <row r="150" spans="1:13" ht="16.5" customHeight="1">
      <c r="A150" s="194">
        <v>141</v>
      </c>
      <c r="B150" s="194" t="s">
        <v>850</v>
      </c>
      <c r="C150" s="234" t="s">
        <v>1738</v>
      </c>
      <c r="D150" s="122" t="s">
        <v>2273</v>
      </c>
      <c r="E150" s="200" t="s">
        <v>225</v>
      </c>
      <c r="F150" s="200" t="s">
        <v>225</v>
      </c>
      <c r="G150" s="86" t="s">
        <v>12</v>
      </c>
      <c r="H150" s="194"/>
      <c r="I150" s="243"/>
      <c r="J150" s="244"/>
      <c r="K150" s="244"/>
      <c r="L150" s="191" t="s">
        <v>492</v>
      </c>
      <c r="M150" s="251"/>
    </row>
    <row r="151" spans="1:13" ht="16.5" customHeight="1">
      <c r="A151" s="194">
        <v>142</v>
      </c>
      <c r="B151" s="194" t="s">
        <v>850</v>
      </c>
      <c r="C151" s="234" t="s">
        <v>1738</v>
      </c>
      <c r="D151" s="122" t="s">
        <v>2206</v>
      </c>
      <c r="E151" s="200" t="s">
        <v>617</v>
      </c>
      <c r="F151" s="200" t="s">
        <v>617</v>
      </c>
      <c r="G151" s="86" t="s">
        <v>12</v>
      </c>
      <c r="H151" s="194"/>
      <c r="I151" s="243"/>
      <c r="J151" s="244"/>
      <c r="K151" s="244"/>
      <c r="L151" s="191" t="s">
        <v>453</v>
      </c>
      <c r="M151" s="85" t="s">
        <v>568</v>
      </c>
    </row>
    <row r="152" spans="1:13" ht="16.5" customHeight="1">
      <c r="A152" s="194">
        <v>143</v>
      </c>
      <c r="B152" s="194" t="s">
        <v>850</v>
      </c>
      <c r="C152" s="234" t="s">
        <v>1738</v>
      </c>
      <c r="D152" s="122" t="s">
        <v>2274</v>
      </c>
      <c r="E152" s="200"/>
      <c r="F152" s="200"/>
      <c r="G152" s="86" t="s">
        <v>12</v>
      </c>
      <c r="H152" s="194"/>
      <c r="I152" s="243"/>
      <c r="J152" s="244"/>
      <c r="K152" s="244"/>
      <c r="L152" s="191" t="s">
        <v>454</v>
      </c>
      <c r="M152" s="251"/>
    </row>
    <row r="153" spans="1:13" ht="16.5" customHeight="1">
      <c r="A153" s="194">
        <v>144</v>
      </c>
      <c r="B153" s="194" t="s">
        <v>850</v>
      </c>
      <c r="C153" s="234" t="s">
        <v>1738</v>
      </c>
      <c r="D153" s="122" t="s">
        <v>2207</v>
      </c>
      <c r="E153" s="200"/>
      <c r="F153" s="200"/>
      <c r="G153" s="86" t="s">
        <v>12</v>
      </c>
      <c r="H153" s="194"/>
      <c r="I153" s="243"/>
      <c r="J153" s="244"/>
      <c r="K153" s="244"/>
      <c r="L153" s="191" t="s">
        <v>455</v>
      </c>
      <c r="M153" s="251"/>
    </row>
    <row r="154" spans="1:13" ht="16.5" customHeight="1">
      <c r="A154" s="194">
        <v>145</v>
      </c>
      <c r="B154" s="194" t="s">
        <v>850</v>
      </c>
      <c r="C154" s="234" t="s">
        <v>1738</v>
      </c>
      <c r="D154" s="122" t="s">
        <v>2275</v>
      </c>
      <c r="E154" s="194" t="s">
        <v>229</v>
      </c>
      <c r="F154" s="194" t="s">
        <v>229</v>
      </c>
      <c r="G154" s="86" t="s">
        <v>12</v>
      </c>
      <c r="H154" s="194"/>
      <c r="I154" s="243"/>
      <c r="J154" s="245" t="s">
        <v>456</v>
      </c>
      <c r="K154" s="244"/>
      <c r="L154" s="445" t="s">
        <v>457</v>
      </c>
      <c r="M154" s="251"/>
    </row>
    <row r="155" spans="1:13" ht="16.5" customHeight="1">
      <c r="A155" s="194">
        <v>146</v>
      </c>
      <c r="B155" s="194" t="s">
        <v>850</v>
      </c>
      <c r="C155" s="234" t="s">
        <v>1738</v>
      </c>
      <c r="D155" s="122" t="s">
        <v>2276</v>
      </c>
      <c r="E155" s="194" t="s">
        <v>229</v>
      </c>
      <c r="F155" s="194" t="s">
        <v>229</v>
      </c>
      <c r="G155" s="86" t="s">
        <v>12</v>
      </c>
      <c r="H155" s="194"/>
      <c r="I155" s="243"/>
      <c r="J155" s="244"/>
      <c r="K155" s="244"/>
      <c r="L155" s="445"/>
      <c r="M155" s="251"/>
    </row>
    <row r="156" spans="1:13" ht="16.5" customHeight="1">
      <c r="A156" s="194">
        <v>147</v>
      </c>
      <c r="B156" s="194" t="s">
        <v>850</v>
      </c>
      <c r="C156" s="234" t="s">
        <v>1738</v>
      </c>
      <c r="D156" s="122" t="s">
        <v>2277</v>
      </c>
      <c r="E156" s="194" t="s">
        <v>229</v>
      </c>
      <c r="F156" s="194" t="s">
        <v>229</v>
      </c>
      <c r="G156" s="86" t="s">
        <v>12</v>
      </c>
      <c r="H156" s="194"/>
      <c r="I156" s="243"/>
      <c r="J156" s="244"/>
      <c r="K156" s="244"/>
      <c r="L156" s="445"/>
      <c r="M156" s="251"/>
    </row>
    <row r="157" spans="1:13" ht="16.5" customHeight="1">
      <c r="A157" s="194">
        <v>148</v>
      </c>
      <c r="B157" s="194" t="s">
        <v>850</v>
      </c>
      <c r="C157" s="234" t="s">
        <v>1738</v>
      </c>
      <c r="D157" s="122" t="s">
        <v>2278</v>
      </c>
      <c r="E157" s="194" t="s">
        <v>229</v>
      </c>
      <c r="F157" s="194" t="s">
        <v>229</v>
      </c>
      <c r="G157" s="86" t="s">
        <v>12</v>
      </c>
      <c r="H157" s="194"/>
      <c r="I157" s="243"/>
      <c r="J157" s="244"/>
      <c r="K157" s="244"/>
      <c r="L157" s="445"/>
      <c r="M157" s="251"/>
    </row>
    <row r="158" spans="1:13" ht="16.5" customHeight="1">
      <c r="A158" s="194">
        <v>149</v>
      </c>
      <c r="B158" s="194" t="s">
        <v>850</v>
      </c>
      <c r="C158" s="234" t="s">
        <v>1738</v>
      </c>
      <c r="D158" s="122" t="s">
        <v>2279</v>
      </c>
      <c r="E158" s="200" t="s">
        <v>223</v>
      </c>
      <c r="F158" s="200" t="s">
        <v>223</v>
      </c>
      <c r="G158" s="86" t="s">
        <v>12</v>
      </c>
      <c r="H158" s="194"/>
      <c r="I158" s="243"/>
      <c r="J158" s="244"/>
      <c r="K158" s="244"/>
      <c r="L158" s="191" t="s">
        <v>234</v>
      </c>
      <c r="M158" s="251"/>
    </row>
    <row r="159" spans="1:13" ht="16.5" customHeight="1">
      <c r="A159" s="194">
        <v>150</v>
      </c>
      <c r="B159" s="194" t="s">
        <v>850</v>
      </c>
      <c r="C159" s="234" t="s">
        <v>1738</v>
      </c>
      <c r="D159" s="122" t="s">
        <v>2280</v>
      </c>
      <c r="E159" s="200" t="s">
        <v>225</v>
      </c>
      <c r="F159" s="200" t="s">
        <v>225</v>
      </c>
      <c r="G159" s="86" t="s">
        <v>12</v>
      </c>
      <c r="H159" s="194"/>
      <c r="I159" s="243"/>
      <c r="J159" s="244"/>
      <c r="K159" s="244"/>
      <c r="L159" s="191" t="s">
        <v>236</v>
      </c>
      <c r="M159" s="251"/>
    </row>
    <row r="160" spans="1:13" ht="16.5" customHeight="1">
      <c r="A160" s="194">
        <v>151</v>
      </c>
      <c r="B160" s="194" t="s">
        <v>850</v>
      </c>
      <c r="C160" s="234" t="s">
        <v>1738</v>
      </c>
      <c r="D160" s="122" t="s">
        <v>2205</v>
      </c>
      <c r="E160" s="194" t="s">
        <v>617</v>
      </c>
      <c r="F160" s="194" t="s">
        <v>617</v>
      </c>
      <c r="G160" s="86" t="s">
        <v>12</v>
      </c>
      <c r="H160" s="194"/>
      <c r="I160" s="243"/>
      <c r="J160" s="244"/>
      <c r="K160" s="244"/>
      <c r="L160" s="191" t="s">
        <v>493</v>
      </c>
      <c r="M160" s="85" t="s">
        <v>568</v>
      </c>
    </row>
    <row r="161" spans="1:13" ht="16.5" customHeight="1">
      <c r="A161" s="194">
        <v>152</v>
      </c>
      <c r="B161" s="194" t="s">
        <v>850</v>
      </c>
      <c r="C161" s="234" t="s">
        <v>1738</v>
      </c>
      <c r="D161" s="122" t="s">
        <v>2281</v>
      </c>
      <c r="E161" s="194"/>
      <c r="F161" s="194"/>
      <c r="G161" s="86" t="s">
        <v>12</v>
      </c>
      <c r="H161" s="194"/>
      <c r="I161" s="243"/>
      <c r="J161" s="244"/>
      <c r="K161" s="244"/>
      <c r="L161" s="191" t="s">
        <v>237</v>
      </c>
      <c r="M161" s="251"/>
    </row>
    <row r="162" spans="1:13" ht="16.5" customHeight="1">
      <c r="A162" s="194">
        <v>153</v>
      </c>
      <c r="B162" s="194" t="s">
        <v>850</v>
      </c>
      <c r="C162" s="234" t="s">
        <v>1738</v>
      </c>
      <c r="D162" s="122" t="s">
        <v>2204</v>
      </c>
      <c r="E162" s="194"/>
      <c r="F162" s="194"/>
      <c r="G162" s="86" t="s">
        <v>12</v>
      </c>
      <c r="H162" s="194"/>
      <c r="I162" s="243"/>
      <c r="J162" s="244"/>
      <c r="K162" s="244"/>
      <c r="L162" s="191" t="s">
        <v>458</v>
      </c>
      <c r="M162" s="251"/>
    </row>
    <row r="163" spans="1:13" ht="16.5" customHeight="1">
      <c r="A163" s="194">
        <v>154</v>
      </c>
      <c r="B163" s="194" t="s">
        <v>850</v>
      </c>
      <c r="C163" s="234" t="s">
        <v>1738</v>
      </c>
      <c r="D163" s="350" t="s">
        <v>1739</v>
      </c>
      <c r="E163" s="194" t="s">
        <v>229</v>
      </c>
      <c r="F163" s="194" t="s">
        <v>229</v>
      </c>
      <c r="G163" s="86" t="s">
        <v>12</v>
      </c>
      <c r="H163" s="194"/>
      <c r="I163" s="243"/>
      <c r="K163" s="244"/>
      <c r="L163" s="445" t="s">
        <v>238</v>
      </c>
      <c r="M163" s="251"/>
    </row>
    <row r="164" spans="1:13" ht="16.5" customHeight="1">
      <c r="A164" s="194">
        <v>155</v>
      </c>
      <c r="B164" s="194" t="s">
        <v>850</v>
      </c>
      <c r="C164" s="234" t="s">
        <v>1738</v>
      </c>
      <c r="D164" s="350" t="s">
        <v>1740</v>
      </c>
      <c r="E164" s="194" t="s">
        <v>229</v>
      </c>
      <c r="F164" s="194" t="s">
        <v>229</v>
      </c>
      <c r="G164" s="86" t="s">
        <v>12</v>
      </c>
      <c r="H164" s="194"/>
      <c r="I164" s="243"/>
      <c r="J164" s="244"/>
      <c r="K164" s="244"/>
      <c r="L164" s="445"/>
      <c r="M164" s="251"/>
    </row>
    <row r="165" spans="1:13" ht="16.5" customHeight="1">
      <c r="A165" s="194">
        <v>156</v>
      </c>
      <c r="B165" s="194" t="s">
        <v>850</v>
      </c>
      <c r="C165" s="234" t="s">
        <v>1738</v>
      </c>
      <c r="D165" s="350" t="s">
        <v>1741</v>
      </c>
      <c r="E165" s="194" t="s">
        <v>229</v>
      </c>
      <c r="F165" s="194" t="s">
        <v>229</v>
      </c>
      <c r="G165" s="86" t="s">
        <v>12</v>
      </c>
      <c r="H165" s="194"/>
      <c r="I165" s="243"/>
      <c r="J165" s="244"/>
      <c r="K165" s="244"/>
      <c r="L165" s="445"/>
      <c r="M165" s="251"/>
    </row>
    <row r="166" spans="1:13" ht="16.5" customHeight="1">
      <c r="A166" s="194">
        <v>157</v>
      </c>
      <c r="B166" s="194" t="s">
        <v>850</v>
      </c>
      <c r="C166" s="234" t="s">
        <v>1738</v>
      </c>
      <c r="D166" s="350" t="s">
        <v>1742</v>
      </c>
      <c r="E166" s="194" t="s">
        <v>229</v>
      </c>
      <c r="F166" s="194" t="s">
        <v>229</v>
      </c>
      <c r="G166" s="86" t="s">
        <v>12</v>
      </c>
      <c r="H166" s="194"/>
      <c r="I166" s="243"/>
      <c r="J166" s="245" t="s">
        <v>1208</v>
      </c>
      <c r="K166" s="244"/>
      <c r="L166" s="445"/>
      <c r="M166" s="251"/>
    </row>
    <row r="167" spans="1:13" s="16" customFormat="1" ht="16.5" customHeight="1">
      <c r="A167" s="194">
        <v>158</v>
      </c>
      <c r="B167" s="194" t="s">
        <v>850</v>
      </c>
      <c r="C167" s="122" t="s">
        <v>1743</v>
      </c>
      <c r="D167" s="122" t="s">
        <v>2174</v>
      </c>
      <c r="E167" s="84"/>
      <c r="F167" s="84"/>
      <c r="G167" s="86" t="s">
        <v>12</v>
      </c>
      <c r="H167" s="84"/>
      <c r="I167" s="80"/>
      <c r="J167" s="87"/>
      <c r="K167" s="123"/>
      <c r="L167" s="123" t="s">
        <v>508</v>
      </c>
      <c r="M167" s="251"/>
    </row>
    <row r="168" spans="1:13" s="16" customFormat="1" ht="16.5" customHeight="1">
      <c r="A168" s="194">
        <v>159</v>
      </c>
      <c r="B168" s="194" t="s">
        <v>850</v>
      </c>
      <c r="C168" s="119" t="s">
        <v>1744</v>
      </c>
      <c r="D168" s="120" t="s">
        <v>1745</v>
      </c>
      <c r="E168" s="84"/>
      <c r="F168" s="84"/>
      <c r="G168" s="86" t="s">
        <v>12</v>
      </c>
      <c r="H168" s="84"/>
      <c r="I168" s="101"/>
      <c r="J168" s="87" t="s">
        <v>459</v>
      </c>
      <c r="K168" s="124"/>
      <c r="L168" s="123" t="s">
        <v>460</v>
      </c>
      <c r="M168" s="251"/>
    </row>
    <row r="169" spans="1:13" s="16" customFormat="1" ht="16.5" customHeight="1">
      <c r="A169" s="194">
        <v>160</v>
      </c>
      <c r="B169" s="194" t="s">
        <v>850</v>
      </c>
      <c r="C169" s="119" t="s">
        <v>1744</v>
      </c>
      <c r="D169" s="120" t="s">
        <v>1746</v>
      </c>
      <c r="E169" s="84"/>
      <c r="F169" s="84"/>
      <c r="G169" s="86" t="s">
        <v>12</v>
      </c>
      <c r="H169" s="84"/>
      <c r="I169" s="101"/>
      <c r="J169" s="87"/>
      <c r="K169" s="88"/>
      <c r="L169" s="88" t="s">
        <v>461</v>
      </c>
      <c r="M169" s="251"/>
    </row>
    <row r="170" spans="1:13" s="16" customFormat="1" ht="16.5" customHeight="1">
      <c r="A170" s="194">
        <v>161</v>
      </c>
      <c r="B170" s="194" t="s">
        <v>850</v>
      </c>
      <c r="C170" s="119" t="s">
        <v>1744</v>
      </c>
      <c r="D170" s="120" t="s">
        <v>1747</v>
      </c>
      <c r="E170" s="84"/>
      <c r="F170" s="84"/>
      <c r="G170" s="86" t="s">
        <v>12</v>
      </c>
      <c r="H170" s="84"/>
      <c r="I170" s="101"/>
      <c r="J170" s="87"/>
      <c r="K170" s="88"/>
      <c r="L170" s="88" t="s">
        <v>462</v>
      </c>
      <c r="M170" s="251"/>
    </row>
    <row r="171" spans="1:13" s="16" customFormat="1" ht="16.5" customHeight="1">
      <c r="A171" s="194">
        <v>162</v>
      </c>
      <c r="B171" s="194" t="s">
        <v>850</v>
      </c>
      <c r="C171" s="119" t="s">
        <v>1744</v>
      </c>
      <c r="D171" s="120" t="s">
        <v>1748</v>
      </c>
      <c r="E171" s="84"/>
      <c r="F171" s="84"/>
      <c r="G171" s="86" t="s">
        <v>12</v>
      </c>
      <c r="H171" s="84"/>
      <c r="I171" s="101"/>
      <c r="J171" s="87"/>
      <c r="K171" s="88"/>
      <c r="L171" s="88" t="s">
        <v>463</v>
      </c>
      <c r="M171" s="251"/>
    </row>
    <row r="172" spans="1:13" s="16" customFormat="1" ht="16.5" customHeight="1">
      <c r="A172" s="194">
        <v>163</v>
      </c>
      <c r="B172" s="194" t="s">
        <v>850</v>
      </c>
      <c r="C172" s="119" t="s">
        <v>1744</v>
      </c>
      <c r="D172" s="120" t="s">
        <v>1749</v>
      </c>
      <c r="E172" s="89"/>
      <c r="F172" s="89"/>
      <c r="G172" s="86" t="s">
        <v>12</v>
      </c>
      <c r="H172" s="84"/>
      <c r="I172" s="101"/>
      <c r="J172" s="87"/>
      <c r="K172" s="88"/>
      <c r="L172" s="88" t="s">
        <v>464</v>
      </c>
      <c r="M172" s="246"/>
    </row>
    <row r="173" spans="1:13" s="16" customFormat="1" ht="16.5" customHeight="1">
      <c r="A173" s="194">
        <v>164</v>
      </c>
      <c r="B173" s="194" t="s">
        <v>850</v>
      </c>
      <c r="C173" s="119" t="s">
        <v>1744</v>
      </c>
      <c r="D173" s="120" t="s">
        <v>1750</v>
      </c>
      <c r="E173" s="89"/>
      <c r="F173" s="89"/>
      <c r="G173" s="86" t="s">
        <v>12</v>
      </c>
      <c r="H173" s="84"/>
      <c r="I173" s="101"/>
      <c r="J173" s="87"/>
      <c r="K173" s="88"/>
      <c r="L173" s="88" t="s">
        <v>465</v>
      </c>
      <c r="M173" s="242"/>
    </row>
    <row r="174" spans="1:13" s="16" customFormat="1" ht="16.5" customHeight="1">
      <c r="A174" s="194">
        <v>165</v>
      </c>
      <c r="B174" s="194" t="s">
        <v>850</v>
      </c>
      <c r="C174" s="119" t="s">
        <v>1744</v>
      </c>
      <c r="D174" s="91" t="s">
        <v>1751</v>
      </c>
      <c r="E174" s="89"/>
      <c r="F174" s="89"/>
      <c r="G174" s="86" t="s">
        <v>12</v>
      </c>
      <c r="H174" s="84"/>
      <c r="I174" s="101"/>
      <c r="J174" s="87"/>
      <c r="K174" s="88"/>
      <c r="L174" s="88" t="s">
        <v>466</v>
      </c>
      <c r="M174" s="204"/>
    </row>
    <row r="175" spans="1:13" s="16" customFormat="1" ht="16.5" customHeight="1">
      <c r="A175" s="194">
        <v>166</v>
      </c>
      <c r="B175" s="194" t="s">
        <v>850</v>
      </c>
      <c r="C175" s="119" t="s">
        <v>1744</v>
      </c>
      <c r="D175" s="120" t="s">
        <v>1752</v>
      </c>
      <c r="E175" s="89"/>
      <c r="F175" s="89"/>
      <c r="G175" s="86" t="s">
        <v>12</v>
      </c>
      <c r="H175" s="84"/>
      <c r="I175" s="101"/>
      <c r="J175" s="87"/>
      <c r="K175" s="88"/>
      <c r="L175" s="88" t="s">
        <v>467</v>
      </c>
      <c r="M175" s="204"/>
    </row>
    <row r="176" spans="1:13" s="16" customFormat="1" ht="16.5" customHeight="1">
      <c r="A176" s="194">
        <v>167</v>
      </c>
      <c r="B176" s="194" t="s">
        <v>850</v>
      </c>
      <c r="C176" s="119" t="s">
        <v>1744</v>
      </c>
      <c r="D176" s="120" t="s">
        <v>1753</v>
      </c>
      <c r="E176" s="89"/>
      <c r="F176" s="89"/>
      <c r="G176" s="86" t="s">
        <v>12</v>
      </c>
      <c r="H176" s="84"/>
      <c r="I176" s="101"/>
      <c r="J176" s="87"/>
      <c r="K176" s="88"/>
      <c r="L176" s="88" t="s">
        <v>468</v>
      </c>
      <c r="M176" s="204"/>
    </row>
    <row r="177" spans="1:13" ht="16.5" customHeight="1">
      <c r="A177" s="194">
        <v>168</v>
      </c>
      <c r="B177" s="194" t="s">
        <v>850</v>
      </c>
      <c r="C177" s="210" t="s">
        <v>1702</v>
      </c>
      <c r="D177" s="210" t="s">
        <v>1754</v>
      </c>
      <c r="E177" s="194"/>
      <c r="F177" s="194"/>
      <c r="G177" s="86" t="s">
        <v>12</v>
      </c>
      <c r="H177" s="194"/>
      <c r="I177" s="243"/>
      <c r="J177" s="245" t="s">
        <v>469</v>
      </c>
      <c r="K177" s="245"/>
      <c r="L177" s="191" t="s">
        <v>777</v>
      </c>
      <c r="M177" s="204"/>
    </row>
    <row r="178" spans="1:13" ht="16.5" customHeight="1">
      <c r="A178" s="194">
        <v>169</v>
      </c>
      <c r="B178" s="194" t="s">
        <v>850</v>
      </c>
      <c r="C178" s="210" t="s">
        <v>1225</v>
      </c>
      <c r="D178" s="210" t="s">
        <v>1755</v>
      </c>
      <c r="E178" s="194"/>
      <c r="F178" s="194"/>
      <c r="G178" s="86" t="s">
        <v>12</v>
      </c>
      <c r="H178" s="194"/>
      <c r="I178" s="243"/>
      <c r="J178" s="244"/>
      <c r="K178" s="244"/>
      <c r="L178" s="191"/>
      <c r="M178" s="204"/>
    </row>
    <row r="179" spans="1:13" ht="16.5" customHeight="1"/>
    <row r="180" spans="1:13" ht="16.5" customHeight="1"/>
    <row r="181" spans="1:13" ht="16.5" customHeight="1"/>
    <row r="182" spans="1:13" ht="16.5" customHeight="1"/>
    <row r="183" spans="1:13" ht="16.5" customHeight="1"/>
    <row r="184" spans="1:13" ht="16.5" customHeight="1"/>
    <row r="185" spans="1:13" ht="16.5" customHeight="1"/>
    <row r="186" spans="1:13" ht="16.5" customHeight="1"/>
    <row r="187" spans="1:13" ht="16.5" customHeight="1"/>
    <row r="188" spans="1:13" ht="16.5" customHeight="1"/>
    <row r="189" spans="1:13" ht="16.5" customHeight="1"/>
    <row r="190" spans="1:13" ht="16.5" customHeight="1"/>
    <row r="191" spans="1:13" ht="16.5" customHeight="1"/>
    <row r="192" spans="1:13"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sheetData>
  <mergeCells count="6">
    <mergeCell ref="C1:D8"/>
    <mergeCell ref="L163:L166"/>
    <mergeCell ref="M28:M29"/>
    <mergeCell ref="L132:L140"/>
    <mergeCell ref="L141:L148"/>
    <mergeCell ref="L154:L157"/>
  </mergeCells>
  <phoneticPr fontId="12" type="noConversion"/>
  <hyperlinks>
    <hyperlink ref="D123" r:id="rId1"/>
    <hyperlink ref="D124" r:id="rId2"/>
    <hyperlink ref="D151" r:id="rId3"/>
    <hyperlink ref="D153" r:id="rId4"/>
    <hyperlink ref="D160" r:id="rId5"/>
    <hyperlink ref="D162" r:id="rId6"/>
  </hyperlinks>
  <pageMargins left="0.69930555555555596" right="0.69930555555555596"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N427"/>
  <sheetViews>
    <sheetView topLeftCell="A36" zoomScale="70" zoomScaleNormal="70" workbookViewId="0">
      <selection activeCell="H61" sqref="H61"/>
    </sheetView>
  </sheetViews>
  <sheetFormatPr defaultColWidth="8.875" defaultRowHeight="15.75"/>
  <cols>
    <col min="1" max="1" width="9.375" style="1" bestFit="1" customWidth="1"/>
    <col min="2" max="2" width="9.125" style="23" bestFit="1" customWidth="1"/>
    <col min="3" max="3" width="15.125" style="1" customWidth="1"/>
    <col min="4" max="4" width="46" style="1" customWidth="1"/>
    <col min="5" max="5" width="14.375" style="23" customWidth="1"/>
    <col min="6" max="6" width="13.125" style="23" customWidth="1"/>
    <col min="7" max="7" width="14.125" style="1" customWidth="1"/>
    <col min="8" max="8" width="16" style="23" customWidth="1"/>
    <col min="9" max="9" width="22.5" style="1" customWidth="1"/>
    <col min="10" max="10" width="19.125" style="1" customWidth="1"/>
    <col min="11" max="11" width="43.625" style="1" customWidth="1"/>
    <col min="12" max="12" width="51" style="6" customWidth="1"/>
    <col min="13" max="13" width="110.375" style="1" bestFit="1" customWidth="1"/>
    <col min="14" max="14" width="30.5" style="1" customWidth="1"/>
    <col min="15" max="16384" width="8.875" style="1"/>
  </cols>
  <sheetData>
    <row r="1" spans="1:13" ht="16.5" customHeight="1">
      <c r="C1" s="460" t="s">
        <v>2282</v>
      </c>
      <c r="D1" s="460"/>
      <c r="E1" s="460"/>
      <c r="F1" s="2"/>
      <c r="G1" s="3"/>
      <c r="H1" s="4" t="s">
        <v>1717</v>
      </c>
      <c r="J1" s="5"/>
    </row>
    <row r="2" spans="1:13" ht="17.25" customHeight="1">
      <c r="C2" s="460"/>
      <c r="D2" s="460"/>
      <c r="E2" s="460"/>
      <c r="F2" s="2"/>
      <c r="G2" s="7" t="s">
        <v>0</v>
      </c>
      <c r="H2" s="106">
        <f>COUNTIF(G10:G323,"Not POR")</f>
        <v>0</v>
      </c>
      <c r="J2" s="5"/>
    </row>
    <row r="3" spans="1:13" ht="21" customHeight="1">
      <c r="C3" s="460"/>
      <c r="D3" s="460"/>
      <c r="E3" s="460"/>
      <c r="F3" s="2"/>
      <c r="G3" s="8" t="s">
        <v>1716</v>
      </c>
      <c r="H3" s="106">
        <f>COUNTIF(G10:G323,"CHN validation")</f>
        <v>0</v>
      </c>
      <c r="J3" s="5"/>
    </row>
    <row r="4" spans="1:13" ht="18.75" customHeight="1">
      <c r="C4" s="460"/>
      <c r="D4" s="460"/>
      <c r="E4" s="460"/>
      <c r="F4" s="2"/>
      <c r="G4" s="9" t="s">
        <v>1715</v>
      </c>
      <c r="H4" s="106">
        <f>COUNTIF(G12:G325,"New Item")</f>
        <v>2</v>
      </c>
      <c r="J4" s="5"/>
    </row>
    <row r="5" spans="1:13" ht="19.5" customHeight="1">
      <c r="C5" s="460"/>
      <c r="D5" s="460"/>
      <c r="E5" s="460"/>
      <c r="F5" s="2"/>
      <c r="G5" s="10" t="s">
        <v>1714</v>
      </c>
      <c r="H5" s="106">
        <f>COUNTIF(G12:G326,"Pending update")</f>
        <v>0</v>
      </c>
      <c r="I5" s="11"/>
      <c r="K5" s="5"/>
      <c r="L5" s="1"/>
    </row>
    <row r="6" spans="1:13" ht="18.75" customHeight="1">
      <c r="C6" s="460"/>
      <c r="D6" s="460"/>
      <c r="E6" s="460"/>
      <c r="F6" s="2"/>
      <c r="G6" s="12" t="s">
        <v>1713</v>
      </c>
      <c r="H6" s="106">
        <f>COUNTIF(G15:G327,"Modified")</f>
        <v>1</v>
      </c>
      <c r="J6" s="5"/>
    </row>
    <row r="7" spans="1:13" ht="16.5" customHeight="1">
      <c r="C7" s="460"/>
      <c r="D7" s="460"/>
      <c r="E7" s="460"/>
      <c r="F7" s="2"/>
      <c r="G7" s="13" t="s">
        <v>1712</v>
      </c>
      <c r="H7" s="106">
        <f>COUNTIF(G10:G323,"Ready")</f>
        <v>311</v>
      </c>
      <c r="J7" s="5"/>
    </row>
    <row r="8" spans="1:13" ht="18" customHeight="1" thickBot="1">
      <c r="C8" s="460"/>
      <c r="D8" s="460"/>
      <c r="E8" s="460"/>
      <c r="F8" s="2"/>
      <c r="G8" s="366" t="s">
        <v>4</v>
      </c>
      <c r="H8" s="367">
        <f>COUNTIF(G10:G323,"Not ready")</f>
        <v>0</v>
      </c>
      <c r="J8" s="5"/>
    </row>
    <row r="9" spans="1:13" ht="53.45" customHeight="1">
      <c r="A9" s="68" t="s">
        <v>1711</v>
      </c>
      <c r="B9" s="14" t="s">
        <v>1710</v>
      </c>
      <c r="C9" s="370" t="s">
        <v>1709</v>
      </c>
      <c r="D9" s="370" t="s">
        <v>1708</v>
      </c>
      <c r="E9" s="370" t="s">
        <v>1707</v>
      </c>
      <c r="F9" s="370" t="s">
        <v>1706</v>
      </c>
      <c r="G9" s="370" t="s">
        <v>6</v>
      </c>
      <c r="H9" s="370" t="s">
        <v>1705</v>
      </c>
      <c r="I9" s="370" t="s">
        <v>7</v>
      </c>
      <c r="J9" s="14" t="s">
        <v>9</v>
      </c>
      <c r="K9" s="370" t="s">
        <v>8</v>
      </c>
      <c r="L9" s="370" t="s">
        <v>10</v>
      </c>
      <c r="M9" s="371" t="s">
        <v>1704</v>
      </c>
    </row>
    <row r="10" spans="1:13" ht="16.5" customHeight="1">
      <c r="A10" s="372">
        <v>1</v>
      </c>
      <c r="B10" s="194" t="s">
        <v>1437</v>
      </c>
      <c r="C10" s="150" t="s">
        <v>1700</v>
      </c>
      <c r="D10" s="150" t="s">
        <v>2176</v>
      </c>
      <c r="E10" s="149"/>
      <c r="F10" s="149"/>
      <c r="G10" s="86" t="s">
        <v>12</v>
      </c>
      <c r="H10" s="357"/>
      <c r="I10" s="150"/>
      <c r="J10" s="141" t="s">
        <v>13</v>
      </c>
      <c r="K10" s="151"/>
      <c r="L10" s="354"/>
      <c r="M10" s="347"/>
    </row>
    <row r="11" spans="1:13" ht="16.5" customHeight="1">
      <c r="A11" s="372">
        <v>2</v>
      </c>
      <c r="B11" s="194" t="s">
        <v>1437</v>
      </c>
      <c r="C11" s="150" t="s">
        <v>1700</v>
      </c>
      <c r="D11" s="150" t="s">
        <v>2177</v>
      </c>
      <c r="E11" s="149"/>
      <c r="F11" s="149"/>
      <c r="G11" s="86" t="s">
        <v>12</v>
      </c>
      <c r="H11" s="357"/>
      <c r="I11" s="150"/>
      <c r="J11" s="141" t="s">
        <v>14</v>
      </c>
      <c r="K11" s="151"/>
      <c r="L11" s="354"/>
      <c r="M11" s="347"/>
    </row>
    <row r="12" spans="1:13" ht="16.5" customHeight="1">
      <c r="A12" s="372">
        <v>3</v>
      </c>
      <c r="B12" s="194" t="s">
        <v>1437</v>
      </c>
      <c r="C12" s="150" t="s">
        <v>1539</v>
      </c>
      <c r="D12" s="150" t="s">
        <v>1703</v>
      </c>
      <c r="E12" s="149"/>
      <c r="F12" s="149"/>
      <c r="G12" s="86" t="s">
        <v>12</v>
      </c>
      <c r="H12" s="357"/>
      <c r="I12" s="150"/>
      <c r="J12" s="151"/>
      <c r="K12" s="151"/>
      <c r="L12" s="354"/>
      <c r="M12" s="347"/>
    </row>
    <row r="13" spans="1:13" s="16" customFormat="1" ht="16.5" customHeight="1">
      <c r="A13" s="372">
        <v>4</v>
      </c>
      <c r="B13" s="194" t="s">
        <v>1437</v>
      </c>
      <c r="C13" s="150" t="s">
        <v>1702</v>
      </c>
      <c r="D13" s="150" t="s">
        <v>2173</v>
      </c>
      <c r="E13" s="89"/>
      <c r="F13" s="139"/>
      <c r="G13" s="90" t="s">
        <v>12</v>
      </c>
      <c r="H13" s="89"/>
      <c r="I13" s="92"/>
      <c r="J13" s="92"/>
      <c r="K13" s="141" t="s">
        <v>1701</v>
      </c>
      <c r="L13" s="92"/>
      <c r="M13" s="373"/>
    </row>
    <row r="14" spans="1:13" s="37" customFormat="1" ht="16.5" customHeight="1">
      <c r="A14" s="372">
        <v>5</v>
      </c>
      <c r="B14" s="194" t="s">
        <v>1437</v>
      </c>
      <c r="C14" s="195" t="s">
        <v>2321</v>
      </c>
      <c r="D14" s="195" t="s">
        <v>2326</v>
      </c>
      <c r="E14" s="98" t="s">
        <v>2328</v>
      </c>
      <c r="F14" s="98" t="s">
        <v>2328</v>
      </c>
      <c r="G14" s="86" t="s">
        <v>12</v>
      </c>
      <c r="H14" s="98"/>
      <c r="I14" s="131"/>
      <c r="J14" s="131"/>
      <c r="K14" s="198" t="s">
        <v>2322</v>
      </c>
      <c r="L14" s="131"/>
      <c r="M14" s="394"/>
    </row>
    <row r="15" spans="1:13" ht="16.5" customHeight="1">
      <c r="A15" s="372">
        <v>6</v>
      </c>
      <c r="B15" s="194" t="s">
        <v>1437</v>
      </c>
      <c r="C15" s="150" t="s">
        <v>1700</v>
      </c>
      <c r="D15" s="150" t="s">
        <v>1699</v>
      </c>
      <c r="E15" s="149"/>
      <c r="F15" s="149"/>
      <c r="G15" s="86" t="s">
        <v>12</v>
      </c>
      <c r="H15" s="357"/>
      <c r="I15" s="150"/>
      <c r="J15" s="151"/>
      <c r="K15" s="141"/>
      <c r="L15" s="354" t="s">
        <v>1698</v>
      </c>
      <c r="M15" s="347"/>
    </row>
    <row r="16" spans="1:13" ht="16.5" customHeight="1">
      <c r="A16" s="372">
        <v>7</v>
      </c>
      <c r="B16" s="194" t="s">
        <v>1437</v>
      </c>
      <c r="C16" s="150" t="s">
        <v>1539</v>
      </c>
      <c r="D16" s="150" t="s">
        <v>1697</v>
      </c>
      <c r="E16" s="149"/>
      <c r="F16" s="149"/>
      <c r="G16" s="86" t="s">
        <v>12</v>
      </c>
      <c r="H16" s="205" t="s">
        <v>15</v>
      </c>
      <c r="I16" s="368"/>
      <c r="J16" s="151"/>
      <c r="K16" s="151"/>
      <c r="L16" s="354" t="s">
        <v>1696</v>
      </c>
      <c r="M16" s="347"/>
    </row>
    <row r="17" spans="1:14" s="17" customFormat="1" ht="16.5" customHeight="1">
      <c r="A17" s="372">
        <v>8</v>
      </c>
      <c r="B17" s="194" t="s">
        <v>1437</v>
      </c>
      <c r="C17" s="150" t="s">
        <v>1539</v>
      </c>
      <c r="D17" s="150" t="s">
        <v>1695</v>
      </c>
      <c r="E17" s="149"/>
      <c r="F17" s="149"/>
      <c r="G17" s="86" t="s">
        <v>12</v>
      </c>
      <c r="H17" s="357"/>
      <c r="I17" s="149" t="s">
        <v>1694</v>
      </c>
      <c r="J17" s="151"/>
      <c r="K17" s="151"/>
      <c r="L17" s="354" t="s">
        <v>1693</v>
      </c>
      <c r="M17" s="347"/>
    </row>
    <row r="18" spans="1:14" s="17" customFormat="1" ht="16.5" customHeight="1">
      <c r="A18" s="372">
        <v>9</v>
      </c>
      <c r="B18" s="194" t="s">
        <v>1437</v>
      </c>
      <c r="C18" s="150" t="s">
        <v>1539</v>
      </c>
      <c r="D18" s="150" t="s">
        <v>1692</v>
      </c>
      <c r="E18" s="149"/>
      <c r="F18" s="149"/>
      <c r="G18" s="90" t="s">
        <v>12</v>
      </c>
      <c r="H18" s="357"/>
      <c r="I18" s="150"/>
      <c r="J18" s="151"/>
      <c r="K18" s="151"/>
      <c r="L18" s="150"/>
      <c r="M18" s="347" t="s">
        <v>1691</v>
      </c>
    </row>
    <row r="19" spans="1:14" s="17" customFormat="1" ht="16.5" customHeight="1">
      <c r="A19" s="372">
        <v>10</v>
      </c>
      <c r="B19" s="194" t="s">
        <v>1437</v>
      </c>
      <c r="C19" s="150" t="s">
        <v>1672</v>
      </c>
      <c r="D19" s="150" t="s">
        <v>2150</v>
      </c>
      <c r="E19" s="209" t="s">
        <v>16</v>
      </c>
      <c r="F19" s="209" t="s">
        <v>16</v>
      </c>
      <c r="G19" s="86" t="s">
        <v>12</v>
      </c>
      <c r="H19" s="357"/>
      <c r="I19" s="150"/>
      <c r="J19" s="151"/>
      <c r="K19" s="151"/>
      <c r="L19" s="354" t="s">
        <v>1690</v>
      </c>
      <c r="M19" s="347"/>
      <c r="N19" s="18"/>
    </row>
    <row r="20" spans="1:14" s="17" customFormat="1" ht="16.5" customHeight="1">
      <c r="A20" s="372">
        <v>11</v>
      </c>
      <c r="B20" s="194" t="s">
        <v>1437</v>
      </c>
      <c r="C20" s="150" t="s">
        <v>1672</v>
      </c>
      <c r="D20" s="150" t="s">
        <v>2151</v>
      </c>
      <c r="E20" s="209" t="s">
        <v>17</v>
      </c>
      <c r="F20" s="209" t="s">
        <v>17</v>
      </c>
      <c r="G20" s="86" t="s">
        <v>12</v>
      </c>
      <c r="H20" s="357"/>
      <c r="I20" s="150"/>
      <c r="J20" s="151"/>
      <c r="K20" s="151"/>
      <c r="L20" s="354" t="s">
        <v>1689</v>
      </c>
      <c r="M20" s="347"/>
    </row>
    <row r="21" spans="1:14" s="17" customFormat="1" ht="16.5" customHeight="1">
      <c r="A21" s="372">
        <v>12</v>
      </c>
      <c r="B21" s="194" t="s">
        <v>1437</v>
      </c>
      <c r="C21" s="150" t="s">
        <v>1672</v>
      </c>
      <c r="D21" s="150" t="s">
        <v>2152</v>
      </c>
      <c r="E21" s="209"/>
      <c r="F21" s="209"/>
      <c r="G21" s="86" t="s">
        <v>12</v>
      </c>
      <c r="H21" s="357"/>
      <c r="I21" s="150"/>
      <c r="J21" s="151"/>
      <c r="K21" s="151"/>
      <c r="L21" s="354" t="s">
        <v>1688</v>
      </c>
      <c r="M21" s="374"/>
    </row>
    <row r="22" spans="1:14" s="17" customFormat="1" ht="16.5" customHeight="1">
      <c r="A22" s="372">
        <v>13</v>
      </c>
      <c r="B22" s="194" t="s">
        <v>1437</v>
      </c>
      <c r="C22" s="150" t="s">
        <v>1539</v>
      </c>
      <c r="D22" s="150" t="s">
        <v>1687</v>
      </c>
      <c r="E22" s="209"/>
      <c r="F22" s="209"/>
      <c r="G22" s="90" t="s">
        <v>12</v>
      </c>
      <c r="H22" s="357"/>
      <c r="I22" s="150"/>
      <c r="J22" s="151"/>
      <c r="K22" s="151"/>
      <c r="L22" s="354" t="s">
        <v>1686</v>
      </c>
      <c r="M22" s="347"/>
    </row>
    <row r="23" spans="1:14" ht="16.5" customHeight="1">
      <c r="A23" s="372">
        <v>14</v>
      </c>
      <c r="B23" s="194" t="s">
        <v>1437</v>
      </c>
      <c r="C23" s="150" t="s">
        <v>1539</v>
      </c>
      <c r="D23" s="150" t="s">
        <v>1685</v>
      </c>
      <c r="E23" s="209"/>
      <c r="F23" s="209"/>
      <c r="G23" s="86" t="s">
        <v>12</v>
      </c>
      <c r="H23" s="357"/>
      <c r="I23" s="150"/>
      <c r="J23" s="151"/>
      <c r="K23" s="151"/>
      <c r="L23" s="354" t="s">
        <v>1684</v>
      </c>
      <c r="M23" s="347" t="s">
        <v>1683</v>
      </c>
    </row>
    <row r="24" spans="1:14" ht="16.5" customHeight="1">
      <c r="A24" s="372">
        <v>15</v>
      </c>
      <c r="B24" s="194" t="s">
        <v>1437</v>
      </c>
      <c r="C24" s="150" t="s">
        <v>1539</v>
      </c>
      <c r="D24" s="150" t="s">
        <v>1682</v>
      </c>
      <c r="E24" s="209"/>
      <c r="F24" s="209"/>
      <c r="G24" s="86" t="s">
        <v>12</v>
      </c>
      <c r="H24" s="357"/>
      <c r="I24" s="211" t="s">
        <v>18</v>
      </c>
      <c r="J24" s="151"/>
      <c r="K24" s="151"/>
      <c r="L24" s="151" t="s">
        <v>1681</v>
      </c>
      <c r="M24" s="347"/>
    </row>
    <row r="25" spans="1:14" ht="16.5" customHeight="1">
      <c r="A25" s="372">
        <v>16</v>
      </c>
      <c r="B25" s="194" t="s">
        <v>1437</v>
      </c>
      <c r="C25" s="150" t="s">
        <v>1539</v>
      </c>
      <c r="D25" s="150" t="s">
        <v>1680</v>
      </c>
      <c r="E25" s="149"/>
      <c r="F25" s="149"/>
      <c r="G25" s="86" t="s">
        <v>12</v>
      </c>
      <c r="H25" s="149"/>
      <c r="I25" s="211" t="s">
        <v>19</v>
      </c>
      <c r="J25" s="141"/>
      <c r="K25" s="150"/>
      <c r="L25" s="151" t="s">
        <v>1679</v>
      </c>
      <c r="M25" s="347"/>
    </row>
    <row r="26" spans="1:14" ht="16.5" customHeight="1">
      <c r="A26" s="372">
        <v>17</v>
      </c>
      <c r="B26" s="194" t="s">
        <v>1437</v>
      </c>
      <c r="C26" s="150" t="s">
        <v>1672</v>
      </c>
      <c r="D26" s="150" t="s">
        <v>1678</v>
      </c>
      <c r="E26" s="209" t="s">
        <v>20</v>
      </c>
      <c r="F26" s="209" t="s">
        <v>20</v>
      </c>
      <c r="G26" s="90" t="s">
        <v>12</v>
      </c>
      <c r="H26" s="357"/>
      <c r="I26" s="150"/>
      <c r="J26" s="151"/>
      <c r="K26" s="151"/>
      <c r="L26" s="461" t="s">
        <v>1677</v>
      </c>
      <c r="M26" s="454"/>
      <c r="N26" s="18"/>
    </row>
    <row r="27" spans="1:14" ht="16.5" customHeight="1">
      <c r="A27" s="372">
        <v>18</v>
      </c>
      <c r="B27" s="194" t="s">
        <v>1437</v>
      </c>
      <c r="C27" s="150" t="s">
        <v>1672</v>
      </c>
      <c r="D27" s="150" t="s">
        <v>1676</v>
      </c>
      <c r="E27" s="209" t="s">
        <v>21</v>
      </c>
      <c r="F27" s="209" t="s">
        <v>21</v>
      </c>
      <c r="G27" s="86" t="s">
        <v>12</v>
      </c>
      <c r="H27" s="357"/>
      <c r="I27" s="150"/>
      <c r="J27" s="151"/>
      <c r="K27" s="151"/>
      <c r="L27" s="461"/>
      <c r="M27" s="454"/>
    </row>
    <row r="28" spans="1:14" ht="16.5" customHeight="1">
      <c r="A28" s="372">
        <v>19</v>
      </c>
      <c r="B28" s="194" t="s">
        <v>1437</v>
      </c>
      <c r="C28" s="150" t="s">
        <v>1672</v>
      </c>
      <c r="D28" s="150" t="s">
        <v>1675</v>
      </c>
      <c r="E28" s="209" t="s">
        <v>21</v>
      </c>
      <c r="F28" s="209" t="s">
        <v>21</v>
      </c>
      <c r="G28" s="86" t="s">
        <v>12</v>
      </c>
      <c r="H28" s="357"/>
      <c r="I28" s="150"/>
      <c r="J28" s="151"/>
      <c r="K28" s="151"/>
      <c r="L28" s="461"/>
      <c r="M28" s="454"/>
    </row>
    <row r="29" spans="1:14" ht="16.5" customHeight="1">
      <c r="A29" s="372">
        <v>20</v>
      </c>
      <c r="B29" s="194" t="s">
        <v>1437</v>
      </c>
      <c r="C29" s="150" t="s">
        <v>1672</v>
      </c>
      <c r="D29" s="150" t="s">
        <v>1674</v>
      </c>
      <c r="E29" s="209" t="s">
        <v>21</v>
      </c>
      <c r="F29" s="209" t="s">
        <v>21</v>
      </c>
      <c r="G29" s="86" t="s">
        <v>12</v>
      </c>
      <c r="H29" s="357"/>
      <c r="I29" s="150"/>
      <c r="J29" s="151"/>
      <c r="K29" s="151"/>
      <c r="L29" s="461"/>
      <c r="M29" s="454"/>
    </row>
    <row r="30" spans="1:14" ht="16.5" customHeight="1">
      <c r="A30" s="372">
        <v>21</v>
      </c>
      <c r="B30" s="194" t="s">
        <v>1437</v>
      </c>
      <c r="C30" s="150" t="s">
        <v>1672</v>
      </c>
      <c r="D30" s="150" t="s">
        <v>1673</v>
      </c>
      <c r="E30" s="209" t="s">
        <v>21</v>
      </c>
      <c r="F30" s="209" t="s">
        <v>21</v>
      </c>
      <c r="G30" s="90" t="s">
        <v>12</v>
      </c>
      <c r="H30" s="357"/>
      <c r="I30" s="150"/>
      <c r="J30" s="151"/>
      <c r="K30" s="151"/>
      <c r="L30" s="461"/>
      <c r="M30" s="454"/>
    </row>
    <row r="31" spans="1:14" ht="16.5" customHeight="1">
      <c r="A31" s="372">
        <v>22</v>
      </c>
      <c r="B31" s="194" t="s">
        <v>1437</v>
      </c>
      <c r="C31" s="150" t="s">
        <v>1672</v>
      </c>
      <c r="D31" s="150" t="s">
        <v>1671</v>
      </c>
      <c r="E31" s="209" t="s">
        <v>21</v>
      </c>
      <c r="F31" s="209" t="s">
        <v>21</v>
      </c>
      <c r="G31" s="86" t="s">
        <v>12</v>
      </c>
      <c r="H31" s="357"/>
      <c r="I31" s="150"/>
      <c r="J31" s="151"/>
      <c r="K31" s="151"/>
      <c r="L31" s="461"/>
      <c r="M31" s="454"/>
    </row>
    <row r="32" spans="1:14" ht="16.5" customHeight="1">
      <c r="A32" s="372">
        <v>23</v>
      </c>
      <c r="B32" s="194" t="s">
        <v>1437</v>
      </c>
      <c r="C32" s="150" t="s">
        <v>1545</v>
      </c>
      <c r="D32" s="150" t="s">
        <v>1670</v>
      </c>
      <c r="E32" s="149"/>
      <c r="F32" s="149"/>
      <c r="G32" s="86" t="s">
        <v>12</v>
      </c>
      <c r="H32" s="357"/>
      <c r="I32" s="150"/>
      <c r="J32" s="151"/>
      <c r="K32" s="151"/>
      <c r="L32" s="354" t="s">
        <v>22</v>
      </c>
      <c r="M32" s="454"/>
    </row>
    <row r="33" spans="1:13" ht="16.5" customHeight="1">
      <c r="A33" s="372">
        <v>24</v>
      </c>
      <c r="B33" s="194" t="s">
        <v>1437</v>
      </c>
      <c r="C33" s="150" t="s">
        <v>1545</v>
      </c>
      <c r="D33" s="150" t="s">
        <v>1669</v>
      </c>
      <c r="E33" s="149"/>
      <c r="F33" s="149"/>
      <c r="G33" s="86" t="s">
        <v>12</v>
      </c>
      <c r="H33" s="357"/>
      <c r="I33" s="150"/>
      <c r="J33" s="151"/>
      <c r="K33" s="151"/>
      <c r="L33" s="354" t="s">
        <v>23</v>
      </c>
      <c r="M33" s="454"/>
    </row>
    <row r="34" spans="1:13" s="17" customFormat="1" ht="16.5" customHeight="1">
      <c r="A34" s="372">
        <v>25</v>
      </c>
      <c r="B34" s="194" t="s">
        <v>1437</v>
      </c>
      <c r="C34" s="150" t="s">
        <v>1539</v>
      </c>
      <c r="D34" s="150" t="s">
        <v>1668</v>
      </c>
      <c r="E34" s="149"/>
      <c r="F34" s="149"/>
      <c r="G34" s="90" t="s">
        <v>12</v>
      </c>
      <c r="H34" s="357"/>
      <c r="I34" s="150"/>
      <c r="J34" s="151"/>
      <c r="K34" s="151"/>
      <c r="L34" s="354" t="s">
        <v>2307</v>
      </c>
      <c r="M34" s="375"/>
    </row>
    <row r="35" spans="1:13" s="17" customFormat="1" ht="16.5" customHeight="1">
      <c r="A35" s="372">
        <v>26</v>
      </c>
      <c r="B35" s="194" t="s">
        <v>1437</v>
      </c>
      <c r="C35" s="150" t="s">
        <v>1545</v>
      </c>
      <c r="D35" s="150" t="s">
        <v>2314</v>
      </c>
      <c r="E35" s="369"/>
      <c r="F35" s="369"/>
      <c r="G35" s="90" t="s">
        <v>12</v>
      </c>
      <c r="H35" s="363"/>
      <c r="I35" s="150"/>
      <c r="J35" s="151"/>
      <c r="K35" s="151"/>
      <c r="L35" s="362" t="s">
        <v>2308</v>
      </c>
      <c r="M35" s="391" t="s">
        <v>2319</v>
      </c>
    </row>
    <row r="36" spans="1:13" ht="16.5" customHeight="1">
      <c r="A36" s="372">
        <v>27</v>
      </c>
      <c r="B36" s="194" t="s">
        <v>1437</v>
      </c>
      <c r="C36" s="150" t="s">
        <v>1539</v>
      </c>
      <c r="D36" s="150" t="s">
        <v>1667</v>
      </c>
      <c r="E36" s="149"/>
      <c r="F36" s="149"/>
      <c r="G36" s="86" t="s">
        <v>12</v>
      </c>
      <c r="H36" s="357"/>
      <c r="I36" s="149" t="s">
        <v>24</v>
      </c>
      <c r="J36" s="151"/>
      <c r="K36" s="151"/>
      <c r="L36" s="354"/>
      <c r="M36" s="375"/>
    </row>
    <row r="37" spans="1:13" ht="16.5" customHeight="1">
      <c r="A37" s="372">
        <v>28</v>
      </c>
      <c r="B37" s="194" t="s">
        <v>1437</v>
      </c>
      <c r="C37" s="150" t="s">
        <v>1539</v>
      </c>
      <c r="D37" s="150" t="s">
        <v>1666</v>
      </c>
      <c r="E37" s="149"/>
      <c r="F37" s="149"/>
      <c r="G37" s="86" t="s">
        <v>12</v>
      </c>
      <c r="H37" s="357"/>
      <c r="I37" s="149" t="s">
        <v>25</v>
      </c>
      <c r="J37" s="151"/>
      <c r="K37" s="151"/>
      <c r="L37" s="354"/>
      <c r="M37" s="375"/>
    </row>
    <row r="38" spans="1:13" ht="16.5" customHeight="1">
      <c r="A38" s="372">
        <v>29</v>
      </c>
      <c r="B38" s="194" t="s">
        <v>1437</v>
      </c>
      <c r="C38" s="150" t="s">
        <v>1539</v>
      </c>
      <c r="D38" s="150" t="s">
        <v>1665</v>
      </c>
      <c r="E38" s="149"/>
      <c r="F38" s="149"/>
      <c r="G38" s="86" t="s">
        <v>12</v>
      </c>
      <c r="H38" s="357"/>
      <c r="I38" s="149" t="s">
        <v>26</v>
      </c>
      <c r="J38" s="151"/>
      <c r="K38" s="151"/>
      <c r="L38" s="354"/>
      <c r="M38" s="454"/>
    </row>
    <row r="39" spans="1:13" ht="16.5" customHeight="1">
      <c r="A39" s="372">
        <v>30</v>
      </c>
      <c r="B39" s="194" t="s">
        <v>1437</v>
      </c>
      <c r="C39" s="150" t="s">
        <v>1539</v>
      </c>
      <c r="D39" s="150" t="s">
        <v>1664</v>
      </c>
      <c r="E39" s="149"/>
      <c r="F39" s="149"/>
      <c r="G39" s="90" t="s">
        <v>12</v>
      </c>
      <c r="H39" s="357"/>
      <c r="I39" s="149" t="s">
        <v>1663</v>
      </c>
      <c r="J39" s="151"/>
      <c r="K39" s="151"/>
      <c r="L39" s="354"/>
      <c r="M39" s="454"/>
    </row>
    <row r="40" spans="1:13" ht="16.5" customHeight="1">
      <c r="A40" s="372">
        <v>31</v>
      </c>
      <c r="B40" s="194" t="s">
        <v>1437</v>
      </c>
      <c r="C40" s="150" t="s">
        <v>1539</v>
      </c>
      <c r="D40" s="150" t="s">
        <v>1662</v>
      </c>
      <c r="E40" s="149"/>
      <c r="F40" s="149"/>
      <c r="G40" s="86" t="s">
        <v>12</v>
      </c>
      <c r="H40" s="357"/>
      <c r="I40" s="149" t="s">
        <v>27</v>
      </c>
      <c r="J40" s="151"/>
      <c r="K40" s="151"/>
      <c r="L40" s="141" t="s">
        <v>2305</v>
      </c>
      <c r="M40" s="374"/>
    </row>
    <row r="41" spans="1:13" ht="16.5" customHeight="1">
      <c r="A41" s="372">
        <v>32</v>
      </c>
      <c r="B41" s="194" t="s">
        <v>1437</v>
      </c>
      <c r="C41" s="150" t="s">
        <v>1539</v>
      </c>
      <c r="D41" s="150" t="s">
        <v>1661</v>
      </c>
      <c r="E41" s="149"/>
      <c r="F41" s="149"/>
      <c r="G41" s="86" t="s">
        <v>12</v>
      </c>
      <c r="H41" s="357"/>
      <c r="I41" s="149"/>
      <c r="J41" s="151"/>
      <c r="K41" s="151"/>
      <c r="L41" s="354"/>
      <c r="M41" s="374"/>
    </row>
    <row r="42" spans="1:13" ht="16.5" customHeight="1">
      <c r="A42" s="372">
        <v>33</v>
      </c>
      <c r="B42" s="194" t="s">
        <v>1437</v>
      </c>
      <c r="C42" s="150" t="s">
        <v>2299</v>
      </c>
      <c r="D42" s="150" t="s">
        <v>2312</v>
      </c>
      <c r="E42" s="369"/>
      <c r="F42" s="369"/>
      <c r="G42" s="90" t="s">
        <v>12</v>
      </c>
      <c r="H42" s="363"/>
      <c r="I42" s="369"/>
      <c r="J42" s="151"/>
      <c r="K42" s="151"/>
      <c r="L42" s="414" t="s">
        <v>2306</v>
      </c>
      <c r="M42" s="390" t="s">
        <v>2320</v>
      </c>
    </row>
    <row r="43" spans="1:13" ht="18.75" customHeight="1">
      <c r="A43" s="372">
        <v>34</v>
      </c>
      <c r="B43" s="194" t="s">
        <v>1437</v>
      </c>
      <c r="C43" s="150" t="s">
        <v>1582</v>
      </c>
      <c r="D43" s="150" t="s">
        <v>1660</v>
      </c>
      <c r="E43" s="209"/>
      <c r="F43" s="209"/>
      <c r="G43" s="86" t="s">
        <v>12</v>
      </c>
      <c r="H43" s="357"/>
      <c r="I43" s="357"/>
      <c r="J43" s="151"/>
      <c r="K43" s="151"/>
      <c r="L43" s="141" t="s">
        <v>1659</v>
      </c>
      <c r="M43" s="376"/>
    </row>
    <row r="44" spans="1:13" s="20" customFormat="1" ht="16.5" customHeight="1">
      <c r="A44" s="372">
        <v>35</v>
      </c>
      <c r="B44" s="194" t="s">
        <v>1437</v>
      </c>
      <c r="C44" s="195" t="s">
        <v>1582</v>
      </c>
      <c r="D44" s="150" t="s">
        <v>2392</v>
      </c>
      <c r="E44" s="420" t="s">
        <v>2382</v>
      </c>
      <c r="F44" s="420" t="s">
        <v>2382</v>
      </c>
      <c r="G44" s="86" t="s">
        <v>12</v>
      </c>
      <c r="H44" s="199"/>
      <c r="I44" s="199"/>
      <c r="J44" s="197"/>
      <c r="K44" s="197"/>
      <c r="L44" s="198" t="s">
        <v>2383</v>
      </c>
      <c r="M44" s="421"/>
    </row>
    <row r="45" spans="1:13" s="20" customFormat="1" ht="95.25" customHeight="1">
      <c r="A45" s="372">
        <v>36</v>
      </c>
      <c r="B45" s="194" t="s">
        <v>1437</v>
      </c>
      <c r="C45" s="195" t="s">
        <v>1582</v>
      </c>
      <c r="D45" s="150" t="s">
        <v>2478</v>
      </c>
      <c r="E45" s="420"/>
      <c r="F45" s="420"/>
      <c r="G45" s="12" t="s">
        <v>724</v>
      </c>
      <c r="H45" s="199"/>
      <c r="I45" s="199" t="s">
        <v>2475</v>
      </c>
      <c r="J45" s="197"/>
      <c r="K45" s="197"/>
      <c r="L45" s="198" t="s">
        <v>2474</v>
      </c>
      <c r="M45" s="421" t="s">
        <v>2494</v>
      </c>
    </row>
    <row r="46" spans="1:13" s="20" customFormat="1" ht="16.5" customHeight="1">
      <c r="A46" s="372">
        <v>37</v>
      </c>
      <c r="B46" s="194" t="s">
        <v>1437</v>
      </c>
      <c r="C46" s="195" t="s">
        <v>1582</v>
      </c>
      <c r="D46" s="150" t="s">
        <v>2393</v>
      </c>
      <c r="E46" s="420" t="s">
        <v>2385</v>
      </c>
      <c r="F46" s="420" t="s">
        <v>2385</v>
      </c>
      <c r="G46" s="86" t="s">
        <v>12</v>
      </c>
      <c r="H46" s="199"/>
      <c r="I46" s="199"/>
      <c r="J46" s="197"/>
      <c r="K46" s="197"/>
      <c r="L46" s="198" t="s">
        <v>2384</v>
      </c>
      <c r="M46" s="421"/>
    </row>
    <row r="47" spans="1:13" ht="16.5" customHeight="1">
      <c r="A47" s="372">
        <v>38</v>
      </c>
      <c r="B47" s="194" t="s">
        <v>1437</v>
      </c>
      <c r="C47" s="150" t="s">
        <v>1582</v>
      </c>
      <c r="D47" s="150" t="s">
        <v>1658</v>
      </c>
      <c r="E47" s="149"/>
      <c r="F47" s="149"/>
      <c r="G47" s="90" t="s">
        <v>12</v>
      </c>
      <c r="H47" s="357"/>
      <c r="I47" s="357" t="s">
        <v>1657</v>
      </c>
      <c r="J47" s="151"/>
      <c r="K47" s="151"/>
      <c r="L47" s="141" t="s">
        <v>1656</v>
      </c>
      <c r="M47" s="374"/>
    </row>
    <row r="48" spans="1:13" ht="16.5" customHeight="1">
      <c r="A48" s="372">
        <v>39</v>
      </c>
      <c r="B48" s="194" t="s">
        <v>1437</v>
      </c>
      <c r="C48" s="150" t="s">
        <v>1582</v>
      </c>
      <c r="D48" s="150" t="s">
        <v>1655</v>
      </c>
      <c r="E48" s="149"/>
      <c r="F48" s="149"/>
      <c r="G48" s="86" t="s">
        <v>12</v>
      </c>
      <c r="H48" s="357"/>
      <c r="I48" s="357" t="s">
        <v>1654</v>
      </c>
      <c r="J48" s="151"/>
      <c r="K48" s="151"/>
      <c r="L48" s="141" t="s">
        <v>1653</v>
      </c>
      <c r="M48" s="374" t="s">
        <v>1652</v>
      </c>
    </row>
    <row r="49" spans="1:13" s="17" customFormat="1" ht="16.5" customHeight="1">
      <c r="A49" s="372">
        <v>40</v>
      </c>
      <c r="B49" s="194" t="s">
        <v>1437</v>
      </c>
      <c r="C49" s="150" t="s">
        <v>1582</v>
      </c>
      <c r="D49" s="150" t="s">
        <v>1651</v>
      </c>
      <c r="E49" s="209" t="s">
        <v>1584</v>
      </c>
      <c r="F49" s="209" t="s">
        <v>1584</v>
      </c>
      <c r="G49" s="86" t="s">
        <v>12</v>
      </c>
      <c r="H49" s="357"/>
      <c r="I49" s="149" t="s">
        <v>1650</v>
      </c>
      <c r="J49" s="151"/>
      <c r="K49" s="151"/>
      <c r="L49" s="141" t="s">
        <v>1649</v>
      </c>
      <c r="M49" s="376" t="s">
        <v>1648</v>
      </c>
    </row>
    <row r="50" spans="1:13" ht="16.5" customHeight="1">
      <c r="A50" s="372">
        <v>41</v>
      </c>
      <c r="B50" s="194" t="s">
        <v>1437</v>
      </c>
      <c r="C50" s="150" t="s">
        <v>1582</v>
      </c>
      <c r="D50" s="150" t="s">
        <v>1647</v>
      </c>
      <c r="E50" s="209" t="s">
        <v>1596</v>
      </c>
      <c r="F50" s="209" t="s">
        <v>1596</v>
      </c>
      <c r="G50" s="86" t="s">
        <v>12</v>
      </c>
      <c r="H50" s="357"/>
      <c r="I50" s="149" t="s">
        <v>714</v>
      </c>
      <c r="J50" s="151"/>
      <c r="K50" s="151"/>
      <c r="L50" s="141"/>
      <c r="M50" s="374" t="s">
        <v>687</v>
      </c>
    </row>
    <row r="51" spans="1:13" ht="16.5" customHeight="1">
      <c r="A51" s="372">
        <v>42</v>
      </c>
      <c r="B51" s="194" t="s">
        <v>1437</v>
      </c>
      <c r="C51" s="150" t="s">
        <v>1582</v>
      </c>
      <c r="D51" s="150" t="s">
        <v>2208</v>
      </c>
      <c r="E51" s="164" t="s">
        <v>281</v>
      </c>
      <c r="F51" s="164" t="s">
        <v>281</v>
      </c>
      <c r="G51" s="90" t="s">
        <v>12</v>
      </c>
      <c r="H51" s="357"/>
      <c r="I51" s="357" t="s">
        <v>1646</v>
      </c>
      <c r="J51" s="151"/>
      <c r="K51" s="151"/>
      <c r="L51" s="141" t="s">
        <v>1645</v>
      </c>
      <c r="M51" s="374" t="s">
        <v>1624</v>
      </c>
    </row>
    <row r="52" spans="1:13" ht="16.5" customHeight="1">
      <c r="A52" s="372">
        <v>43</v>
      </c>
      <c r="B52" s="194" t="s">
        <v>1437</v>
      </c>
      <c r="C52" s="150" t="s">
        <v>1582</v>
      </c>
      <c r="D52" s="150" t="s">
        <v>2209</v>
      </c>
      <c r="E52" s="164"/>
      <c r="F52" s="164"/>
      <c r="G52" s="86" t="s">
        <v>12</v>
      </c>
      <c r="H52" s="357"/>
      <c r="I52" s="357"/>
      <c r="J52" s="151"/>
      <c r="K52" s="151"/>
      <c r="L52" s="141"/>
      <c r="M52" s="374"/>
    </row>
    <row r="53" spans="1:13" ht="16.5" customHeight="1">
      <c r="A53" s="372">
        <v>44</v>
      </c>
      <c r="B53" s="194" t="s">
        <v>1437</v>
      </c>
      <c r="C53" s="150" t="s">
        <v>1582</v>
      </c>
      <c r="D53" s="150" t="s">
        <v>2210</v>
      </c>
      <c r="E53" s="164"/>
      <c r="F53" s="164"/>
      <c r="G53" s="86" t="s">
        <v>12</v>
      </c>
      <c r="H53" s="357"/>
      <c r="I53" s="357"/>
      <c r="J53" s="151"/>
      <c r="K53" s="151"/>
      <c r="L53" s="141"/>
      <c r="M53" s="374"/>
    </row>
    <row r="54" spans="1:13" ht="16.5" customHeight="1">
      <c r="A54" s="372">
        <v>45</v>
      </c>
      <c r="B54" s="194" t="s">
        <v>1437</v>
      </c>
      <c r="C54" s="150" t="s">
        <v>1582</v>
      </c>
      <c r="D54" s="150" t="s">
        <v>1644</v>
      </c>
      <c r="E54" s="164" t="s">
        <v>1643</v>
      </c>
      <c r="F54" s="164" t="s">
        <v>1643</v>
      </c>
      <c r="G54" s="86" t="s">
        <v>12</v>
      </c>
      <c r="H54" s="357"/>
      <c r="I54" s="357"/>
      <c r="J54" s="151"/>
      <c r="K54" s="151"/>
      <c r="L54" s="141" t="s">
        <v>1606</v>
      </c>
      <c r="M54" s="374" t="s">
        <v>1642</v>
      </c>
    </row>
    <row r="55" spans="1:13" ht="16.5" customHeight="1">
      <c r="A55" s="372">
        <v>46</v>
      </c>
      <c r="B55" s="194" t="s">
        <v>1437</v>
      </c>
      <c r="C55" s="150" t="s">
        <v>1582</v>
      </c>
      <c r="D55" s="150" t="s">
        <v>1641</v>
      </c>
      <c r="E55" s="164" t="s">
        <v>1640</v>
      </c>
      <c r="F55" s="164" t="s">
        <v>1640</v>
      </c>
      <c r="G55" s="90" t="s">
        <v>12</v>
      </c>
      <c r="H55" s="357"/>
      <c r="I55" s="357"/>
      <c r="J55" s="151"/>
      <c r="K55" s="151"/>
      <c r="L55" s="141" t="s">
        <v>1639</v>
      </c>
      <c r="M55" s="374" t="s">
        <v>688</v>
      </c>
    </row>
    <row r="56" spans="1:13" ht="16.5" customHeight="1">
      <c r="A56" s="372">
        <v>47</v>
      </c>
      <c r="B56" s="194" t="s">
        <v>1437</v>
      </c>
      <c r="C56" s="150" t="s">
        <v>1582</v>
      </c>
      <c r="D56" s="150" t="s">
        <v>1638</v>
      </c>
      <c r="E56" s="164" t="s">
        <v>1637</v>
      </c>
      <c r="F56" s="164" t="s">
        <v>1637</v>
      </c>
      <c r="G56" s="86" t="s">
        <v>12</v>
      </c>
      <c r="H56" s="357"/>
      <c r="I56" s="357"/>
      <c r="J56" s="151"/>
      <c r="K56" s="151"/>
      <c r="L56" s="141" t="s">
        <v>1636</v>
      </c>
      <c r="M56" s="374" t="s">
        <v>688</v>
      </c>
    </row>
    <row r="57" spans="1:13" ht="16.5" customHeight="1">
      <c r="A57" s="372">
        <v>48</v>
      </c>
      <c r="B57" s="194" t="s">
        <v>1437</v>
      </c>
      <c r="C57" s="150" t="s">
        <v>1582</v>
      </c>
      <c r="D57" s="150" t="s">
        <v>1635</v>
      </c>
      <c r="E57" s="149"/>
      <c r="F57" s="149"/>
      <c r="G57" s="86" t="s">
        <v>12</v>
      </c>
      <c r="H57" s="357"/>
      <c r="I57" s="357"/>
      <c r="J57" s="151"/>
      <c r="K57" s="151"/>
      <c r="L57" s="141" t="s">
        <v>1634</v>
      </c>
      <c r="M57" s="376" t="s">
        <v>1633</v>
      </c>
    </row>
    <row r="58" spans="1:13" ht="16.5" customHeight="1">
      <c r="A58" s="372">
        <v>49</v>
      </c>
      <c r="B58" s="194" t="s">
        <v>1437</v>
      </c>
      <c r="C58" s="150" t="s">
        <v>1582</v>
      </c>
      <c r="D58" s="150" t="s">
        <v>1632</v>
      </c>
      <c r="E58" s="149"/>
      <c r="F58" s="149"/>
      <c r="G58" s="86" t="s">
        <v>12</v>
      </c>
      <c r="H58" s="357"/>
      <c r="I58" s="357"/>
      <c r="J58" s="151"/>
      <c r="K58" s="151"/>
      <c r="L58" s="141" t="s">
        <v>1631</v>
      </c>
      <c r="M58" s="376" t="s">
        <v>1630</v>
      </c>
    </row>
    <row r="59" spans="1:13" ht="17.25" customHeight="1">
      <c r="A59" s="372">
        <v>50</v>
      </c>
      <c r="B59" s="194" t="s">
        <v>1437</v>
      </c>
      <c r="C59" s="150" t="s">
        <v>1582</v>
      </c>
      <c r="D59" s="150" t="s">
        <v>1629</v>
      </c>
      <c r="E59" s="149"/>
      <c r="F59" s="149"/>
      <c r="G59" s="90" t="s">
        <v>12</v>
      </c>
      <c r="H59" s="357"/>
      <c r="I59" s="357"/>
      <c r="J59" s="151"/>
      <c r="K59" s="151"/>
      <c r="L59" s="141" t="s">
        <v>1628</v>
      </c>
      <c r="M59" s="376" t="s">
        <v>689</v>
      </c>
    </row>
    <row r="60" spans="1:13" ht="17.25" customHeight="1">
      <c r="A60" s="372">
        <v>51</v>
      </c>
      <c r="B60" s="194" t="s">
        <v>1437</v>
      </c>
      <c r="C60" s="150" t="s">
        <v>1582</v>
      </c>
      <c r="D60" s="150" t="s">
        <v>2495</v>
      </c>
      <c r="E60" s="435" t="s">
        <v>2454</v>
      </c>
      <c r="F60" s="435" t="s">
        <v>2454</v>
      </c>
      <c r="G60" s="9" t="s">
        <v>1715</v>
      </c>
      <c r="H60" s="436"/>
      <c r="I60" s="436"/>
      <c r="J60" s="151"/>
      <c r="K60" s="151"/>
      <c r="L60" s="141" t="s">
        <v>2497</v>
      </c>
      <c r="M60" s="376"/>
    </row>
    <row r="61" spans="1:13" ht="17.25" customHeight="1">
      <c r="A61" s="372">
        <v>52</v>
      </c>
      <c r="B61" s="194" t="s">
        <v>1437</v>
      </c>
      <c r="C61" s="150" t="s">
        <v>1582</v>
      </c>
      <c r="D61" s="150" t="s">
        <v>2496</v>
      </c>
      <c r="E61" s="435" t="s">
        <v>2454</v>
      </c>
      <c r="F61" s="435" t="s">
        <v>2454</v>
      </c>
      <c r="G61" s="9" t="s">
        <v>1715</v>
      </c>
      <c r="H61" s="436"/>
      <c r="I61" s="436"/>
      <c r="J61" s="151"/>
      <c r="K61" s="151"/>
      <c r="L61" s="141" t="s">
        <v>2498</v>
      </c>
      <c r="M61" s="376"/>
    </row>
    <row r="62" spans="1:13" ht="17.25" customHeight="1">
      <c r="A62" s="372">
        <v>53</v>
      </c>
      <c r="B62" s="194" t="s">
        <v>1437</v>
      </c>
      <c r="C62" s="150" t="s">
        <v>1582</v>
      </c>
      <c r="D62" s="150" t="s">
        <v>2459</v>
      </c>
      <c r="E62" s="424" t="s">
        <v>2454</v>
      </c>
      <c r="F62" s="424" t="s">
        <v>2454</v>
      </c>
      <c r="G62" s="90" t="s">
        <v>12</v>
      </c>
      <c r="H62" s="425"/>
      <c r="I62" s="425"/>
      <c r="J62" s="151"/>
      <c r="K62" s="151"/>
      <c r="L62" s="141" t="s">
        <v>2455</v>
      </c>
      <c r="M62" s="376"/>
    </row>
    <row r="63" spans="1:13" ht="17.25" customHeight="1">
      <c r="A63" s="372">
        <v>54</v>
      </c>
      <c r="B63" s="194" t="s">
        <v>1437</v>
      </c>
      <c r="C63" s="150" t="s">
        <v>1582</v>
      </c>
      <c r="D63" s="150" t="s">
        <v>2460</v>
      </c>
      <c r="E63" s="424" t="s">
        <v>2454</v>
      </c>
      <c r="F63" s="424" t="s">
        <v>2454</v>
      </c>
      <c r="G63" s="90" t="s">
        <v>12</v>
      </c>
      <c r="H63" s="425"/>
      <c r="I63" s="425"/>
      <c r="J63" s="151"/>
      <c r="K63" s="151"/>
      <c r="L63" s="141" t="s">
        <v>2456</v>
      </c>
      <c r="M63" s="376"/>
    </row>
    <row r="64" spans="1:13" ht="17.25" customHeight="1">
      <c r="A64" s="372">
        <v>55</v>
      </c>
      <c r="B64" s="194" t="s">
        <v>1437</v>
      </c>
      <c r="C64" s="150" t="s">
        <v>1582</v>
      </c>
      <c r="D64" s="150" t="s">
        <v>2461</v>
      </c>
      <c r="E64" s="424" t="s">
        <v>2454</v>
      </c>
      <c r="F64" s="424" t="s">
        <v>2454</v>
      </c>
      <c r="G64" s="90" t="s">
        <v>12</v>
      </c>
      <c r="H64" s="425"/>
      <c r="I64" s="425"/>
      <c r="J64" s="151"/>
      <c r="K64" s="151"/>
      <c r="L64" s="141" t="s">
        <v>2457</v>
      </c>
      <c r="M64" s="376"/>
    </row>
    <row r="65" spans="1:13" ht="17.25" customHeight="1">
      <c r="A65" s="372">
        <v>56</v>
      </c>
      <c r="B65" s="194" t="s">
        <v>1437</v>
      </c>
      <c r="C65" s="150" t="s">
        <v>1582</v>
      </c>
      <c r="D65" s="150" t="s">
        <v>2462</v>
      </c>
      <c r="E65" s="424" t="s">
        <v>2454</v>
      </c>
      <c r="F65" s="424" t="s">
        <v>2454</v>
      </c>
      <c r="G65" s="90" t="s">
        <v>12</v>
      </c>
      <c r="H65" s="425"/>
      <c r="I65" s="425"/>
      <c r="J65" s="151"/>
      <c r="K65" s="151"/>
      <c r="L65" s="141" t="s">
        <v>2458</v>
      </c>
      <c r="M65" s="376"/>
    </row>
    <row r="66" spans="1:13" s="17" customFormat="1" ht="16.5" customHeight="1">
      <c r="A66" s="372">
        <v>57</v>
      </c>
      <c r="B66" s="194" t="s">
        <v>1437</v>
      </c>
      <c r="C66" s="150" t="s">
        <v>1582</v>
      </c>
      <c r="D66" s="150" t="s">
        <v>2211</v>
      </c>
      <c r="E66" s="149" t="s">
        <v>1627</v>
      </c>
      <c r="F66" s="149" t="s">
        <v>1627</v>
      </c>
      <c r="G66" s="86" t="s">
        <v>12</v>
      </c>
      <c r="H66" s="357"/>
      <c r="I66" s="204" t="s">
        <v>1626</v>
      </c>
      <c r="J66" s="151"/>
      <c r="K66" s="151"/>
      <c r="L66" s="141" t="s">
        <v>1625</v>
      </c>
      <c r="M66" s="374" t="s">
        <v>1624</v>
      </c>
    </row>
    <row r="67" spans="1:13" s="17" customFormat="1" ht="16.5" customHeight="1">
      <c r="A67" s="372">
        <v>58</v>
      </c>
      <c r="B67" s="194" t="s">
        <v>1437</v>
      </c>
      <c r="C67" s="150" t="s">
        <v>1582</v>
      </c>
      <c r="D67" s="150" t="s">
        <v>2212</v>
      </c>
      <c r="E67" s="149"/>
      <c r="F67" s="149"/>
      <c r="G67" s="86" t="s">
        <v>12</v>
      </c>
      <c r="H67" s="357"/>
      <c r="I67" s="204"/>
      <c r="J67" s="151"/>
      <c r="K67" s="151"/>
      <c r="L67" s="141"/>
      <c r="M67" s="374"/>
    </row>
    <row r="68" spans="1:13" s="17" customFormat="1" ht="16.5" customHeight="1">
      <c r="A68" s="372">
        <v>59</v>
      </c>
      <c r="B68" s="194" t="s">
        <v>1437</v>
      </c>
      <c r="C68" s="150" t="s">
        <v>1582</v>
      </c>
      <c r="D68" s="150" t="s">
        <v>2213</v>
      </c>
      <c r="E68" s="149"/>
      <c r="F68" s="149"/>
      <c r="G68" s="86" t="s">
        <v>12</v>
      </c>
      <c r="H68" s="357"/>
      <c r="I68" s="204"/>
      <c r="J68" s="151"/>
      <c r="K68" s="151"/>
      <c r="L68" s="141"/>
      <c r="M68" s="374"/>
    </row>
    <row r="69" spans="1:13" s="17" customFormat="1" ht="16.5" customHeight="1">
      <c r="A69" s="372">
        <v>60</v>
      </c>
      <c r="B69" s="194" t="s">
        <v>1437</v>
      </c>
      <c r="C69" s="150" t="s">
        <v>1582</v>
      </c>
      <c r="D69" s="150" t="s">
        <v>2214</v>
      </c>
      <c r="E69" s="149"/>
      <c r="F69" s="149"/>
      <c r="G69" s="90" t="s">
        <v>12</v>
      </c>
      <c r="H69" s="357"/>
      <c r="I69" s="204"/>
      <c r="J69" s="151"/>
      <c r="K69" s="151"/>
      <c r="L69" s="141"/>
      <c r="M69" s="374"/>
    </row>
    <row r="70" spans="1:13" ht="16.5" customHeight="1">
      <c r="A70" s="372">
        <v>61</v>
      </c>
      <c r="B70" s="194" t="s">
        <v>1437</v>
      </c>
      <c r="C70" s="150" t="s">
        <v>1582</v>
      </c>
      <c r="D70" s="150" t="s">
        <v>1623</v>
      </c>
      <c r="E70" s="164" t="s">
        <v>281</v>
      </c>
      <c r="F70" s="164" t="s">
        <v>281</v>
      </c>
      <c r="G70" s="86" t="s">
        <v>12</v>
      </c>
      <c r="H70" s="357"/>
      <c r="I70" s="357"/>
      <c r="J70" s="151"/>
      <c r="K70" s="151"/>
      <c r="L70" s="141" t="s">
        <v>1622</v>
      </c>
      <c r="M70" s="376" t="s">
        <v>690</v>
      </c>
    </row>
    <row r="71" spans="1:13" ht="16.5" customHeight="1">
      <c r="A71" s="372">
        <v>62</v>
      </c>
      <c r="B71" s="194" t="s">
        <v>1437</v>
      </c>
      <c r="C71" s="150" t="s">
        <v>1582</v>
      </c>
      <c r="D71" s="150" t="s">
        <v>1621</v>
      </c>
      <c r="E71" s="149" t="s">
        <v>1620</v>
      </c>
      <c r="F71" s="149" t="s">
        <v>1620</v>
      </c>
      <c r="G71" s="86" t="s">
        <v>12</v>
      </c>
      <c r="H71" s="357"/>
      <c r="I71" s="357"/>
      <c r="J71" s="151"/>
      <c r="K71" s="151"/>
      <c r="L71" s="141" t="s">
        <v>1619</v>
      </c>
      <c r="M71" s="376" t="s">
        <v>691</v>
      </c>
    </row>
    <row r="72" spans="1:13" ht="16.5" customHeight="1">
      <c r="A72" s="372">
        <v>63</v>
      </c>
      <c r="B72" s="194" t="s">
        <v>1437</v>
      </c>
      <c r="C72" s="150" t="s">
        <v>1582</v>
      </c>
      <c r="D72" s="150" t="s">
        <v>1618</v>
      </c>
      <c r="E72" s="149" t="s">
        <v>283</v>
      </c>
      <c r="F72" s="149" t="s">
        <v>283</v>
      </c>
      <c r="G72" s="86" t="s">
        <v>12</v>
      </c>
      <c r="H72" s="357"/>
      <c r="I72" s="357"/>
      <c r="J72" s="151"/>
      <c r="K72" s="151"/>
      <c r="L72" s="141" t="s">
        <v>1617</v>
      </c>
      <c r="M72" s="376" t="s">
        <v>692</v>
      </c>
    </row>
    <row r="73" spans="1:13" ht="16.5" customHeight="1">
      <c r="A73" s="372">
        <v>64</v>
      </c>
      <c r="B73" s="194" t="s">
        <v>1437</v>
      </c>
      <c r="C73" s="150" t="s">
        <v>1582</v>
      </c>
      <c r="D73" s="150" t="s">
        <v>1616</v>
      </c>
      <c r="E73" s="149"/>
      <c r="F73" s="149"/>
      <c r="G73" s="90" t="s">
        <v>12</v>
      </c>
      <c r="H73" s="357"/>
      <c r="I73" s="357"/>
      <c r="J73" s="151"/>
      <c r="K73" s="151"/>
      <c r="L73" s="141" t="s">
        <v>1615</v>
      </c>
      <c r="M73" s="376" t="s">
        <v>1614</v>
      </c>
    </row>
    <row r="74" spans="1:13" ht="16.5" customHeight="1">
      <c r="A74" s="372">
        <v>65</v>
      </c>
      <c r="B74" s="194" t="s">
        <v>1437</v>
      </c>
      <c r="C74" s="150" t="s">
        <v>1582</v>
      </c>
      <c r="D74" s="150" t="s">
        <v>1613</v>
      </c>
      <c r="E74" s="164"/>
      <c r="F74" s="164"/>
      <c r="G74" s="86" t="s">
        <v>12</v>
      </c>
      <c r="H74" s="357"/>
      <c r="I74" s="357"/>
      <c r="J74" s="151"/>
      <c r="K74" s="151"/>
      <c r="L74" s="141"/>
      <c r="M74" s="376" t="s">
        <v>1612</v>
      </c>
    </row>
    <row r="75" spans="1:13" ht="16.5" customHeight="1">
      <c r="A75" s="372">
        <v>66</v>
      </c>
      <c r="B75" s="194" t="s">
        <v>1437</v>
      </c>
      <c r="C75" s="150" t="s">
        <v>1603</v>
      </c>
      <c r="D75" s="150" t="s">
        <v>1611</v>
      </c>
      <c r="E75" s="149" t="s">
        <v>283</v>
      </c>
      <c r="F75" s="149" t="s">
        <v>283</v>
      </c>
      <c r="G75" s="86" t="s">
        <v>12</v>
      </c>
      <c r="H75" s="357"/>
      <c r="I75" s="357"/>
      <c r="J75" s="151"/>
      <c r="K75" s="151"/>
      <c r="L75" s="141" t="s">
        <v>2360</v>
      </c>
      <c r="M75" s="376" t="s">
        <v>1610</v>
      </c>
    </row>
    <row r="76" spans="1:13" ht="16.5" customHeight="1">
      <c r="A76" s="372">
        <v>67</v>
      </c>
      <c r="B76" s="194" t="s">
        <v>1437</v>
      </c>
      <c r="C76" s="150" t="s">
        <v>1603</v>
      </c>
      <c r="D76" s="150" t="s">
        <v>1609</v>
      </c>
      <c r="E76" s="164" t="s">
        <v>281</v>
      </c>
      <c r="F76" s="164" t="s">
        <v>281</v>
      </c>
      <c r="G76" s="86" t="s">
        <v>12</v>
      </c>
      <c r="H76" s="357"/>
      <c r="I76" s="357"/>
      <c r="J76" s="151"/>
      <c r="K76" s="151"/>
      <c r="L76" s="141"/>
      <c r="M76" s="376" t="s">
        <v>2361</v>
      </c>
    </row>
    <row r="77" spans="1:13" ht="16.5" customHeight="1">
      <c r="A77" s="372">
        <v>68</v>
      </c>
      <c r="B77" s="194" t="s">
        <v>1437</v>
      </c>
      <c r="C77" s="150" t="s">
        <v>1603</v>
      </c>
      <c r="D77" s="150" t="s">
        <v>1608</v>
      </c>
      <c r="E77" s="164" t="s">
        <v>1607</v>
      </c>
      <c r="F77" s="164" t="s">
        <v>1607</v>
      </c>
      <c r="G77" s="90" t="s">
        <v>12</v>
      </c>
      <c r="H77" s="357"/>
      <c r="I77" s="357"/>
      <c r="J77" s="151"/>
      <c r="K77" s="151"/>
      <c r="L77" s="141" t="s">
        <v>1606</v>
      </c>
      <c r="M77" s="374" t="s">
        <v>688</v>
      </c>
    </row>
    <row r="78" spans="1:13" ht="16.5" customHeight="1">
      <c r="A78" s="372">
        <v>69</v>
      </c>
      <c r="B78" s="194" t="s">
        <v>1437</v>
      </c>
      <c r="C78" s="150" t="s">
        <v>1603</v>
      </c>
      <c r="D78" s="150" t="s">
        <v>1605</v>
      </c>
      <c r="E78" s="164" t="s">
        <v>1604</v>
      </c>
      <c r="F78" s="164" t="s">
        <v>1604</v>
      </c>
      <c r="G78" s="86" t="s">
        <v>12</v>
      </c>
      <c r="H78" s="357"/>
      <c r="I78" s="357"/>
      <c r="J78" s="151"/>
      <c r="K78" s="151"/>
      <c r="L78" s="141" t="s">
        <v>636</v>
      </c>
      <c r="M78" s="374" t="s">
        <v>688</v>
      </c>
    </row>
    <row r="79" spans="1:13" ht="16.5" customHeight="1">
      <c r="A79" s="372">
        <v>70</v>
      </c>
      <c r="B79" s="194" t="s">
        <v>1437</v>
      </c>
      <c r="C79" s="150" t="s">
        <v>1603</v>
      </c>
      <c r="D79" s="150" t="s">
        <v>1602</v>
      </c>
      <c r="E79" s="164" t="s">
        <v>1601</v>
      </c>
      <c r="F79" s="164" t="s">
        <v>1601</v>
      </c>
      <c r="G79" s="86" t="s">
        <v>12</v>
      </c>
      <c r="H79" s="357"/>
      <c r="I79" s="357"/>
      <c r="J79" s="151"/>
      <c r="K79" s="151"/>
      <c r="L79" s="141" t="s">
        <v>2380</v>
      </c>
      <c r="M79" s="374" t="s">
        <v>688</v>
      </c>
    </row>
    <row r="80" spans="1:13" ht="16.5" customHeight="1">
      <c r="A80" s="372">
        <v>71</v>
      </c>
      <c r="B80" s="194" t="s">
        <v>1437</v>
      </c>
      <c r="C80" s="150" t="s">
        <v>1582</v>
      </c>
      <c r="D80" s="150" t="s">
        <v>1600</v>
      </c>
      <c r="E80" s="164" t="s">
        <v>703</v>
      </c>
      <c r="F80" s="164" t="s">
        <v>1584</v>
      </c>
      <c r="G80" s="86" t="s">
        <v>12</v>
      </c>
      <c r="H80" s="357"/>
      <c r="I80" s="204" t="s">
        <v>1599</v>
      </c>
      <c r="J80" s="151"/>
      <c r="K80" s="151"/>
      <c r="L80" s="141" t="s">
        <v>1598</v>
      </c>
      <c r="M80" s="376" t="s">
        <v>686</v>
      </c>
    </row>
    <row r="81" spans="1:13" ht="16.5" customHeight="1">
      <c r="A81" s="372">
        <v>72</v>
      </c>
      <c r="B81" s="194" t="s">
        <v>1437</v>
      </c>
      <c r="C81" s="150" t="s">
        <v>1582</v>
      </c>
      <c r="D81" s="150" t="s">
        <v>1597</v>
      </c>
      <c r="E81" s="209" t="s">
        <v>1596</v>
      </c>
      <c r="F81" s="209" t="s">
        <v>1596</v>
      </c>
      <c r="G81" s="90" t="s">
        <v>12</v>
      </c>
      <c r="H81" s="262"/>
      <c r="I81" s="204" t="s">
        <v>1595</v>
      </c>
      <c r="J81" s="151"/>
      <c r="K81" s="368"/>
      <c r="L81" s="151"/>
      <c r="M81" s="374" t="s">
        <v>687</v>
      </c>
    </row>
    <row r="82" spans="1:13" s="20" customFormat="1" ht="16.5" customHeight="1">
      <c r="A82" s="372">
        <v>73</v>
      </c>
      <c r="B82" s="194" t="s">
        <v>1437</v>
      </c>
      <c r="C82" s="150" t="s">
        <v>1582</v>
      </c>
      <c r="D82" s="150" t="s">
        <v>1594</v>
      </c>
      <c r="E82" s="200"/>
      <c r="F82" s="200"/>
      <c r="G82" s="86" t="s">
        <v>12</v>
      </c>
      <c r="H82" s="199"/>
      <c r="I82" s="336"/>
      <c r="J82" s="197"/>
      <c r="K82" s="197"/>
      <c r="L82" s="198" t="s">
        <v>1593</v>
      </c>
      <c r="M82" s="377" t="s">
        <v>1592</v>
      </c>
    </row>
    <row r="83" spans="1:13" ht="16.5" customHeight="1">
      <c r="A83" s="372">
        <v>74</v>
      </c>
      <c r="B83" s="194" t="s">
        <v>1437</v>
      </c>
      <c r="C83" s="150" t="s">
        <v>1582</v>
      </c>
      <c r="D83" s="150" t="s">
        <v>1591</v>
      </c>
      <c r="E83" s="149"/>
      <c r="F83" s="149"/>
      <c r="G83" s="86" t="s">
        <v>12</v>
      </c>
      <c r="H83" s="357"/>
      <c r="I83" s="204" t="s">
        <v>1590</v>
      </c>
      <c r="J83" s="151"/>
      <c r="K83" s="151"/>
      <c r="L83" s="141"/>
      <c r="M83" s="374"/>
    </row>
    <row r="84" spans="1:13" ht="16.5" customHeight="1">
      <c r="A84" s="372">
        <v>75</v>
      </c>
      <c r="B84" s="194" t="s">
        <v>1437</v>
      </c>
      <c r="C84" s="150" t="s">
        <v>1582</v>
      </c>
      <c r="D84" s="150" t="s">
        <v>1589</v>
      </c>
      <c r="E84" s="149"/>
      <c r="F84" s="149"/>
      <c r="G84" s="86" t="s">
        <v>12</v>
      </c>
      <c r="H84" s="357"/>
      <c r="I84" s="204" t="s">
        <v>1588</v>
      </c>
      <c r="J84" s="151"/>
      <c r="K84" s="151"/>
      <c r="L84" s="141"/>
      <c r="M84" s="374"/>
    </row>
    <row r="85" spans="1:13" ht="16.5" customHeight="1">
      <c r="A85" s="372">
        <v>76</v>
      </c>
      <c r="B85" s="194" t="s">
        <v>1437</v>
      </c>
      <c r="C85" s="150" t="s">
        <v>1582</v>
      </c>
      <c r="D85" s="150" t="s">
        <v>1587</v>
      </c>
      <c r="E85" s="149"/>
      <c r="F85" s="149"/>
      <c r="G85" s="90" t="s">
        <v>12</v>
      </c>
      <c r="H85" s="357"/>
      <c r="I85" s="204" t="s">
        <v>1586</v>
      </c>
      <c r="J85" s="151"/>
      <c r="K85" s="151"/>
      <c r="L85" s="141"/>
      <c r="M85" s="374"/>
    </row>
    <row r="86" spans="1:13" ht="16.5" customHeight="1">
      <c r="A86" s="372">
        <v>77</v>
      </c>
      <c r="B86" s="194" t="s">
        <v>1437</v>
      </c>
      <c r="C86" s="150" t="s">
        <v>1582</v>
      </c>
      <c r="D86" s="150" t="s">
        <v>1585</v>
      </c>
      <c r="E86" s="209" t="s">
        <v>1584</v>
      </c>
      <c r="F86" s="164" t="s">
        <v>703</v>
      </c>
      <c r="G86" s="86" t="s">
        <v>12</v>
      </c>
      <c r="H86" s="357"/>
      <c r="I86" s="149"/>
      <c r="J86" s="151"/>
      <c r="K86" s="151"/>
      <c r="L86" s="141"/>
      <c r="M86" s="374"/>
    </row>
    <row r="87" spans="1:13" ht="16.5" customHeight="1">
      <c r="A87" s="372">
        <v>78</v>
      </c>
      <c r="B87" s="194" t="s">
        <v>1437</v>
      </c>
      <c r="C87" s="150" t="s">
        <v>1582</v>
      </c>
      <c r="D87" s="150" t="s">
        <v>2215</v>
      </c>
      <c r="E87" s="209" t="s">
        <v>1583</v>
      </c>
      <c r="F87" s="209" t="s">
        <v>1583</v>
      </c>
      <c r="G87" s="86" t="s">
        <v>12</v>
      </c>
      <c r="H87" s="357"/>
      <c r="I87" s="149"/>
      <c r="J87" s="151"/>
      <c r="K87" s="151"/>
      <c r="L87" s="141"/>
      <c r="M87" s="374"/>
    </row>
    <row r="88" spans="1:13" ht="16.5" customHeight="1">
      <c r="A88" s="372">
        <v>79</v>
      </c>
      <c r="B88" s="194" t="s">
        <v>1437</v>
      </c>
      <c r="C88" s="150" t="s">
        <v>1582</v>
      </c>
      <c r="D88" s="150" t="s">
        <v>2283</v>
      </c>
      <c r="E88" s="149"/>
      <c r="F88" s="149"/>
      <c r="G88" s="86" t="s">
        <v>12</v>
      </c>
      <c r="H88" s="357"/>
      <c r="I88" s="149"/>
      <c r="J88" s="151"/>
      <c r="K88" s="151"/>
      <c r="L88" s="354"/>
      <c r="M88" s="374"/>
    </row>
    <row r="89" spans="1:13" ht="16.5" customHeight="1">
      <c r="A89" s="372">
        <v>80</v>
      </c>
      <c r="B89" s="194" t="s">
        <v>1437</v>
      </c>
      <c r="C89" s="150" t="s">
        <v>1539</v>
      </c>
      <c r="D89" s="150" t="s">
        <v>2346</v>
      </c>
      <c r="E89" s="149"/>
      <c r="F89" s="149"/>
      <c r="G89" s="90" t="s">
        <v>12</v>
      </c>
      <c r="H89" s="206" t="s">
        <v>1581</v>
      </c>
      <c r="I89" s="149"/>
      <c r="J89" s="151"/>
      <c r="K89" s="151"/>
      <c r="L89" s="400" t="s">
        <v>2359</v>
      </c>
      <c r="M89" s="375"/>
    </row>
    <row r="90" spans="1:13" s="20" customFormat="1" ht="16.5" customHeight="1">
      <c r="A90" s="372">
        <v>81</v>
      </c>
      <c r="B90" s="194" t="s">
        <v>1437</v>
      </c>
      <c r="C90" s="150" t="s">
        <v>1539</v>
      </c>
      <c r="D90" s="150" t="s">
        <v>2284</v>
      </c>
      <c r="E90" s="149"/>
      <c r="F90" s="149"/>
      <c r="G90" s="86" t="s">
        <v>12</v>
      </c>
      <c r="H90" s="208"/>
      <c r="I90" s="149"/>
      <c r="J90" s="151"/>
      <c r="K90" s="151"/>
      <c r="L90" s="354" t="s">
        <v>822</v>
      </c>
      <c r="M90" s="454" t="s">
        <v>1580</v>
      </c>
    </row>
    <row r="91" spans="1:13" s="20" customFormat="1" ht="16.5" customHeight="1">
      <c r="A91" s="372">
        <v>82</v>
      </c>
      <c r="B91" s="194" t="s">
        <v>1437</v>
      </c>
      <c r="C91" s="150" t="s">
        <v>1539</v>
      </c>
      <c r="D91" s="150" t="s">
        <v>1579</v>
      </c>
      <c r="E91" s="149"/>
      <c r="F91" s="149"/>
      <c r="G91" s="86" t="s">
        <v>12</v>
      </c>
      <c r="H91" s="206" t="s">
        <v>28</v>
      </c>
      <c r="I91" s="455" t="s">
        <v>1578</v>
      </c>
      <c r="J91" s="151"/>
      <c r="K91" s="151"/>
      <c r="L91" s="354" t="s">
        <v>1577</v>
      </c>
      <c r="M91" s="454"/>
    </row>
    <row r="92" spans="1:13" s="20" customFormat="1" ht="16.5" customHeight="1">
      <c r="A92" s="372">
        <v>83</v>
      </c>
      <c r="B92" s="194" t="s">
        <v>1437</v>
      </c>
      <c r="C92" s="150" t="s">
        <v>1539</v>
      </c>
      <c r="D92" s="150" t="s">
        <v>1576</v>
      </c>
      <c r="E92" s="149"/>
      <c r="F92" s="149"/>
      <c r="G92" s="86" t="s">
        <v>12</v>
      </c>
      <c r="H92" s="207" t="s">
        <v>28</v>
      </c>
      <c r="I92" s="455"/>
      <c r="J92" s="151"/>
      <c r="K92" s="151"/>
      <c r="L92" s="354" t="s">
        <v>715</v>
      </c>
      <c r="M92" s="454"/>
    </row>
    <row r="93" spans="1:13" ht="16.5" customHeight="1">
      <c r="A93" s="372">
        <v>84</v>
      </c>
      <c r="B93" s="194" t="s">
        <v>1437</v>
      </c>
      <c r="C93" s="150" t="s">
        <v>1539</v>
      </c>
      <c r="D93" s="150" t="s">
        <v>1575</v>
      </c>
      <c r="E93" s="149"/>
      <c r="F93" s="149"/>
      <c r="G93" s="90" t="s">
        <v>12</v>
      </c>
      <c r="H93" s="206" t="s">
        <v>29</v>
      </c>
      <c r="I93" s="455" t="s">
        <v>30</v>
      </c>
      <c r="J93" s="151"/>
      <c r="K93" s="151"/>
      <c r="L93" s="354" t="s">
        <v>1574</v>
      </c>
      <c r="M93" s="375"/>
    </row>
    <row r="94" spans="1:13" ht="16.5" customHeight="1">
      <c r="A94" s="372">
        <v>85</v>
      </c>
      <c r="B94" s="194" t="s">
        <v>1437</v>
      </c>
      <c r="C94" s="150" t="s">
        <v>1539</v>
      </c>
      <c r="D94" s="150" t="s">
        <v>1573</v>
      </c>
      <c r="E94" s="149"/>
      <c r="F94" s="149"/>
      <c r="G94" s="86" t="s">
        <v>12</v>
      </c>
      <c r="H94" s="203" t="s">
        <v>29</v>
      </c>
      <c r="I94" s="455"/>
      <c r="J94" s="151"/>
      <c r="K94" s="151"/>
      <c r="L94" s="354" t="s">
        <v>1572</v>
      </c>
      <c r="M94" s="375"/>
    </row>
    <row r="95" spans="1:13" ht="16.5" customHeight="1">
      <c r="A95" s="372">
        <v>86</v>
      </c>
      <c r="B95" s="194" t="s">
        <v>1437</v>
      </c>
      <c r="C95" s="150" t="s">
        <v>1539</v>
      </c>
      <c r="D95" s="150" t="s">
        <v>1571</v>
      </c>
      <c r="E95" s="149"/>
      <c r="F95" s="149"/>
      <c r="G95" s="86" t="s">
        <v>12</v>
      </c>
      <c r="H95" s="205" t="s">
        <v>31</v>
      </c>
      <c r="I95" s="455" t="s">
        <v>32</v>
      </c>
      <c r="J95" s="151"/>
      <c r="K95" s="151"/>
      <c r="L95" s="354" t="s">
        <v>1570</v>
      </c>
      <c r="M95" s="375"/>
    </row>
    <row r="96" spans="1:13" ht="16.5" customHeight="1">
      <c r="A96" s="372">
        <v>87</v>
      </c>
      <c r="B96" s="194" t="s">
        <v>1437</v>
      </c>
      <c r="C96" s="150" t="s">
        <v>1539</v>
      </c>
      <c r="D96" s="150" t="s">
        <v>1569</v>
      </c>
      <c r="E96" s="149"/>
      <c r="F96" s="149"/>
      <c r="G96" s="86" t="s">
        <v>12</v>
      </c>
      <c r="H96" s="203" t="s">
        <v>33</v>
      </c>
      <c r="I96" s="455"/>
      <c r="J96" s="151"/>
      <c r="K96" s="151"/>
      <c r="L96" s="354" t="s">
        <v>1568</v>
      </c>
      <c r="M96" s="375"/>
    </row>
    <row r="97" spans="1:13" ht="16.5" customHeight="1">
      <c r="A97" s="372">
        <v>88</v>
      </c>
      <c r="B97" s="194" t="s">
        <v>1437</v>
      </c>
      <c r="C97" s="150" t="s">
        <v>1539</v>
      </c>
      <c r="D97" s="150" t="s">
        <v>1567</v>
      </c>
      <c r="E97" s="149"/>
      <c r="F97" s="149"/>
      <c r="G97" s="90" t="s">
        <v>12</v>
      </c>
      <c r="H97" s="205" t="s">
        <v>34</v>
      </c>
      <c r="I97" s="455" t="s">
        <v>35</v>
      </c>
      <c r="J97" s="151"/>
      <c r="K97" s="151"/>
      <c r="L97" s="354" t="s">
        <v>36</v>
      </c>
      <c r="M97" s="375"/>
    </row>
    <row r="98" spans="1:13" ht="16.5" customHeight="1">
      <c r="A98" s="372">
        <v>89</v>
      </c>
      <c r="B98" s="194" t="s">
        <v>1437</v>
      </c>
      <c r="C98" s="150" t="s">
        <v>1539</v>
      </c>
      <c r="D98" s="150" t="s">
        <v>1566</v>
      </c>
      <c r="E98" s="149"/>
      <c r="F98" s="149"/>
      <c r="G98" s="86" t="s">
        <v>12</v>
      </c>
      <c r="H98" s="203" t="s">
        <v>37</v>
      </c>
      <c r="I98" s="455"/>
      <c r="J98" s="151"/>
      <c r="K98" s="151"/>
      <c r="L98" s="354" t="s">
        <v>38</v>
      </c>
      <c r="M98" s="375"/>
    </row>
    <row r="99" spans="1:13" ht="16.5" customHeight="1">
      <c r="A99" s="372">
        <v>90</v>
      </c>
      <c r="B99" s="194" t="s">
        <v>1437</v>
      </c>
      <c r="C99" s="150" t="s">
        <v>1539</v>
      </c>
      <c r="D99" s="150" t="s">
        <v>1565</v>
      </c>
      <c r="E99" s="149"/>
      <c r="F99" s="149"/>
      <c r="G99" s="86" t="s">
        <v>12</v>
      </c>
      <c r="H99" s="205" t="s">
        <v>39</v>
      </c>
      <c r="I99" s="455" t="s">
        <v>40</v>
      </c>
      <c r="J99" s="151"/>
      <c r="K99" s="151"/>
      <c r="L99" s="354" t="s">
        <v>1564</v>
      </c>
      <c r="M99" s="375"/>
    </row>
    <row r="100" spans="1:13" ht="16.5" customHeight="1">
      <c r="A100" s="372">
        <v>91</v>
      </c>
      <c r="B100" s="194" t="s">
        <v>1437</v>
      </c>
      <c r="C100" s="150" t="s">
        <v>1539</v>
      </c>
      <c r="D100" s="150" t="s">
        <v>1563</v>
      </c>
      <c r="E100" s="149"/>
      <c r="F100" s="149"/>
      <c r="G100" s="86" t="s">
        <v>12</v>
      </c>
      <c r="H100" s="203" t="s">
        <v>40</v>
      </c>
      <c r="I100" s="455"/>
      <c r="J100" s="151"/>
      <c r="K100" s="151"/>
      <c r="L100" s="354" t="s">
        <v>1562</v>
      </c>
      <c r="M100" s="375"/>
    </row>
    <row r="101" spans="1:13" ht="16.5" customHeight="1">
      <c r="A101" s="372">
        <v>92</v>
      </c>
      <c r="B101" s="194" t="s">
        <v>1437</v>
      </c>
      <c r="C101" s="150" t="s">
        <v>1539</v>
      </c>
      <c r="D101" s="150" t="s">
        <v>1561</v>
      </c>
      <c r="E101" s="149"/>
      <c r="F101" s="149"/>
      <c r="G101" s="90" t="s">
        <v>12</v>
      </c>
      <c r="H101" s="205" t="s">
        <v>41</v>
      </c>
      <c r="I101" s="455" t="s">
        <v>41</v>
      </c>
      <c r="J101" s="151"/>
      <c r="K101" s="151"/>
      <c r="L101" s="354" t="s">
        <v>42</v>
      </c>
      <c r="M101" s="375"/>
    </row>
    <row r="102" spans="1:13" ht="16.5" customHeight="1">
      <c r="A102" s="372">
        <v>93</v>
      </c>
      <c r="B102" s="194" t="s">
        <v>1437</v>
      </c>
      <c r="C102" s="150" t="s">
        <v>1539</v>
      </c>
      <c r="D102" s="150" t="s">
        <v>1560</v>
      </c>
      <c r="E102" s="149"/>
      <c r="F102" s="149"/>
      <c r="G102" s="86" t="s">
        <v>12</v>
      </c>
      <c r="H102" s="203" t="s">
        <v>41</v>
      </c>
      <c r="I102" s="455"/>
      <c r="J102" s="151"/>
      <c r="K102" s="151"/>
      <c r="L102" s="354" t="s">
        <v>43</v>
      </c>
      <c r="M102" s="375"/>
    </row>
    <row r="103" spans="1:13" s="20" customFormat="1" ht="16.5" customHeight="1">
      <c r="A103" s="372">
        <v>94</v>
      </c>
      <c r="B103" s="194" t="s">
        <v>1437</v>
      </c>
      <c r="C103" s="150" t="s">
        <v>1539</v>
      </c>
      <c r="D103" s="150" t="s">
        <v>1559</v>
      </c>
      <c r="E103" s="149"/>
      <c r="F103" s="149"/>
      <c r="G103" s="86" t="s">
        <v>12</v>
      </c>
      <c r="H103" s="203" t="s">
        <v>29</v>
      </c>
      <c r="I103" s="149"/>
      <c r="J103" s="151"/>
      <c r="K103" s="151"/>
      <c r="L103" s="354" t="s">
        <v>716</v>
      </c>
      <c r="M103" s="375" t="s">
        <v>1558</v>
      </c>
    </row>
    <row r="104" spans="1:13" ht="16.5" customHeight="1">
      <c r="A104" s="372">
        <v>95</v>
      </c>
      <c r="B104" s="194" t="s">
        <v>1437</v>
      </c>
      <c r="C104" s="150" t="s">
        <v>1539</v>
      </c>
      <c r="D104" s="150" t="s">
        <v>1557</v>
      </c>
      <c r="E104" s="149"/>
      <c r="F104" s="149"/>
      <c r="G104" s="86" t="s">
        <v>12</v>
      </c>
      <c r="H104" s="357"/>
      <c r="I104" s="357" t="s">
        <v>1556</v>
      </c>
      <c r="J104" s="151"/>
      <c r="K104" s="151"/>
      <c r="L104" s="354" t="s">
        <v>1555</v>
      </c>
      <c r="M104" s="375"/>
    </row>
    <row r="105" spans="1:13" ht="16.5" customHeight="1">
      <c r="A105" s="372">
        <v>96</v>
      </c>
      <c r="B105" s="194" t="s">
        <v>1437</v>
      </c>
      <c r="C105" s="150" t="s">
        <v>1539</v>
      </c>
      <c r="D105" s="150" t="s">
        <v>1554</v>
      </c>
      <c r="E105" s="149"/>
      <c r="F105" s="149"/>
      <c r="G105" s="90" t="s">
        <v>12</v>
      </c>
      <c r="H105" s="205" t="s">
        <v>44</v>
      </c>
      <c r="I105" s="459" t="s">
        <v>1553</v>
      </c>
      <c r="J105" s="151"/>
      <c r="K105" s="151"/>
      <c r="L105" s="354" t="s">
        <v>1552</v>
      </c>
      <c r="M105" s="375"/>
    </row>
    <row r="106" spans="1:13" ht="16.5" customHeight="1">
      <c r="A106" s="372">
        <v>97</v>
      </c>
      <c r="B106" s="194" t="s">
        <v>1437</v>
      </c>
      <c r="C106" s="150" t="s">
        <v>1539</v>
      </c>
      <c r="D106" s="150" t="s">
        <v>1551</v>
      </c>
      <c r="E106" s="149"/>
      <c r="F106" s="149"/>
      <c r="G106" s="86" t="s">
        <v>12</v>
      </c>
      <c r="H106" s="203" t="s">
        <v>45</v>
      </c>
      <c r="I106" s="455"/>
      <c r="J106" s="141"/>
      <c r="K106" s="151"/>
      <c r="L106" s="354" t="s">
        <v>1550</v>
      </c>
      <c r="M106" s="375"/>
    </row>
    <row r="107" spans="1:13" ht="16.5" customHeight="1">
      <c r="A107" s="372">
        <v>98</v>
      </c>
      <c r="B107" s="194" t="s">
        <v>1437</v>
      </c>
      <c r="C107" s="150" t="s">
        <v>1539</v>
      </c>
      <c r="D107" s="150" t="s">
        <v>1549</v>
      </c>
      <c r="E107" s="149"/>
      <c r="F107" s="149"/>
      <c r="G107" s="86" t="s">
        <v>12</v>
      </c>
      <c r="H107" s="203" t="s">
        <v>46</v>
      </c>
      <c r="I107" s="149" t="s">
        <v>47</v>
      </c>
      <c r="J107" s="151"/>
      <c r="K107" s="141" t="s">
        <v>48</v>
      </c>
      <c r="L107" s="354" t="s">
        <v>1548</v>
      </c>
      <c r="M107" s="375"/>
    </row>
    <row r="108" spans="1:13" s="17" customFormat="1" ht="16.5" customHeight="1">
      <c r="A108" s="372">
        <v>99</v>
      </c>
      <c r="B108" s="194" t="s">
        <v>1437</v>
      </c>
      <c r="C108" s="150" t="s">
        <v>1545</v>
      </c>
      <c r="D108" s="150" t="s">
        <v>1547</v>
      </c>
      <c r="E108" s="149"/>
      <c r="F108" s="149"/>
      <c r="G108" s="86" t="s">
        <v>12</v>
      </c>
      <c r="H108" s="203"/>
      <c r="I108" s="149"/>
      <c r="J108" s="151"/>
      <c r="K108" s="141"/>
      <c r="L108" s="427" t="s">
        <v>1546</v>
      </c>
      <c r="M108" s="375"/>
    </row>
    <row r="109" spans="1:13" s="17" customFormat="1" ht="16.5" customHeight="1">
      <c r="A109" s="372">
        <v>100</v>
      </c>
      <c r="B109" s="194" t="s">
        <v>1437</v>
      </c>
      <c r="C109" s="150" t="s">
        <v>1545</v>
      </c>
      <c r="D109" s="150" t="s">
        <v>1544</v>
      </c>
      <c r="E109" s="149"/>
      <c r="F109" s="149"/>
      <c r="G109" s="90" t="s">
        <v>12</v>
      </c>
      <c r="H109" s="203"/>
      <c r="I109" s="149"/>
      <c r="J109" s="151"/>
      <c r="K109" s="141"/>
      <c r="L109" s="354" t="s">
        <v>1543</v>
      </c>
      <c r="M109" s="375"/>
    </row>
    <row r="110" spans="1:13" s="17" customFormat="1" ht="16.5" customHeight="1">
      <c r="A110" s="372">
        <v>101</v>
      </c>
      <c r="B110" s="194" t="s">
        <v>1437</v>
      </c>
      <c r="C110" s="195" t="s">
        <v>1539</v>
      </c>
      <c r="D110" s="195" t="s">
        <v>1542</v>
      </c>
      <c r="E110" s="149"/>
      <c r="F110" s="149"/>
      <c r="G110" s="86" t="s">
        <v>12</v>
      </c>
      <c r="H110" s="203"/>
      <c r="I110" s="149" t="s">
        <v>1541</v>
      </c>
      <c r="J110" s="151"/>
      <c r="K110" s="141"/>
      <c r="L110" s="405" t="s">
        <v>1540</v>
      </c>
      <c r="M110" s="375"/>
    </row>
    <row r="111" spans="1:13" s="20" customFormat="1" ht="16.5" customHeight="1">
      <c r="A111" s="372">
        <v>102</v>
      </c>
      <c r="B111" s="200" t="s">
        <v>1437</v>
      </c>
      <c r="C111" s="195" t="s">
        <v>1539</v>
      </c>
      <c r="D111" s="195" t="s">
        <v>2376</v>
      </c>
      <c r="E111" s="200"/>
      <c r="F111" s="200"/>
      <c r="G111" s="86" t="s">
        <v>12</v>
      </c>
      <c r="H111" s="409"/>
      <c r="I111" s="410" t="s">
        <v>1538</v>
      </c>
      <c r="J111" s="197"/>
      <c r="K111" s="198"/>
      <c r="L111" s="196" t="s">
        <v>2374</v>
      </c>
      <c r="M111" s="411"/>
    </row>
    <row r="112" spans="1:13" s="20" customFormat="1" ht="16.5" customHeight="1">
      <c r="A112" s="372">
        <v>103</v>
      </c>
      <c r="B112" s="194" t="s">
        <v>1437</v>
      </c>
      <c r="C112" s="337" t="s">
        <v>1537</v>
      </c>
      <c r="D112" s="195" t="s">
        <v>1536</v>
      </c>
      <c r="E112" s="149"/>
      <c r="F112" s="149"/>
      <c r="G112" s="86" t="s">
        <v>12</v>
      </c>
      <c r="H112" s="203"/>
      <c r="I112" s="357"/>
      <c r="J112" s="151"/>
      <c r="K112" s="141"/>
      <c r="L112" s="354" t="s">
        <v>1535</v>
      </c>
      <c r="M112" s="375"/>
    </row>
    <row r="113" spans="1:13" ht="16.5" customHeight="1">
      <c r="A113" s="372">
        <v>104</v>
      </c>
      <c r="B113" s="194" t="s">
        <v>1437</v>
      </c>
      <c r="C113" s="358" t="s">
        <v>1532</v>
      </c>
      <c r="D113" s="150" t="s">
        <v>1534</v>
      </c>
      <c r="E113" s="149"/>
      <c r="F113" s="149"/>
      <c r="G113" s="90" t="s">
        <v>12</v>
      </c>
      <c r="H113" s="203"/>
      <c r="I113" s="149"/>
      <c r="J113" s="151"/>
      <c r="K113" s="141" t="s">
        <v>1533</v>
      </c>
      <c r="L113" s="354" t="s">
        <v>717</v>
      </c>
      <c r="M113" s="457"/>
    </row>
    <row r="114" spans="1:13" ht="16.5" customHeight="1">
      <c r="A114" s="372">
        <v>105</v>
      </c>
      <c r="B114" s="194" t="s">
        <v>1437</v>
      </c>
      <c r="C114" s="358" t="s">
        <v>1532</v>
      </c>
      <c r="D114" s="150" t="s">
        <v>1531</v>
      </c>
      <c r="E114" s="149"/>
      <c r="F114" s="149"/>
      <c r="G114" s="86" t="s">
        <v>12</v>
      </c>
      <c r="H114" s="203"/>
      <c r="I114" s="149"/>
      <c r="J114" s="151"/>
      <c r="K114" s="141" t="s">
        <v>1530</v>
      </c>
      <c r="L114" s="354" t="s">
        <v>49</v>
      </c>
      <c r="M114" s="457"/>
    </row>
    <row r="115" spans="1:13" ht="16.5" customHeight="1">
      <c r="A115" s="372">
        <v>106</v>
      </c>
      <c r="B115" s="194" t="s">
        <v>1437</v>
      </c>
      <c r="C115" s="150" t="s">
        <v>1450</v>
      </c>
      <c r="D115" s="150" t="s">
        <v>1529</v>
      </c>
      <c r="E115" s="149" t="s">
        <v>1522</v>
      </c>
      <c r="F115" s="149" t="s">
        <v>1522</v>
      </c>
      <c r="G115" s="86" t="s">
        <v>12</v>
      </c>
      <c r="H115" s="357"/>
      <c r="I115" s="150"/>
      <c r="J115" s="141"/>
      <c r="K115" s="141" t="s">
        <v>1528</v>
      </c>
      <c r="L115" s="354" t="s">
        <v>1527</v>
      </c>
      <c r="M115" s="347"/>
    </row>
    <row r="116" spans="1:13" ht="16.5" customHeight="1">
      <c r="A116" s="372">
        <v>107</v>
      </c>
      <c r="B116" s="194" t="s">
        <v>1437</v>
      </c>
      <c r="C116" s="150" t="s">
        <v>1450</v>
      </c>
      <c r="D116" s="150" t="s">
        <v>1526</v>
      </c>
      <c r="E116" s="149" t="s">
        <v>1522</v>
      </c>
      <c r="F116" s="149" t="s">
        <v>1522</v>
      </c>
      <c r="G116" s="86" t="s">
        <v>12</v>
      </c>
      <c r="H116" s="357"/>
      <c r="I116" s="150"/>
      <c r="J116" s="151"/>
      <c r="K116" s="141" t="s">
        <v>1525</v>
      </c>
      <c r="L116" s="354" t="s">
        <v>1524</v>
      </c>
      <c r="M116" s="347"/>
    </row>
    <row r="117" spans="1:13" ht="16.5" customHeight="1">
      <c r="A117" s="372">
        <v>108</v>
      </c>
      <c r="B117" s="194" t="s">
        <v>1437</v>
      </c>
      <c r="C117" s="150" t="s">
        <v>1450</v>
      </c>
      <c r="D117" s="150" t="s">
        <v>1523</v>
      </c>
      <c r="E117" s="149" t="s">
        <v>1522</v>
      </c>
      <c r="F117" s="149" t="s">
        <v>1522</v>
      </c>
      <c r="G117" s="90" t="s">
        <v>12</v>
      </c>
      <c r="H117" s="357"/>
      <c r="I117" s="150"/>
      <c r="J117" s="151"/>
      <c r="K117" s="141" t="s">
        <v>1521</v>
      </c>
      <c r="L117" s="192" t="s">
        <v>1520</v>
      </c>
      <c r="M117" s="347"/>
    </row>
    <row r="118" spans="1:13" ht="16.5" customHeight="1">
      <c r="A118" s="372">
        <v>109</v>
      </c>
      <c r="B118" s="194" t="s">
        <v>1437</v>
      </c>
      <c r="C118" s="150" t="s">
        <v>1450</v>
      </c>
      <c r="D118" s="150" t="s">
        <v>1519</v>
      </c>
      <c r="E118" s="149"/>
      <c r="F118" s="149"/>
      <c r="G118" s="86" t="s">
        <v>12</v>
      </c>
      <c r="H118" s="357"/>
      <c r="I118" s="150"/>
      <c r="J118" s="151"/>
      <c r="K118" s="141" t="s">
        <v>1518</v>
      </c>
      <c r="L118" s="150"/>
      <c r="M118" s="347"/>
    </row>
    <row r="119" spans="1:13" ht="16.5" customHeight="1">
      <c r="A119" s="372">
        <v>110</v>
      </c>
      <c r="B119" s="194" t="s">
        <v>1437</v>
      </c>
      <c r="C119" s="150" t="s">
        <v>1450</v>
      </c>
      <c r="D119" s="150" t="s">
        <v>1517</v>
      </c>
      <c r="E119" s="149"/>
      <c r="F119" s="149"/>
      <c r="G119" s="86" t="s">
        <v>12</v>
      </c>
      <c r="H119" s="357"/>
      <c r="I119" s="150"/>
      <c r="J119" s="151"/>
      <c r="K119" s="151"/>
      <c r="L119" s="192" t="s">
        <v>1516</v>
      </c>
      <c r="M119" s="347"/>
    </row>
    <row r="120" spans="1:13" ht="16.5" customHeight="1">
      <c r="A120" s="372">
        <v>111</v>
      </c>
      <c r="B120" s="194" t="s">
        <v>1437</v>
      </c>
      <c r="C120" s="150" t="s">
        <v>1450</v>
      </c>
      <c r="D120" s="150" t="s">
        <v>1515</v>
      </c>
      <c r="E120" s="149"/>
      <c r="F120" s="149"/>
      <c r="G120" s="86" t="s">
        <v>12</v>
      </c>
      <c r="H120" s="357"/>
      <c r="I120" s="150"/>
      <c r="J120" s="151"/>
      <c r="K120" s="141" t="s">
        <v>1514</v>
      </c>
      <c r="L120" s="192" t="s">
        <v>1513</v>
      </c>
      <c r="M120" s="347"/>
    </row>
    <row r="121" spans="1:13" ht="16.5" customHeight="1">
      <c r="A121" s="372">
        <v>112</v>
      </c>
      <c r="B121" s="194" t="s">
        <v>1437</v>
      </c>
      <c r="C121" s="195" t="s">
        <v>1450</v>
      </c>
      <c r="D121" s="195" t="s">
        <v>1512</v>
      </c>
      <c r="E121" s="149" t="s">
        <v>1506</v>
      </c>
      <c r="F121" s="149" t="s">
        <v>1506</v>
      </c>
      <c r="G121" s="90" t="s">
        <v>12</v>
      </c>
      <c r="H121" s="357"/>
      <c r="I121" s="150"/>
      <c r="J121" s="151"/>
      <c r="K121" s="141" t="s">
        <v>1500</v>
      </c>
      <c r="L121" s="192"/>
      <c r="M121" s="347"/>
    </row>
    <row r="122" spans="1:13" ht="16.5" customHeight="1">
      <c r="A122" s="372">
        <v>113</v>
      </c>
      <c r="B122" s="194" t="s">
        <v>1437</v>
      </c>
      <c r="C122" s="150" t="s">
        <v>1450</v>
      </c>
      <c r="D122" s="150" t="s">
        <v>1511</v>
      </c>
      <c r="E122" s="149" t="s">
        <v>50</v>
      </c>
      <c r="F122" s="149" t="s">
        <v>50</v>
      </c>
      <c r="G122" s="86" t="s">
        <v>12</v>
      </c>
      <c r="H122" s="357"/>
      <c r="I122" s="150"/>
      <c r="J122" s="151"/>
      <c r="K122" s="141" t="s">
        <v>1510</v>
      </c>
      <c r="L122" s="192"/>
      <c r="M122" s="347"/>
    </row>
    <row r="123" spans="1:13" ht="16.5" customHeight="1">
      <c r="A123" s="372">
        <v>114</v>
      </c>
      <c r="B123" s="194" t="s">
        <v>1437</v>
      </c>
      <c r="C123" s="150" t="s">
        <v>1450</v>
      </c>
      <c r="D123" s="150" t="s">
        <v>1509</v>
      </c>
      <c r="E123" s="149" t="s">
        <v>1508</v>
      </c>
      <c r="F123" s="149" t="s">
        <v>1508</v>
      </c>
      <c r="G123" s="86" t="s">
        <v>12</v>
      </c>
      <c r="H123" s="357"/>
      <c r="I123" s="150"/>
      <c r="J123" s="151"/>
      <c r="K123" s="141" t="s">
        <v>1500</v>
      </c>
      <c r="L123" s="192"/>
      <c r="M123" s="347"/>
    </row>
    <row r="124" spans="1:13" ht="16.5" customHeight="1">
      <c r="A124" s="372">
        <v>115</v>
      </c>
      <c r="B124" s="194" t="s">
        <v>1437</v>
      </c>
      <c r="C124" s="195" t="s">
        <v>1450</v>
      </c>
      <c r="D124" s="195" t="s">
        <v>1507</v>
      </c>
      <c r="E124" s="149" t="s">
        <v>1506</v>
      </c>
      <c r="F124" s="149" t="s">
        <v>1506</v>
      </c>
      <c r="G124" s="86" t="s">
        <v>12</v>
      </c>
      <c r="H124" s="357"/>
      <c r="I124" s="150"/>
      <c r="J124" s="151"/>
      <c r="K124" s="141" t="s">
        <v>1505</v>
      </c>
      <c r="L124" s="192"/>
      <c r="M124" s="347"/>
    </row>
    <row r="125" spans="1:13" ht="16.5" customHeight="1">
      <c r="A125" s="372">
        <v>116</v>
      </c>
      <c r="B125" s="194" t="s">
        <v>1437</v>
      </c>
      <c r="C125" s="150" t="s">
        <v>1450</v>
      </c>
      <c r="D125" s="150" t="s">
        <v>1504</v>
      </c>
      <c r="E125" s="149" t="s">
        <v>51</v>
      </c>
      <c r="F125" s="149" t="s">
        <v>51</v>
      </c>
      <c r="G125" s="90" t="s">
        <v>12</v>
      </c>
      <c r="H125" s="357"/>
      <c r="I125" s="150"/>
      <c r="J125" s="151"/>
      <c r="K125" s="141" t="s">
        <v>1503</v>
      </c>
      <c r="L125" s="192"/>
      <c r="M125" s="347"/>
    </row>
    <row r="126" spans="1:13" ht="16.5" customHeight="1">
      <c r="A126" s="372">
        <v>117</v>
      </c>
      <c r="B126" s="194" t="s">
        <v>1437</v>
      </c>
      <c r="C126" s="150" t="s">
        <v>1450</v>
      </c>
      <c r="D126" s="150" t="s">
        <v>1502</v>
      </c>
      <c r="E126" s="149" t="s">
        <v>1501</v>
      </c>
      <c r="F126" s="149" t="s">
        <v>1501</v>
      </c>
      <c r="G126" s="86" t="s">
        <v>12</v>
      </c>
      <c r="H126" s="357"/>
      <c r="I126" s="150"/>
      <c r="J126" s="151"/>
      <c r="K126" s="141" t="s">
        <v>1500</v>
      </c>
      <c r="L126" s="192"/>
      <c r="M126" s="347"/>
    </row>
    <row r="127" spans="1:13" ht="16.5" customHeight="1">
      <c r="A127" s="372">
        <v>118</v>
      </c>
      <c r="B127" s="194" t="s">
        <v>1437</v>
      </c>
      <c r="C127" s="150" t="s">
        <v>1450</v>
      </c>
      <c r="D127" s="150" t="s">
        <v>1499</v>
      </c>
      <c r="E127" s="149" t="s">
        <v>1498</v>
      </c>
      <c r="F127" s="149" t="s">
        <v>1498</v>
      </c>
      <c r="G127" s="86" t="s">
        <v>12</v>
      </c>
      <c r="H127" s="357"/>
      <c r="I127" s="150"/>
      <c r="J127" s="141"/>
      <c r="K127" s="151" t="s">
        <v>1497</v>
      </c>
      <c r="L127" s="192"/>
      <c r="M127" s="347"/>
    </row>
    <row r="128" spans="1:13" ht="16.5" customHeight="1">
      <c r="A128" s="372">
        <v>119</v>
      </c>
      <c r="B128" s="194" t="s">
        <v>1437</v>
      </c>
      <c r="C128" s="150" t="s">
        <v>1450</v>
      </c>
      <c r="D128" s="150" t="s">
        <v>1496</v>
      </c>
      <c r="E128" s="149" t="s">
        <v>1495</v>
      </c>
      <c r="F128" s="149" t="s">
        <v>1495</v>
      </c>
      <c r="G128" s="86" t="s">
        <v>12</v>
      </c>
      <c r="H128" s="357"/>
      <c r="I128" s="150"/>
      <c r="J128" s="151"/>
      <c r="K128" s="141" t="s">
        <v>1494</v>
      </c>
      <c r="L128" s="192"/>
      <c r="M128" s="347"/>
    </row>
    <row r="129" spans="1:13" ht="16.5" customHeight="1">
      <c r="A129" s="372">
        <v>120</v>
      </c>
      <c r="B129" s="194" t="s">
        <v>1437</v>
      </c>
      <c r="C129" s="150" t="s">
        <v>1450</v>
      </c>
      <c r="D129" s="150" t="s">
        <v>1493</v>
      </c>
      <c r="E129" s="149"/>
      <c r="F129" s="149"/>
      <c r="G129" s="90" t="s">
        <v>12</v>
      </c>
      <c r="H129" s="357"/>
      <c r="I129" s="150"/>
      <c r="J129" s="151"/>
      <c r="K129" s="151"/>
      <c r="L129" s="192" t="s">
        <v>1492</v>
      </c>
      <c r="M129" s="347"/>
    </row>
    <row r="130" spans="1:13" ht="16.5" customHeight="1">
      <c r="A130" s="372">
        <v>121</v>
      </c>
      <c r="B130" s="194" t="s">
        <v>1437</v>
      </c>
      <c r="C130" s="150" t="s">
        <v>1450</v>
      </c>
      <c r="D130" s="150" t="s">
        <v>1491</v>
      </c>
      <c r="E130" s="149"/>
      <c r="F130" s="149"/>
      <c r="G130" s="86" t="s">
        <v>12</v>
      </c>
      <c r="H130" s="357"/>
      <c r="I130" s="150"/>
      <c r="J130" s="151"/>
      <c r="K130" s="141"/>
      <c r="L130" s="192" t="s">
        <v>1490</v>
      </c>
      <c r="M130" s="347"/>
    </row>
    <row r="131" spans="1:13" ht="16.5" customHeight="1">
      <c r="A131" s="372">
        <v>122</v>
      </c>
      <c r="B131" s="194" t="s">
        <v>1437</v>
      </c>
      <c r="C131" s="150" t="s">
        <v>1450</v>
      </c>
      <c r="D131" s="150" t="s">
        <v>1489</v>
      </c>
      <c r="E131" s="149"/>
      <c r="F131" s="149"/>
      <c r="G131" s="86" t="s">
        <v>12</v>
      </c>
      <c r="H131" s="357"/>
      <c r="I131" s="150"/>
      <c r="J131" s="151"/>
      <c r="K131" s="141" t="s">
        <v>1459</v>
      </c>
      <c r="L131" s="192" t="s">
        <v>1488</v>
      </c>
      <c r="M131" s="347"/>
    </row>
    <row r="132" spans="1:13" ht="16.5" customHeight="1">
      <c r="A132" s="372">
        <v>123</v>
      </c>
      <c r="B132" s="194" t="s">
        <v>1437</v>
      </c>
      <c r="C132" s="150" t="s">
        <v>1450</v>
      </c>
      <c r="D132" s="150" t="s">
        <v>1487</v>
      </c>
      <c r="E132" s="149"/>
      <c r="F132" s="149"/>
      <c r="G132" s="86" t="s">
        <v>12</v>
      </c>
      <c r="H132" s="357"/>
      <c r="I132" s="150"/>
      <c r="J132" s="151"/>
      <c r="K132" s="141" t="s">
        <v>1456</v>
      </c>
      <c r="L132" s="192" t="s">
        <v>1486</v>
      </c>
      <c r="M132" s="378" t="s">
        <v>2285</v>
      </c>
    </row>
    <row r="133" spans="1:13" ht="16.5" customHeight="1">
      <c r="A133" s="372">
        <v>124</v>
      </c>
      <c r="B133" s="194" t="s">
        <v>1437</v>
      </c>
      <c r="C133" s="150" t="s">
        <v>1450</v>
      </c>
      <c r="D133" s="150" t="s">
        <v>1485</v>
      </c>
      <c r="E133" s="149"/>
      <c r="F133" s="149"/>
      <c r="G133" s="90" t="s">
        <v>12</v>
      </c>
      <c r="H133" s="357"/>
      <c r="I133" s="150"/>
      <c r="J133" s="151"/>
      <c r="K133" s="141" t="s">
        <v>1484</v>
      </c>
      <c r="L133" s="192" t="s">
        <v>1483</v>
      </c>
      <c r="M133" s="378"/>
    </row>
    <row r="134" spans="1:13" ht="16.5" customHeight="1">
      <c r="A134" s="372">
        <v>125</v>
      </c>
      <c r="B134" s="194" t="s">
        <v>1437</v>
      </c>
      <c r="C134" s="150" t="s">
        <v>1450</v>
      </c>
      <c r="D134" s="150" t="s">
        <v>1482</v>
      </c>
      <c r="E134" s="149"/>
      <c r="F134" s="149"/>
      <c r="G134" s="86" t="s">
        <v>12</v>
      </c>
      <c r="H134" s="357"/>
      <c r="I134" s="150"/>
      <c r="J134" s="151"/>
      <c r="K134" s="141" t="s">
        <v>1481</v>
      </c>
      <c r="L134" s="192"/>
      <c r="M134" s="347"/>
    </row>
    <row r="135" spans="1:13" ht="16.5" customHeight="1">
      <c r="A135" s="372">
        <v>126</v>
      </c>
      <c r="B135" s="194" t="s">
        <v>1437</v>
      </c>
      <c r="C135" s="150" t="s">
        <v>1450</v>
      </c>
      <c r="D135" s="150" t="s">
        <v>1480</v>
      </c>
      <c r="E135" s="149"/>
      <c r="F135" s="149"/>
      <c r="G135" s="86" t="s">
        <v>12</v>
      </c>
      <c r="H135" s="357"/>
      <c r="I135" s="150"/>
      <c r="J135" s="151"/>
      <c r="K135" s="141"/>
      <c r="L135" s="192" t="s">
        <v>1479</v>
      </c>
      <c r="M135" s="347"/>
    </row>
    <row r="136" spans="1:13" ht="16.5" customHeight="1">
      <c r="A136" s="372">
        <v>127</v>
      </c>
      <c r="B136" s="194" t="s">
        <v>1437</v>
      </c>
      <c r="C136" s="150" t="s">
        <v>1450</v>
      </c>
      <c r="D136" s="150" t="s">
        <v>1478</v>
      </c>
      <c r="E136" s="149" t="s">
        <v>52</v>
      </c>
      <c r="F136" s="149" t="s">
        <v>52</v>
      </c>
      <c r="G136" s="86" t="s">
        <v>12</v>
      </c>
      <c r="H136" s="357"/>
      <c r="I136" s="150"/>
      <c r="J136" s="151"/>
      <c r="K136" s="141" t="s">
        <v>1477</v>
      </c>
      <c r="L136" s="192" t="s">
        <v>1476</v>
      </c>
      <c r="M136" s="347"/>
    </row>
    <row r="137" spans="1:13" ht="16.5" customHeight="1">
      <c r="A137" s="372">
        <v>128</v>
      </c>
      <c r="B137" s="194" t="s">
        <v>1437</v>
      </c>
      <c r="C137" s="150" t="s">
        <v>1450</v>
      </c>
      <c r="D137" s="150" t="s">
        <v>1475</v>
      </c>
      <c r="E137" s="149"/>
      <c r="F137" s="149"/>
      <c r="G137" s="90" t="s">
        <v>12</v>
      </c>
      <c r="H137" s="357"/>
      <c r="I137" s="150"/>
      <c r="J137" s="151"/>
      <c r="K137" s="151"/>
      <c r="L137" s="192" t="s">
        <v>1474</v>
      </c>
      <c r="M137" s="378"/>
    </row>
    <row r="138" spans="1:13" ht="16.5" customHeight="1">
      <c r="A138" s="372">
        <v>129</v>
      </c>
      <c r="B138" s="194" t="s">
        <v>1437</v>
      </c>
      <c r="C138" s="150" t="s">
        <v>1450</v>
      </c>
      <c r="D138" s="150" t="s">
        <v>1473</v>
      </c>
      <c r="E138" s="149" t="s">
        <v>53</v>
      </c>
      <c r="F138" s="149" t="s">
        <v>53</v>
      </c>
      <c r="G138" s="86" t="s">
        <v>12</v>
      </c>
      <c r="H138" s="357"/>
      <c r="I138" s="150"/>
      <c r="J138" s="151"/>
      <c r="K138" s="141" t="s">
        <v>1467</v>
      </c>
      <c r="L138" s="192" t="s">
        <v>823</v>
      </c>
      <c r="M138" s="347"/>
    </row>
    <row r="139" spans="1:13" ht="16.5" customHeight="1">
      <c r="A139" s="372">
        <v>130</v>
      </c>
      <c r="B139" s="194" t="s">
        <v>1437</v>
      </c>
      <c r="C139" s="150" t="s">
        <v>1450</v>
      </c>
      <c r="D139" s="150" t="s">
        <v>1472</v>
      </c>
      <c r="E139" s="149" t="s">
        <v>54</v>
      </c>
      <c r="F139" s="149" t="s">
        <v>54</v>
      </c>
      <c r="G139" s="86" t="s">
        <v>12</v>
      </c>
      <c r="H139" s="357"/>
      <c r="I139" s="150"/>
      <c r="J139" s="151"/>
      <c r="K139" s="141" t="s">
        <v>1471</v>
      </c>
      <c r="L139" s="192" t="s">
        <v>1470</v>
      </c>
      <c r="M139" s="347"/>
    </row>
    <row r="140" spans="1:13" ht="16.5" customHeight="1">
      <c r="A140" s="372">
        <v>131</v>
      </c>
      <c r="B140" s="194" t="s">
        <v>1437</v>
      </c>
      <c r="C140" s="150" t="s">
        <v>1469</v>
      </c>
      <c r="D140" s="150" t="s">
        <v>1468</v>
      </c>
      <c r="E140" s="149" t="s">
        <v>53</v>
      </c>
      <c r="F140" s="149" t="s">
        <v>53</v>
      </c>
      <c r="G140" s="86" t="s">
        <v>12</v>
      </c>
      <c r="H140" s="357"/>
      <c r="I140" s="150"/>
      <c r="J140" s="151"/>
      <c r="K140" s="141" t="s">
        <v>1467</v>
      </c>
      <c r="L140" s="192" t="s">
        <v>824</v>
      </c>
      <c r="M140" s="347"/>
    </row>
    <row r="141" spans="1:13" s="233" customFormat="1" ht="16.5" customHeight="1">
      <c r="A141" s="372">
        <v>132</v>
      </c>
      <c r="B141" s="194" t="s">
        <v>1437</v>
      </c>
      <c r="C141" s="150" t="s">
        <v>1450</v>
      </c>
      <c r="D141" s="150" t="s">
        <v>1466</v>
      </c>
      <c r="E141" s="227"/>
      <c r="F141" s="227"/>
      <c r="G141" s="90" t="s">
        <v>12</v>
      </c>
      <c r="H141" s="229"/>
      <c r="I141" s="228"/>
      <c r="J141" s="230"/>
      <c r="K141" s="231"/>
      <c r="L141" s="232" t="s">
        <v>1465</v>
      </c>
      <c r="M141" s="379"/>
    </row>
    <row r="142" spans="1:13" ht="16.5" customHeight="1">
      <c r="A142" s="372">
        <v>133</v>
      </c>
      <c r="B142" s="194" t="s">
        <v>1437</v>
      </c>
      <c r="C142" s="150" t="s">
        <v>1450</v>
      </c>
      <c r="D142" s="150" t="s">
        <v>1464</v>
      </c>
      <c r="E142" s="149"/>
      <c r="F142" s="149"/>
      <c r="G142" s="86" t="s">
        <v>12</v>
      </c>
      <c r="H142" s="357"/>
      <c r="I142" s="150"/>
      <c r="J142" s="151"/>
      <c r="K142" s="141"/>
      <c r="L142" s="192" t="s">
        <v>1463</v>
      </c>
      <c r="M142" s="347"/>
    </row>
    <row r="143" spans="1:13" ht="16.5" customHeight="1">
      <c r="A143" s="372">
        <v>134</v>
      </c>
      <c r="B143" s="194" t="s">
        <v>1437</v>
      </c>
      <c r="C143" s="150" t="s">
        <v>1450</v>
      </c>
      <c r="D143" s="150" t="s">
        <v>1462</v>
      </c>
      <c r="E143" s="149"/>
      <c r="F143" s="149"/>
      <c r="G143" s="86" t="s">
        <v>12</v>
      </c>
      <c r="H143" s="357"/>
      <c r="I143" s="150"/>
      <c r="J143" s="151"/>
      <c r="K143" s="141"/>
      <c r="L143" s="192" t="s">
        <v>1461</v>
      </c>
      <c r="M143" s="347"/>
    </row>
    <row r="144" spans="1:13" ht="16.5" customHeight="1">
      <c r="A144" s="372">
        <v>135</v>
      </c>
      <c r="B144" s="194" t="s">
        <v>1437</v>
      </c>
      <c r="C144" s="150" t="s">
        <v>1450</v>
      </c>
      <c r="D144" s="150" t="s">
        <v>1460</v>
      </c>
      <c r="E144" s="149"/>
      <c r="F144" s="149"/>
      <c r="G144" s="86" t="s">
        <v>12</v>
      </c>
      <c r="H144" s="357"/>
      <c r="I144" s="150"/>
      <c r="J144" s="151"/>
      <c r="K144" s="141" t="s">
        <v>1459</v>
      </c>
      <c r="L144" s="192" t="s">
        <v>1458</v>
      </c>
      <c r="M144" s="347"/>
    </row>
    <row r="145" spans="1:13" ht="16.5" customHeight="1">
      <c r="A145" s="372">
        <v>136</v>
      </c>
      <c r="B145" s="194" t="s">
        <v>1437</v>
      </c>
      <c r="C145" s="150" t="s">
        <v>1450</v>
      </c>
      <c r="D145" s="150" t="s">
        <v>1457</v>
      </c>
      <c r="E145" s="149"/>
      <c r="F145" s="149"/>
      <c r="G145" s="90" t="s">
        <v>12</v>
      </c>
      <c r="H145" s="357"/>
      <c r="I145" s="150"/>
      <c r="J145" s="151"/>
      <c r="K145" s="141" t="s">
        <v>1456</v>
      </c>
      <c r="L145" s="192" t="s">
        <v>1455</v>
      </c>
      <c r="M145" s="378" t="s">
        <v>1454</v>
      </c>
    </row>
    <row r="146" spans="1:13" ht="16.5" customHeight="1">
      <c r="A146" s="372">
        <v>137</v>
      </c>
      <c r="B146" s="194" t="s">
        <v>1437</v>
      </c>
      <c r="C146" s="150" t="s">
        <v>1450</v>
      </c>
      <c r="D146" s="150" t="s">
        <v>1453</v>
      </c>
      <c r="E146" s="149"/>
      <c r="F146" s="149"/>
      <c r="G146" s="86" t="s">
        <v>12</v>
      </c>
      <c r="H146" s="357"/>
      <c r="I146" s="150"/>
      <c r="J146" s="151"/>
      <c r="K146" s="141" t="s">
        <v>1452</v>
      </c>
      <c r="L146" s="192" t="s">
        <v>1451</v>
      </c>
      <c r="M146" s="347"/>
    </row>
    <row r="147" spans="1:13" ht="16.5" customHeight="1">
      <c r="A147" s="372">
        <v>138</v>
      </c>
      <c r="B147" s="194" t="s">
        <v>1437</v>
      </c>
      <c r="C147" s="150" t="s">
        <v>1450</v>
      </c>
      <c r="D147" s="150" t="s">
        <v>1449</v>
      </c>
      <c r="E147" s="149"/>
      <c r="F147" s="149"/>
      <c r="G147" s="86" t="s">
        <v>12</v>
      </c>
      <c r="H147" s="357"/>
      <c r="I147" s="150"/>
      <c r="J147" s="151"/>
      <c r="K147" s="141" t="s">
        <v>1448</v>
      </c>
      <c r="L147" s="192"/>
      <c r="M147" s="347"/>
    </row>
    <row r="148" spans="1:13" ht="16.5" customHeight="1">
      <c r="A148" s="372">
        <v>139</v>
      </c>
      <c r="B148" s="194" t="s">
        <v>1437</v>
      </c>
      <c r="C148" s="97" t="s">
        <v>1423</v>
      </c>
      <c r="D148" s="150" t="s">
        <v>1447</v>
      </c>
      <c r="E148" s="149"/>
      <c r="F148" s="149"/>
      <c r="G148" s="86" t="s">
        <v>12</v>
      </c>
      <c r="H148" s="357"/>
      <c r="I148" s="150"/>
      <c r="J148" s="151"/>
      <c r="K148" s="151"/>
      <c r="L148" s="192" t="s">
        <v>1446</v>
      </c>
      <c r="M148" s="347"/>
    </row>
    <row r="149" spans="1:13" ht="16.5" customHeight="1">
      <c r="A149" s="372">
        <v>140</v>
      </c>
      <c r="B149" s="194" t="s">
        <v>1437</v>
      </c>
      <c r="C149" s="97" t="s">
        <v>1423</v>
      </c>
      <c r="D149" s="150" t="s">
        <v>1445</v>
      </c>
      <c r="E149" s="149"/>
      <c r="F149" s="149"/>
      <c r="G149" s="90" t="s">
        <v>12</v>
      </c>
      <c r="H149" s="357"/>
      <c r="I149" s="149" t="s">
        <v>1444</v>
      </c>
      <c r="J149" s="151"/>
      <c r="K149" s="151"/>
      <c r="L149" s="192" t="s">
        <v>1443</v>
      </c>
      <c r="M149" s="347"/>
    </row>
    <row r="150" spans="1:13" ht="16.5" customHeight="1">
      <c r="A150" s="372">
        <v>141</v>
      </c>
      <c r="B150" s="194" t="s">
        <v>1437</v>
      </c>
      <c r="C150" s="97" t="s">
        <v>1423</v>
      </c>
      <c r="D150" s="150" t="s">
        <v>1442</v>
      </c>
      <c r="E150" s="149" t="s">
        <v>1441</v>
      </c>
      <c r="F150" s="149" t="s">
        <v>1440</v>
      </c>
      <c r="G150" s="86" t="s">
        <v>12</v>
      </c>
      <c r="H150" s="357"/>
      <c r="I150" s="149" t="s">
        <v>1439</v>
      </c>
      <c r="J150" s="151"/>
      <c r="K150" s="151"/>
      <c r="L150" s="192" t="s">
        <v>1438</v>
      </c>
      <c r="M150" s="347" t="s">
        <v>825</v>
      </c>
    </row>
    <row r="151" spans="1:13" ht="16.5" customHeight="1">
      <c r="A151" s="372">
        <v>142</v>
      </c>
      <c r="B151" s="194" t="s">
        <v>1437</v>
      </c>
      <c r="C151" s="97" t="s">
        <v>1423</v>
      </c>
      <c r="D151" s="150" t="s">
        <v>1436</v>
      </c>
      <c r="E151" s="149"/>
      <c r="F151" s="149"/>
      <c r="G151" s="86" t="s">
        <v>12</v>
      </c>
      <c r="H151" s="357"/>
      <c r="I151" s="150"/>
      <c r="J151" s="151"/>
      <c r="K151" s="151"/>
      <c r="L151" s="192" t="s">
        <v>1435</v>
      </c>
      <c r="M151" s="347"/>
    </row>
    <row r="152" spans="1:13" ht="16.5" customHeight="1">
      <c r="A152" s="372">
        <v>143</v>
      </c>
      <c r="B152" s="194" t="s">
        <v>1437</v>
      </c>
      <c r="C152" s="97" t="s">
        <v>1423</v>
      </c>
      <c r="D152" s="150" t="s">
        <v>1434</v>
      </c>
      <c r="E152" s="149" t="s">
        <v>1433</v>
      </c>
      <c r="F152" s="149" t="s">
        <v>1433</v>
      </c>
      <c r="G152" s="86" t="s">
        <v>12</v>
      </c>
      <c r="H152" s="357"/>
      <c r="I152" s="150"/>
      <c r="J152" s="151"/>
      <c r="K152" s="151"/>
      <c r="L152" s="458" t="s">
        <v>1432</v>
      </c>
      <c r="M152" s="347"/>
    </row>
    <row r="153" spans="1:13" ht="16.5" customHeight="1">
      <c r="A153" s="372">
        <v>144</v>
      </c>
      <c r="B153" s="194" t="s">
        <v>1437</v>
      </c>
      <c r="C153" s="97" t="s">
        <v>1423</v>
      </c>
      <c r="D153" s="150" t="s">
        <v>1431</v>
      </c>
      <c r="E153" s="149" t="s">
        <v>1430</v>
      </c>
      <c r="F153" s="149" t="s">
        <v>1430</v>
      </c>
      <c r="G153" s="90" t="s">
        <v>12</v>
      </c>
      <c r="H153" s="357"/>
      <c r="I153" s="150"/>
      <c r="J153" s="151"/>
      <c r="K153" s="141"/>
      <c r="L153" s="458"/>
      <c r="M153" s="347"/>
    </row>
    <row r="154" spans="1:13" ht="16.5" customHeight="1">
      <c r="A154" s="372">
        <v>145</v>
      </c>
      <c r="B154" s="194" t="s">
        <v>1437</v>
      </c>
      <c r="C154" s="97" t="s">
        <v>1423</v>
      </c>
      <c r="D154" s="150" t="s">
        <v>1429</v>
      </c>
      <c r="E154" s="149" t="s">
        <v>1428</v>
      </c>
      <c r="F154" s="149" t="s">
        <v>1428</v>
      </c>
      <c r="G154" s="86" t="s">
        <v>12</v>
      </c>
      <c r="H154" s="148"/>
      <c r="I154" s="150"/>
      <c r="J154" s="151"/>
      <c r="K154" s="141"/>
      <c r="L154" s="458"/>
      <c r="M154" s="347"/>
    </row>
    <row r="155" spans="1:13" ht="16.5" customHeight="1">
      <c r="A155" s="372">
        <v>146</v>
      </c>
      <c r="B155" s="194" t="s">
        <v>1437</v>
      </c>
      <c r="C155" s="97" t="s">
        <v>1423</v>
      </c>
      <c r="D155" s="150" t="s">
        <v>1427</v>
      </c>
      <c r="E155" s="149"/>
      <c r="F155" s="149"/>
      <c r="G155" s="86" t="s">
        <v>12</v>
      </c>
      <c r="H155" s="148"/>
      <c r="I155" s="150"/>
      <c r="J155" s="151"/>
      <c r="K155" s="141"/>
      <c r="L155" s="99" t="s">
        <v>1426</v>
      </c>
      <c r="M155" s="347"/>
    </row>
    <row r="156" spans="1:13" s="17" customFormat="1" ht="16.5" customHeight="1">
      <c r="A156" s="372">
        <v>147</v>
      </c>
      <c r="B156" s="194" t="s">
        <v>1437</v>
      </c>
      <c r="C156" s="97" t="s">
        <v>1423</v>
      </c>
      <c r="D156" s="150" t="s">
        <v>1425</v>
      </c>
      <c r="E156" s="149"/>
      <c r="F156" s="149"/>
      <c r="G156" s="86" t="s">
        <v>12</v>
      </c>
      <c r="H156" s="97"/>
      <c r="I156" s="150"/>
      <c r="J156" s="151"/>
      <c r="K156" s="141"/>
      <c r="L156" s="99" t="s">
        <v>1424</v>
      </c>
      <c r="M156" s="347"/>
    </row>
    <row r="157" spans="1:13" ht="16.5" customHeight="1">
      <c r="A157" s="372">
        <v>148</v>
      </c>
      <c r="B157" s="194" t="s">
        <v>1437</v>
      </c>
      <c r="C157" s="97" t="s">
        <v>1423</v>
      </c>
      <c r="D157" s="150" t="s">
        <v>1422</v>
      </c>
      <c r="E157" s="149"/>
      <c r="F157" s="149"/>
      <c r="G157" s="90" t="s">
        <v>12</v>
      </c>
      <c r="H157" s="357"/>
      <c r="I157" s="150"/>
      <c r="J157" s="151"/>
      <c r="K157" s="141"/>
      <c r="L157" s="192" t="s">
        <v>1421</v>
      </c>
      <c r="M157" s="347"/>
    </row>
    <row r="158" spans="1:13" ht="16.5" customHeight="1">
      <c r="A158" s="372">
        <v>149</v>
      </c>
      <c r="B158" s="194" t="s">
        <v>1437</v>
      </c>
      <c r="C158" s="99" t="s">
        <v>1411</v>
      </c>
      <c r="D158" s="150" t="s">
        <v>1420</v>
      </c>
      <c r="E158" s="149" t="s">
        <v>59</v>
      </c>
      <c r="F158" s="149" t="s">
        <v>59</v>
      </c>
      <c r="G158" s="86" t="s">
        <v>12</v>
      </c>
      <c r="H158" s="357"/>
      <c r="I158" s="150"/>
      <c r="J158" s="151"/>
      <c r="K158" s="201" t="s">
        <v>1419</v>
      </c>
      <c r="L158" s="354" t="s">
        <v>1418</v>
      </c>
      <c r="M158" s="454"/>
    </row>
    <row r="159" spans="1:13" ht="16.5" customHeight="1">
      <c r="A159" s="372">
        <v>150</v>
      </c>
      <c r="B159" s="194" t="s">
        <v>1437</v>
      </c>
      <c r="C159" s="99" t="s">
        <v>1411</v>
      </c>
      <c r="D159" s="150" t="s">
        <v>1417</v>
      </c>
      <c r="E159" s="149" t="s">
        <v>60</v>
      </c>
      <c r="F159" s="149" t="s">
        <v>60</v>
      </c>
      <c r="G159" s="86" t="s">
        <v>12</v>
      </c>
      <c r="H159" s="357"/>
      <c r="I159" s="150"/>
      <c r="J159" s="151"/>
      <c r="K159" s="201" t="s">
        <v>1416</v>
      </c>
      <c r="L159" s="192"/>
      <c r="M159" s="454"/>
    </row>
    <row r="160" spans="1:13" ht="16.5" customHeight="1">
      <c r="A160" s="372">
        <v>151</v>
      </c>
      <c r="B160" s="194" t="s">
        <v>1437</v>
      </c>
      <c r="C160" s="99" t="s">
        <v>1411</v>
      </c>
      <c r="D160" s="150" t="s">
        <v>1415</v>
      </c>
      <c r="E160" s="149" t="s">
        <v>60</v>
      </c>
      <c r="F160" s="149" t="s">
        <v>60</v>
      </c>
      <c r="G160" s="86" t="s">
        <v>12</v>
      </c>
      <c r="H160" s="357"/>
      <c r="I160" s="150"/>
      <c r="J160" s="151"/>
      <c r="K160" s="201" t="s">
        <v>1414</v>
      </c>
      <c r="L160" s="354"/>
      <c r="M160" s="454"/>
    </row>
    <row r="161" spans="1:14" ht="16.5" customHeight="1">
      <c r="A161" s="372">
        <v>152</v>
      </c>
      <c r="B161" s="194" t="s">
        <v>1437</v>
      </c>
      <c r="C161" s="99" t="s">
        <v>1411</v>
      </c>
      <c r="D161" s="150" t="s">
        <v>1413</v>
      </c>
      <c r="E161" s="149"/>
      <c r="F161" s="149"/>
      <c r="G161" s="90" t="s">
        <v>12</v>
      </c>
      <c r="H161" s="357"/>
      <c r="I161" s="150"/>
      <c r="J161" s="151"/>
      <c r="K161" s="141"/>
      <c r="L161" s="354"/>
      <c r="M161" s="347"/>
    </row>
    <row r="162" spans="1:14" ht="16.5" customHeight="1">
      <c r="A162" s="372">
        <v>153</v>
      </c>
      <c r="B162" s="194" t="s">
        <v>1437</v>
      </c>
      <c r="C162" s="99" t="s">
        <v>1411</v>
      </c>
      <c r="D162" s="150" t="s">
        <v>1412</v>
      </c>
      <c r="E162" s="149"/>
      <c r="F162" s="149"/>
      <c r="G162" s="86" t="s">
        <v>12</v>
      </c>
      <c r="H162" s="357"/>
      <c r="I162" s="150"/>
      <c r="J162" s="151"/>
      <c r="K162" s="141"/>
      <c r="L162" s="354"/>
      <c r="M162" s="347"/>
    </row>
    <row r="163" spans="1:14" ht="16.5" customHeight="1">
      <c r="A163" s="372">
        <v>154</v>
      </c>
      <c r="B163" s="194" t="s">
        <v>1437</v>
      </c>
      <c r="C163" s="99" t="s">
        <v>1411</v>
      </c>
      <c r="D163" s="150" t="s">
        <v>1410</v>
      </c>
      <c r="E163" s="149"/>
      <c r="F163" s="149"/>
      <c r="G163" s="86" t="s">
        <v>12</v>
      </c>
      <c r="H163" s="357"/>
      <c r="I163" s="150"/>
      <c r="J163" s="151"/>
      <c r="K163" s="141"/>
      <c r="L163" s="354"/>
      <c r="M163" s="347"/>
    </row>
    <row r="164" spans="1:14" s="20" customFormat="1" ht="16.5" customHeight="1">
      <c r="A164" s="372">
        <v>155</v>
      </c>
      <c r="B164" s="194" t="s">
        <v>1437</v>
      </c>
      <c r="C164" s="99" t="s">
        <v>1349</v>
      </c>
      <c r="D164" s="195" t="s">
        <v>1409</v>
      </c>
      <c r="E164" s="200"/>
      <c r="F164" s="200"/>
      <c r="G164" s="86" t="s">
        <v>12</v>
      </c>
      <c r="H164" s="199"/>
      <c r="I164" s="195"/>
      <c r="J164" s="197"/>
      <c r="K164" s="198"/>
      <c r="L164" s="196" t="s">
        <v>1408</v>
      </c>
      <c r="M164" s="348"/>
    </row>
    <row r="165" spans="1:14" s="20" customFormat="1" ht="16.5" customHeight="1">
      <c r="A165" s="372">
        <v>156</v>
      </c>
      <c r="B165" s="194" t="s">
        <v>1437</v>
      </c>
      <c r="C165" s="99" t="s">
        <v>1349</v>
      </c>
      <c r="D165" s="150" t="s">
        <v>1407</v>
      </c>
      <c r="E165" s="200" t="s">
        <v>61</v>
      </c>
      <c r="F165" s="200" t="s">
        <v>61</v>
      </c>
      <c r="G165" s="90" t="s">
        <v>12</v>
      </c>
      <c r="H165" s="199"/>
      <c r="I165" s="195"/>
      <c r="J165" s="197"/>
      <c r="K165" s="198"/>
      <c r="L165" s="196" t="s">
        <v>1406</v>
      </c>
      <c r="M165" s="348"/>
    </row>
    <row r="166" spans="1:14" ht="16.5" customHeight="1">
      <c r="A166" s="372">
        <v>157</v>
      </c>
      <c r="B166" s="194" t="s">
        <v>1437</v>
      </c>
      <c r="C166" s="99" t="s">
        <v>1349</v>
      </c>
      <c r="D166" s="150" t="s">
        <v>1405</v>
      </c>
      <c r="E166" s="149" t="s">
        <v>62</v>
      </c>
      <c r="F166" s="149" t="s">
        <v>62</v>
      </c>
      <c r="G166" s="86" t="s">
        <v>12</v>
      </c>
      <c r="H166" s="357"/>
      <c r="I166" s="150"/>
      <c r="J166" s="151"/>
      <c r="K166" s="141"/>
      <c r="L166" s="354"/>
      <c r="M166" s="347"/>
    </row>
    <row r="167" spans="1:14" ht="16.5" customHeight="1">
      <c r="A167" s="372">
        <v>158</v>
      </c>
      <c r="B167" s="194" t="s">
        <v>1437</v>
      </c>
      <c r="C167" s="99" t="s">
        <v>1349</v>
      </c>
      <c r="D167" s="150" t="s">
        <v>1404</v>
      </c>
      <c r="E167" s="149" t="s">
        <v>63</v>
      </c>
      <c r="F167" s="149" t="s">
        <v>63</v>
      </c>
      <c r="G167" s="86" t="s">
        <v>12</v>
      </c>
      <c r="H167" s="357"/>
      <c r="I167" s="150"/>
      <c r="J167" s="151"/>
      <c r="K167" s="141"/>
      <c r="L167" s="354"/>
      <c r="M167" s="347"/>
    </row>
    <row r="168" spans="1:14" ht="16.5" customHeight="1">
      <c r="A168" s="372">
        <v>159</v>
      </c>
      <c r="B168" s="194" t="s">
        <v>1437</v>
      </c>
      <c r="C168" s="99" t="s">
        <v>1349</v>
      </c>
      <c r="D168" s="150" t="s">
        <v>1403</v>
      </c>
      <c r="E168" s="149" t="s">
        <v>1353</v>
      </c>
      <c r="F168" s="149" t="s">
        <v>1353</v>
      </c>
      <c r="G168" s="86" t="s">
        <v>12</v>
      </c>
      <c r="H168" s="357"/>
      <c r="I168" s="150"/>
      <c r="J168" s="151"/>
      <c r="K168" s="141"/>
      <c r="L168" s="354"/>
      <c r="M168" s="347"/>
    </row>
    <row r="169" spans="1:14" ht="16.5" customHeight="1">
      <c r="A169" s="372">
        <v>160</v>
      </c>
      <c r="B169" s="194" t="s">
        <v>1437</v>
      </c>
      <c r="C169" s="99" t="s">
        <v>1349</v>
      </c>
      <c r="D169" s="150" t="s">
        <v>1402</v>
      </c>
      <c r="E169" s="149" t="s">
        <v>64</v>
      </c>
      <c r="F169" s="149" t="s">
        <v>65</v>
      </c>
      <c r="G169" s="90" t="s">
        <v>12</v>
      </c>
      <c r="H169" s="357"/>
      <c r="I169" s="150"/>
      <c r="J169" s="151"/>
      <c r="K169" s="141"/>
      <c r="L169" s="354"/>
      <c r="M169" s="347"/>
    </row>
    <row r="170" spans="1:14" ht="16.5" customHeight="1">
      <c r="A170" s="372">
        <v>161</v>
      </c>
      <c r="B170" s="194" t="s">
        <v>1437</v>
      </c>
      <c r="C170" s="99" t="s">
        <v>1349</v>
      </c>
      <c r="D170" s="150" t="s">
        <v>1401</v>
      </c>
      <c r="E170" s="149" t="s">
        <v>1350</v>
      </c>
      <c r="F170" s="149" t="s">
        <v>62</v>
      </c>
      <c r="G170" s="86" t="s">
        <v>12</v>
      </c>
      <c r="H170" s="357"/>
      <c r="I170" s="150"/>
      <c r="J170" s="151"/>
      <c r="K170" s="141"/>
      <c r="L170" s="354"/>
      <c r="M170" s="347"/>
    </row>
    <row r="171" spans="1:14" ht="16.5" customHeight="1">
      <c r="A171" s="372">
        <v>162</v>
      </c>
      <c r="B171" s="194" t="s">
        <v>1437</v>
      </c>
      <c r="C171" s="99" t="s">
        <v>1349</v>
      </c>
      <c r="D171" s="150" t="s">
        <v>1400</v>
      </c>
      <c r="E171" s="149" t="s">
        <v>66</v>
      </c>
      <c r="F171" s="149" t="s">
        <v>66</v>
      </c>
      <c r="G171" s="86" t="s">
        <v>12</v>
      </c>
      <c r="H171" s="357"/>
      <c r="I171" s="150"/>
      <c r="J171" s="151"/>
      <c r="K171" s="141"/>
      <c r="L171" s="354"/>
      <c r="M171" s="347"/>
    </row>
    <row r="172" spans="1:14" ht="16.5" customHeight="1">
      <c r="A172" s="372">
        <v>163</v>
      </c>
      <c r="B172" s="194" t="s">
        <v>1437</v>
      </c>
      <c r="C172" s="99" t="s">
        <v>1349</v>
      </c>
      <c r="D172" s="150" t="s">
        <v>1399</v>
      </c>
      <c r="E172" s="149" t="s">
        <v>1358</v>
      </c>
      <c r="F172" s="149" t="s">
        <v>1358</v>
      </c>
      <c r="G172" s="86" t="s">
        <v>12</v>
      </c>
      <c r="H172" s="357"/>
      <c r="I172" s="150"/>
      <c r="J172" s="151"/>
      <c r="K172" s="151"/>
      <c r="L172" s="193"/>
      <c r="M172" s="347"/>
    </row>
    <row r="173" spans="1:14" ht="16.5" customHeight="1">
      <c r="A173" s="372">
        <v>164</v>
      </c>
      <c r="B173" s="194" t="s">
        <v>1437</v>
      </c>
      <c r="C173" s="99" t="s">
        <v>1349</v>
      </c>
      <c r="D173" s="150" t="s">
        <v>1398</v>
      </c>
      <c r="E173" s="149" t="s">
        <v>61</v>
      </c>
      <c r="F173" s="149" t="s">
        <v>61</v>
      </c>
      <c r="G173" s="90" t="s">
        <v>12</v>
      </c>
      <c r="H173" s="357"/>
      <c r="I173" s="150"/>
      <c r="J173" s="151"/>
      <c r="K173" s="141"/>
      <c r="L173" s="193"/>
      <c r="M173" s="347"/>
      <c r="N173" s="21"/>
    </row>
    <row r="174" spans="1:14" ht="16.5" customHeight="1">
      <c r="A174" s="372">
        <v>165</v>
      </c>
      <c r="B174" s="194" t="s">
        <v>1437</v>
      </c>
      <c r="C174" s="99" t="s">
        <v>1349</v>
      </c>
      <c r="D174" s="150" t="s">
        <v>1397</v>
      </c>
      <c r="E174" s="149" t="s">
        <v>62</v>
      </c>
      <c r="F174" s="149" t="s">
        <v>62</v>
      </c>
      <c r="G174" s="86" t="s">
        <v>12</v>
      </c>
      <c r="H174" s="357"/>
      <c r="I174" s="150"/>
      <c r="J174" s="151"/>
      <c r="K174" s="151"/>
      <c r="L174" s="354"/>
      <c r="M174" s="347"/>
      <c r="N174" s="21"/>
    </row>
    <row r="175" spans="1:14" ht="16.5" customHeight="1">
      <c r="A175" s="372">
        <v>166</v>
      </c>
      <c r="B175" s="194" t="s">
        <v>1437</v>
      </c>
      <c r="C175" s="99" t="s">
        <v>1349</v>
      </c>
      <c r="D175" s="150" t="s">
        <v>1396</v>
      </c>
      <c r="E175" s="149" t="s">
        <v>63</v>
      </c>
      <c r="F175" s="149" t="s">
        <v>63</v>
      </c>
      <c r="G175" s="86" t="s">
        <v>12</v>
      </c>
      <c r="H175" s="357"/>
      <c r="I175" s="150"/>
      <c r="J175" s="151"/>
      <c r="K175" s="151"/>
      <c r="L175" s="354"/>
      <c r="M175" s="347"/>
      <c r="N175" s="21"/>
    </row>
    <row r="176" spans="1:14" ht="16.5" customHeight="1">
      <c r="A176" s="372">
        <v>167</v>
      </c>
      <c r="B176" s="194" t="s">
        <v>1437</v>
      </c>
      <c r="C176" s="99" t="s">
        <v>1349</v>
      </c>
      <c r="D176" s="150" t="s">
        <v>1395</v>
      </c>
      <c r="E176" s="149" t="s">
        <v>1353</v>
      </c>
      <c r="F176" s="149" t="s">
        <v>1353</v>
      </c>
      <c r="G176" s="86" t="s">
        <v>12</v>
      </c>
      <c r="H176" s="357"/>
      <c r="I176" s="150"/>
      <c r="J176" s="151"/>
      <c r="K176" s="151"/>
      <c r="L176" s="354"/>
      <c r="M176" s="380"/>
      <c r="N176" s="22"/>
    </row>
    <row r="177" spans="1:14" ht="16.5" customHeight="1">
      <c r="A177" s="372">
        <v>168</v>
      </c>
      <c r="B177" s="194" t="s">
        <v>1437</v>
      </c>
      <c r="C177" s="99" t="s">
        <v>1349</v>
      </c>
      <c r="D177" s="150" t="s">
        <v>1394</v>
      </c>
      <c r="E177" s="149" t="s">
        <v>64</v>
      </c>
      <c r="F177" s="149" t="s">
        <v>65</v>
      </c>
      <c r="G177" s="90" t="s">
        <v>12</v>
      </c>
      <c r="H177" s="357"/>
      <c r="I177" s="150"/>
      <c r="J177" s="151"/>
      <c r="K177" s="151"/>
      <c r="L177" s="354"/>
      <c r="M177" s="380"/>
      <c r="N177" s="22"/>
    </row>
    <row r="178" spans="1:14" ht="16.5" customHeight="1">
      <c r="A178" s="372">
        <v>169</v>
      </c>
      <c r="B178" s="194" t="s">
        <v>1437</v>
      </c>
      <c r="C178" s="99" t="s">
        <v>1349</v>
      </c>
      <c r="D178" s="150" t="s">
        <v>1393</v>
      </c>
      <c r="E178" s="149" t="s">
        <v>1350</v>
      </c>
      <c r="F178" s="149" t="s">
        <v>62</v>
      </c>
      <c r="G178" s="86" t="s">
        <v>12</v>
      </c>
      <c r="H178" s="357"/>
      <c r="I178" s="150"/>
      <c r="J178" s="151"/>
      <c r="K178" s="151"/>
      <c r="L178" s="354"/>
      <c r="M178" s="380"/>
      <c r="N178" s="22"/>
    </row>
    <row r="179" spans="1:14" ht="16.5" customHeight="1">
      <c r="A179" s="372">
        <v>170</v>
      </c>
      <c r="B179" s="194" t="s">
        <v>1437</v>
      </c>
      <c r="C179" s="99" t="s">
        <v>1349</v>
      </c>
      <c r="D179" s="150" t="s">
        <v>1392</v>
      </c>
      <c r="E179" s="149" t="s">
        <v>66</v>
      </c>
      <c r="F179" s="149" t="s">
        <v>66</v>
      </c>
      <c r="G179" s="86" t="s">
        <v>12</v>
      </c>
      <c r="H179" s="357"/>
      <c r="I179" s="150"/>
      <c r="J179" s="151"/>
      <c r="K179" s="151"/>
      <c r="L179" s="354"/>
      <c r="M179" s="380"/>
      <c r="N179" s="22"/>
    </row>
    <row r="180" spans="1:14" ht="16.5" customHeight="1">
      <c r="A180" s="372">
        <v>171</v>
      </c>
      <c r="B180" s="194" t="s">
        <v>1437</v>
      </c>
      <c r="C180" s="99" t="s">
        <v>1349</v>
      </c>
      <c r="D180" s="150" t="s">
        <v>1391</v>
      </c>
      <c r="E180" s="149" t="s">
        <v>1358</v>
      </c>
      <c r="F180" s="149" t="s">
        <v>1358</v>
      </c>
      <c r="G180" s="86" t="s">
        <v>12</v>
      </c>
      <c r="H180" s="357"/>
      <c r="I180" s="150"/>
      <c r="J180" s="151"/>
      <c r="K180" s="151"/>
      <c r="L180" s="192"/>
      <c r="M180" s="380"/>
      <c r="N180" s="22"/>
    </row>
    <row r="181" spans="1:14" ht="16.5" customHeight="1">
      <c r="A181" s="372">
        <v>172</v>
      </c>
      <c r="B181" s="194" t="s">
        <v>1437</v>
      </c>
      <c r="C181" s="99" t="s">
        <v>1349</v>
      </c>
      <c r="D181" s="150" t="s">
        <v>1390</v>
      </c>
      <c r="E181" s="149" t="s">
        <v>61</v>
      </c>
      <c r="F181" s="149" t="s">
        <v>61</v>
      </c>
      <c r="G181" s="90" t="s">
        <v>12</v>
      </c>
      <c r="H181" s="357"/>
      <c r="I181" s="150"/>
      <c r="J181" s="151"/>
      <c r="K181" s="141"/>
      <c r="L181" s="193"/>
      <c r="M181" s="347"/>
      <c r="N181" s="21"/>
    </row>
    <row r="182" spans="1:14" ht="16.5" customHeight="1">
      <c r="A182" s="372">
        <v>173</v>
      </c>
      <c r="B182" s="194" t="s">
        <v>1437</v>
      </c>
      <c r="C182" s="99" t="s">
        <v>1349</v>
      </c>
      <c r="D182" s="150" t="s">
        <v>1389</v>
      </c>
      <c r="E182" s="149" t="s">
        <v>62</v>
      </c>
      <c r="F182" s="149" t="s">
        <v>62</v>
      </c>
      <c r="G182" s="86" t="s">
        <v>12</v>
      </c>
      <c r="H182" s="357"/>
      <c r="I182" s="150"/>
      <c r="J182" s="151"/>
      <c r="K182" s="151"/>
      <c r="L182" s="354"/>
      <c r="M182" s="347"/>
      <c r="N182" s="21"/>
    </row>
    <row r="183" spans="1:14" ht="16.5" customHeight="1">
      <c r="A183" s="372">
        <v>174</v>
      </c>
      <c r="B183" s="194" t="s">
        <v>1437</v>
      </c>
      <c r="C183" s="99" t="s">
        <v>1349</v>
      </c>
      <c r="D183" s="150" t="s">
        <v>1388</v>
      </c>
      <c r="E183" s="149" t="s">
        <v>63</v>
      </c>
      <c r="F183" s="149" t="s">
        <v>63</v>
      </c>
      <c r="G183" s="86" t="s">
        <v>12</v>
      </c>
      <c r="H183" s="357"/>
      <c r="I183" s="150"/>
      <c r="J183" s="151"/>
      <c r="K183" s="151"/>
      <c r="L183" s="354"/>
      <c r="M183" s="347"/>
      <c r="N183" s="21"/>
    </row>
    <row r="184" spans="1:14" ht="16.5" customHeight="1">
      <c r="A184" s="372">
        <v>175</v>
      </c>
      <c r="B184" s="194" t="s">
        <v>1437</v>
      </c>
      <c r="C184" s="99" t="s">
        <v>1349</v>
      </c>
      <c r="D184" s="150" t="s">
        <v>1387</v>
      </c>
      <c r="E184" s="149" t="s">
        <v>1353</v>
      </c>
      <c r="F184" s="149" t="s">
        <v>1353</v>
      </c>
      <c r="G184" s="86" t="s">
        <v>12</v>
      </c>
      <c r="H184" s="357"/>
      <c r="I184" s="150"/>
      <c r="J184" s="151"/>
      <c r="K184" s="151"/>
      <c r="L184" s="354"/>
      <c r="M184" s="380"/>
      <c r="N184" s="22"/>
    </row>
    <row r="185" spans="1:14" ht="16.5" customHeight="1">
      <c r="A185" s="372">
        <v>176</v>
      </c>
      <c r="B185" s="194" t="s">
        <v>1437</v>
      </c>
      <c r="C185" s="99" t="s">
        <v>1349</v>
      </c>
      <c r="D185" s="150" t="s">
        <v>1386</v>
      </c>
      <c r="E185" s="149" t="s">
        <v>64</v>
      </c>
      <c r="F185" s="149" t="s">
        <v>65</v>
      </c>
      <c r="G185" s="90" t="s">
        <v>12</v>
      </c>
      <c r="H185" s="357"/>
      <c r="I185" s="150"/>
      <c r="J185" s="151"/>
      <c r="K185" s="151"/>
      <c r="L185" s="354"/>
      <c r="M185" s="380"/>
      <c r="N185" s="22"/>
    </row>
    <row r="186" spans="1:14" ht="16.5" customHeight="1">
      <c r="A186" s="372">
        <v>177</v>
      </c>
      <c r="B186" s="194" t="s">
        <v>1437</v>
      </c>
      <c r="C186" s="99" t="s">
        <v>1349</v>
      </c>
      <c r="D186" s="150" t="s">
        <v>1385</v>
      </c>
      <c r="E186" s="149" t="s">
        <v>1350</v>
      </c>
      <c r="F186" s="149" t="s">
        <v>62</v>
      </c>
      <c r="G186" s="86" t="s">
        <v>12</v>
      </c>
      <c r="H186" s="357"/>
      <c r="I186" s="150"/>
      <c r="J186" s="151"/>
      <c r="K186" s="151"/>
      <c r="L186" s="354"/>
      <c r="M186" s="380"/>
      <c r="N186" s="22"/>
    </row>
    <row r="187" spans="1:14" ht="16.5" customHeight="1">
      <c r="A187" s="372">
        <v>178</v>
      </c>
      <c r="B187" s="194" t="s">
        <v>1437</v>
      </c>
      <c r="C187" s="99" t="s">
        <v>1349</v>
      </c>
      <c r="D187" s="150" t="s">
        <v>1384</v>
      </c>
      <c r="E187" s="149" t="s">
        <v>66</v>
      </c>
      <c r="F187" s="149" t="s">
        <v>66</v>
      </c>
      <c r="G187" s="86" t="s">
        <v>12</v>
      </c>
      <c r="H187" s="357"/>
      <c r="I187" s="150"/>
      <c r="J187" s="151"/>
      <c r="K187" s="151"/>
      <c r="L187" s="354"/>
      <c r="M187" s="380"/>
      <c r="N187" s="22"/>
    </row>
    <row r="188" spans="1:14" ht="16.5" customHeight="1">
      <c r="A188" s="372">
        <v>179</v>
      </c>
      <c r="B188" s="194" t="s">
        <v>1437</v>
      </c>
      <c r="C188" s="99" t="s">
        <v>1349</v>
      </c>
      <c r="D188" s="150" t="s">
        <v>1383</v>
      </c>
      <c r="E188" s="149" t="s">
        <v>1358</v>
      </c>
      <c r="F188" s="149" t="s">
        <v>1358</v>
      </c>
      <c r="G188" s="86" t="s">
        <v>12</v>
      </c>
      <c r="H188" s="357"/>
      <c r="I188" s="150"/>
      <c r="J188" s="151"/>
      <c r="K188" s="151"/>
      <c r="L188" s="192"/>
      <c r="M188" s="380"/>
      <c r="N188" s="22"/>
    </row>
    <row r="189" spans="1:14" ht="16.5" customHeight="1">
      <c r="A189" s="372">
        <v>180</v>
      </c>
      <c r="B189" s="194" t="s">
        <v>1437</v>
      </c>
      <c r="C189" s="99" t="s">
        <v>1349</v>
      </c>
      <c r="D189" s="150" t="s">
        <v>1382</v>
      </c>
      <c r="E189" s="149" t="s">
        <v>61</v>
      </c>
      <c r="F189" s="149" t="s">
        <v>61</v>
      </c>
      <c r="G189" s="90" t="s">
        <v>12</v>
      </c>
      <c r="H189" s="357"/>
      <c r="I189" s="150"/>
      <c r="J189" s="151"/>
      <c r="K189" s="141"/>
      <c r="L189" s="193"/>
      <c r="M189" s="347"/>
      <c r="N189" s="21"/>
    </row>
    <row r="190" spans="1:14" ht="16.5" customHeight="1">
      <c r="A190" s="372">
        <v>181</v>
      </c>
      <c r="B190" s="194" t="s">
        <v>1437</v>
      </c>
      <c r="C190" s="99" t="s">
        <v>1349</v>
      </c>
      <c r="D190" s="150" t="s">
        <v>1381</v>
      </c>
      <c r="E190" s="149" t="s">
        <v>62</v>
      </c>
      <c r="F190" s="149" t="s">
        <v>62</v>
      </c>
      <c r="G190" s="86" t="s">
        <v>12</v>
      </c>
      <c r="H190" s="357"/>
      <c r="I190" s="150"/>
      <c r="J190" s="151"/>
      <c r="K190" s="151"/>
      <c r="L190" s="354"/>
      <c r="M190" s="347"/>
      <c r="N190" s="21"/>
    </row>
    <row r="191" spans="1:14" ht="16.5" customHeight="1">
      <c r="A191" s="372">
        <v>182</v>
      </c>
      <c r="B191" s="194" t="s">
        <v>1437</v>
      </c>
      <c r="C191" s="99" t="s">
        <v>1349</v>
      </c>
      <c r="D191" s="150" t="s">
        <v>1380</v>
      </c>
      <c r="E191" s="149" t="s">
        <v>63</v>
      </c>
      <c r="F191" s="149" t="s">
        <v>63</v>
      </c>
      <c r="G191" s="86" t="s">
        <v>12</v>
      </c>
      <c r="H191" s="357"/>
      <c r="I191" s="150"/>
      <c r="J191" s="151"/>
      <c r="K191" s="151"/>
      <c r="L191" s="354"/>
      <c r="M191" s="347"/>
      <c r="N191" s="21"/>
    </row>
    <row r="192" spans="1:14" ht="16.5" customHeight="1">
      <c r="A192" s="372">
        <v>183</v>
      </c>
      <c r="B192" s="194" t="s">
        <v>1437</v>
      </c>
      <c r="C192" s="99" t="s">
        <v>1349</v>
      </c>
      <c r="D192" s="150" t="s">
        <v>1379</v>
      </c>
      <c r="E192" s="149" t="s">
        <v>1353</v>
      </c>
      <c r="F192" s="149" t="s">
        <v>1353</v>
      </c>
      <c r="G192" s="86" t="s">
        <v>12</v>
      </c>
      <c r="H192" s="357"/>
      <c r="I192" s="150"/>
      <c r="J192" s="151"/>
      <c r="K192" s="151"/>
      <c r="L192" s="354"/>
      <c r="M192" s="380"/>
      <c r="N192" s="22"/>
    </row>
    <row r="193" spans="1:14" ht="16.5" customHeight="1">
      <c r="A193" s="372">
        <v>184</v>
      </c>
      <c r="B193" s="194" t="s">
        <v>1437</v>
      </c>
      <c r="C193" s="99" t="s">
        <v>1349</v>
      </c>
      <c r="D193" s="150" t="s">
        <v>1378</v>
      </c>
      <c r="E193" s="149" t="s">
        <v>64</v>
      </c>
      <c r="F193" s="149" t="s">
        <v>65</v>
      </c>
      <c r="G193" s="90" t="s">
        <v>12</v>
      </c>
      <c r="H193" s="357"/>
      <c r="I193" s="150"/>
      <c r="J193" s="151"/>
      <c r="K193" s="151"/>
      <c r="L193" s="354"/>
      <c r="M193" s="380"/>
      <c r="N193" s="22"/>
    </row>
    <row r="194" spans="1:14" ht="16.5" customHeight="1">
      <c r="A194" s="372">
        <v>185</v>
      </c>
      <c r="B194" s="194" t="s">
        <v>1437</v>
      </c>
      <c r="C194" s="99" t="s">
        <v>1349</v>
      </c>
      <c r="D194" s="150" t="s">
        <v>1377</v>
      </c>
      <c r="E194" s="149" t="s">
        <v>1350</v>
      </c>
      <c r="F194" s="149" t="s">
        <v>62</v>
      </c>
      <c r="G194" s="86" t="s">
        <v>12</v>
      </c>
      <c r="H194" s="357"/>
      <c r="I194" s="150"/>
      <c r="J194" s="151"/>
      <c r="K194" s="151"/>
      <c r="L194" s="354"/>
      <c r="M194" s="380"/>
      <c r="N194" s="22"/>
    </row>
    <row r="195" spans="1:14" ht="16.5" customHeight="1">
      <c r="A195" s="372">
        <v>186</v>
      </c>
      <c r="B195" s="194" t="s">
        <v>1437</v>
      </c>
      <c r="C195" s="99" t="s">
        <v>1349</v>
      </c>
      <c r="D195" s="150" t="s">
        <v>1376</v>
      </c>
      <c r="E195" s="149" t="s">
        <v>66</v>
      </c>
      <c r="F195" s="149" t="s">
        <v>66</v>
      </c>
      <c r="G195" s="86" t="s">
        <v>12</v>
      </c>
      <c r="H195" s="357"/>
      <c r="I195" s="150"/>
      <c r="J195" s="151"/>
      <c r="K195" s="151"/>
      <c r="L195" s="354"/>
      <c r="M195" s="380"/>
      <c r="N195" s="22"/>
    </row>
    <row r="196" spans="1:14" ht="16.5" customHeight="1">
      <c r="A196" s="372">
        <v>187</v>
      </c>
      <c r="B196" s="194" t="s">
        <v>1437</v>
      </c>
      <c r="C196" s="99" t="s">
        <v>1349</v>
      </c>
      <c r="D196" s="150" t="s">
        <v>1375</v>
      </c>
      <c r="E196" s="149" t="s">
        <v>1358</v>
      </c>
      <c r="F196" s="149" t="s">
        <v>1358</v>
      </c>
      <c r="G196" s="86" t="s">
        <v>12</v>
      </c>
      <c r="H196" s="357"/>
      <c r="I196" s="150"/>
      <c r="J196" s="151"/>
      <c r="K196" s="151"/>
      <c r="L196" s="192"/>
      <c r="M196" s="380"/>
      <c r="N196" s="22"/>
    </row>
    <row r="197" spans="1:14" ht="16.5" customHeight="1">
      <c r="A197" s="372">
        <v>188</v>
      </c>
      <c r="B197" s="194" t="s">
        <v>1437</v>
      </c>
      <c r="C197" s="99" t="s">
        <v>1349</v>
      </c>
      <c r="D197" s="150" t="s">
        <v>1374</v>
      </c>
      <c r="E197" s="149" t="s">
        <v>61</v>
      </c>
      <c r="F197" s="149" t="s">
        <v>61</v>
      </c>
      <c r="G197" s="90" t="s">
        <v>12</v>
      </c>
      <c r="H197" s="357"/>
      <c r="I197" s="150"/>
      <c r="J197" s="151"/>
      <c r="K197" s="151"/>
      <c r="L197" s="354"/>
      <c r="M197" s="380"/>
      <c r="N197" s="22"/>
    </row>
    <row r="198" spans="1:14" ht="16.5" customHeight="1">
      <c r="A198" s="372">
        <v>189</v>
      </c>
      <c r="B198" s="194" t="s">
        <v>1437</v>
      </c>
      <c r="C198" s="99" t="s">
        <v>1349</v>
      </c>
      <c r="D198" s="150" t="s">
        <v>1373</v>
      </c>
      <c r="E198" s="149" t="s">
        <v>62</v>
      </c>
      <c r="F198" s="149" t="s">
        <v>62</v>
      </c>
      <c r="G198" s="86" t="s">
        <v>12</v>
      </c>
      <c r="H198" s="357"/>
      <c r="I198" s="150"/>
      <c r="J198" s="151"/>
      <c r="K198" s="151"/>
      <c r="L198" s="192"/>
      <c r="M198" s="380"/>
      <c r="N198" s="22"/>
    </row>
    <row r="199" spans="1:14" ht="16.5" customHeight="1">
      <c r="A199" s="372">
        <v>190</v>
      </c>
      <c r="B199" s="194" t="s">
        <v>1437</v>
      </c>
      <c r="C199" s="99" t="s">
        <v>1349</v>
      </c>
      <c r="D199" s="150" t="s">
        <v>1372</v>
      </c>
      <c r="E199" s="149" t="s">
        <v>63</v>
      </c>
      <c r="F199" s="149" t="s">
        <v>63</v>
      </c>
      <c r="G199" s="86" t="s">
        <v>12</v>
      </c>
      <c r="H199" s="357"/>
      <c r="I199" s="150"/>
      <c r="J199" s="151"/>
      <c r="K199" s="151"/>
      <c r="L199" s="192"/>
      <c r="M199" s="380"/>
      <c r="N199" s="22"/>
    </row>
    <row r="200" spans="1:14" ht="16.5" customHeight="1">
      <c r="A200" s="372">
        <v>191</v>
      </c>
      <c r="B200" s="194" t="s">
        <v>1437</v>
      </c>
      <c r="C200" s="99" t="s">
        <v>1349</v>
      </c>
      <c r="D200" s="150" t="s">
        <v>1371</v>
      </c>
      <c r="E200" s="149" t="s">
        <v>1353</v>
      </c>
      <c r="F200" s="149" t="s">
        <v>1353</v>
      </c>
      <c r="G200" s="86" t="s">
        <v>12</v>
      </c>
      <c r="H200" s="357"/>
      <c r="I200" s="150"/>
      <c r="J200" s="151"/>
      <c r="K200" s="151"/>
      <c r="L200" s="354"/>
      <c r="M200" s="380"/>
      <c r="N200" s="22"/>
    </row>
    <row r="201" spans="1:14" ht="16.5" customHeight="1">
      <c r="A201" s="372">
        <v>192</v>
      </c>
      <c r="B201" s="194" t="s">
        <v>1437</v>
      </c>
      <c r="C201" s="99" t="s">
        <v>1349</v>
      </c>
      <c r="D201" s="150" t="s">
        <v>1370</v>
      </c>
      <c r="E201" s="149" t="s">
        <v>64</v>
      </c>
      <c r="F201" s="149" t="s">
        <v>65</v>
      </c>
      <c r="G201" s="90" t="s">
        <v>12</v>
      </c>
      <c r="H201" s="357"/>
      <c r="I201" s="150"/>
      <c r="J201" s="151"/>
      <c r="K201" s="151"/>
      <c r="L201" s="354"/>
      <c r="M201" s="380"/>
      <c r="N201" s="22"/>
    </row>
    <row r="202" spans="1:14" ht="16.5" customHeight="1">
      <c r="A202" s="372">
        <v>193</v>
      </c>
      <c r="B202" s="194" t="s">
        <v>1437</v>
      </c>
      <c r="C202" s="99" t="s">
        <v>1349</v>
      </c>
      <c r="D202" s="150" t="s">
        <v>1369</v>
      </c>
      <c r="E202" s="149" t="s">
        <v>1350</v>
      </c>
      <c r="F202" s="149" t="s">
        <v>62</v>
      </c>
      <c r="G202" s="86" t="s">
        <v>12</v>
      </c>
      <c r="H202" s="357"/>
      <c r="I202" s="150"/>
      <c r="J202" s="151"/>
      <c r="K202" s="151"/>
      <c r="L202" s="192"/>
      <c r="M202" s="347"/>
      <c r="N202" s="22"/>
    </row>
    <row r="203" spans="1:14" ht="16.5" customHeight="1">
      <c r="A203" s="372">
        <v>194</v>
      </c>
      <c r="B203" s="194" t="s">
        <v>1437</v>
      </c>
      <c r="C203" s="99" t="s">
        <v>1349</v>
      </c>
      <c r="D203" s="150" t="s">
        <v>1368</v>
      </c>
      <c r="E203" s="149" t="s">
        <v>66</v>
      </c>
      <c r="F203" s="149" t="s">
        <v>66</v>
      </c>
      <c r="G203" s="86" t="s">
        <v>12</v>
      </c>
      <c r="H203" s="357"/>
      <c r="I203" s="150"/>
      <c r="J203" s="151"/>
      <c r="K203" s="151"/>
      <c r="L203" s="192"/>
      <c r="M203" s="347"/>
      <c r="N203" s="22"/>
    </row>
    <row r="204" spans="1:14" ht="16.5" customHeight="1">
      <c r="A204" s="372">
        <v>195</v>
      </c>
      <c r="B204" s="194" t="s">
        <v>1437</v>
      </c>
      <c r="C204" s="99" t="s">
        <v>1349</v>
      </c>
      <c r="D204" s="150" t="s">
        <v>1367</v>
      </c>
      <c r="E204" s="149" t="s">
        <v>1358</v>
      </c>
      <c r="F204" s="149" t="s">
        <v>1358</v>
      </c>
      <c r="G204" s="86" t="s">
        <v>12</v>
      </c>
      <c r="H204" s="357"/>
      <c r="I204" s="150"/>
      <c r="J204" s="151"/>
      <c r="K204" s="151"/>
      <c r="L204" s="192"/>
      <c r="M204" s="347"/>
      <c r="N204" s="22"/>
    </row>
    <row r="205" spans="1:14" ht="16.5" customHeight="1">
      <c r="A205" s="372">
        <v>196</v>
      </c>
      <c r="B205" s="194" t="s">
        <v>1437</v>
      </c>
      <c r="C205" s="99" t="s">
        <v>1349</v>
      </c>
      <c r="D205" s="150" t="s">
        <v>1366</v>
      </c>
      <c r="E205" s="149" t="s">
        <v>61</v>
      </c>
      <c r="F205" s="149" t="s">
        <v>61</v>
      </c>
      <c r="G205" s="90" t="s">
        <v>12</v>
      </c>
      <c r="H205" s="357"/>
      <c r="I205" s="150"/>
      <c r="J205" s="151"/>
      <c r="K205" s="151"/>
      <c r="L205" s="354"/>
      <c r="M205" s="380"/>
      <c r="N205" s="22"/>
    </row>
    <row r="206" spans="1:14" ht="16.5" customHeight="1">
      <c r="A206" s="372">
        <v>197</v>
      </c>
      <c r="B206" s="194" t="s">
        <v>1437</v>
      </c>
      <c r="C206" s="99" t="s">
        <v>1349</v>
      </c>
      <c r="D206" s="150" t="s">
        <v>1365</v>
      </c>
      <c r="E206" s="149" t="s">
        <v>62</v>
      </c>
      <c r="F206" s="149" t="s">
        <v>62</v>
      </c>
      <c r="G206" s="86" t="s">
        <v>12</v>
      </c>
      <c r="H206" s="357"/>
      <c r="I206" s="150"/>
      <c r="J206" s="151"/>
      <c r="K206" s="151"/>
      <c r="L206" s="192"/>
      <c r="M206" s="380"/>
      <c r="N206" s="22"/>
    </row>
    <row r="207" spans="1:14" ht="16.5" customHeight="1">
      <c r="A207" s="372">
        <v>198</v>
      </c>
      <c r="B207" s="194" t="s">
        <v>1437</v>
      </c>
      <c r="C207" s="99" t="s">
        <v>1349</v>
      </c>
      <c r="D207" s="150" t="s">
        <v>1364</v>
      </c>
      <c r="E207" s="149" t="s">
        <v>63</v>
      </c>
      <c r="F207" s="149" t="s">
        <v>63</v>
      </c>
      <c r="G207" s="86" t="s">
        <v>12</v>
      </c>
      <c r="H207" s="357"/>
      <c r="I207" s="150"/>
      <c r="J207" s="151"/>
      <c r="K207" s="151"/>
      <c r="L207" s="192"/>
      <c r="M207" s="380"/>
      <c r="N207" s="22"/>
    </row>
    <row r="208" spans="1:14" ht="16.5" customHeight="1">
      <c r="A208" s="372">
        <v>199</v>
      </c>
      <c r="B208" s="194" t="s">
        <v>1437</v>
      </c>
      <c r="C208" s="99" t="s">
        <v>1349</v>
      </c>
      <c r="D208" s="150" t="s">
        <v>1363</v>
      </c>
      <c r="E208" s="149" t="s">
        <v>1353</v>
      </c>
      <c r="F208" s="149" t="s">
        <v>1353</v>
      </c>
      <c r="G208" s="86" t="s">
        <v>12</v>
      </c>
      <c r="H208" s="357"/>
      <c r="I208" s="150"/>
      <c r="J208" s="151"/>
      <c r="K208" s="151"/>
      <c r="L208" s="354"/>
      <c r="M208" s="380"/>
      <c r="N208" s="22"/>
    </row>
    <row r="209" spans="1:14" ht="16.5" customHeight="1">
      <c r="A209" s="372">
        <v>200</v>
      </c>
      <c r="B209" s="194" t="s">
        <v>1437</v>
      </c>
      <c r="C209" s="99" t="s">
        <v>1349</v>
      </c>
      <c r="D209" s="150" t="s">
        <v>1362</v>
      </c>
      <c r="E209" s="149" t="s">
        <v>64</v>
      </c>
      <c r="F209" s="149" t="s">
        <v>65</v>
      </c>
      <c r="G209" s="90" t="s">
        <v>12</v>
      </c>
      <c r="H209" s="357"/>
      <c r="I209" s="150"/>
      <c r="J209" s="151"/>
      <c r="K209" s="151"/>
      <c r="L209" s="354"/>
      <c r="M209" s="380"/>
      <c r="N209" s="22"/>
    </row>
    <row r="210" spans="1:14" ht="16.5" customHeight="1">
      <c r="A210" s="372">
        <v>201</v>
      </c>
      <c r="B210" s="194" t="s">
        <v>1437</v>
      </c>
      <c r="C210" s="99" t="s">
        <v>1349</v>
      </c>
      <c r="D210" s="150" t="s">
        <v>1361</v>
      </c>
      <c r="E210" s="149" t="s">
        <v>1350</v>
      </c>
      <c r="F210" s="149" t="s">
        <v>62</v>
      </c>
      <c r="G210" s="86" t="s">
        <v>12</v>
      </c>
      <c r="H210" s="357"/>
      <c r="I210" s="150"/>
      <c r="J210" s="151"/>
      <c r="K210" s="151"/>
      <c r="L210" s="192"/>
      <c r="M210" s="347"/>
      <c r="N210" s="22"/>
    </row>
    <row r="211" spans="1:14" ht="16.5" customHeight="1">
      <c r="A211" s="372">
        <v>202</v>
      </c>
      <c r="B211" s="194" t="s">
        <v>1437</v>
      </c>
      <c r="C211" s="99" t="s">
        <v>1349</v>
      </c>
      <c r="D211" s="150" t="s">
        <v>1360</v>
      </c>
      <c r="E211" s="149" t="s">
        <v>66</v>
      </c>
      <c r="F211" s="149" t="s">
        <v>66</v>
      </c>
      <c r="G211" s="86" t="s">
        <v>12</v>
      </c>
      <c r="H211" s="357"/>
      <c r="I211" s="150"/>
      <c r="J211" s="151"/>
      <c r="K211" s="151"/>
      <c r="L211" s="192"/>
      <c r="M211" s="347"/>
      <c r="N211" s="22"/>
    </row>
    <row r="212" spans="1:14" ht="16.5" customHeight="1">
      <c r="A212" s="372">
        <v>203</v>
      </c>
      <c r="B212" s="194" t="s">
        <v>1437</v>
      </c>
      <c r="C212" s="99" t="s">
        <v>1349</v>
      </c>
      <c r="D212" s="150" t="s">
        <v>1359</v>
      </c>
      <c r="E212" s="149" t="s">
        <v>1358</v>
      </c>
      <c r="F212" s="149" t="s">
        <v>1358</v>
      </c>
      <c r="G212" s="86" t="s">
        <v>12</v>
      </c>
      <c r="H212" s="357"/>
      <c r="I212" s="150"/>
      <c r="J212" s="151"/>
      <c r="K212" s="151"/>
      <c r="L212" s="192"/>
      <c r="M212" s="347"/>
      <c r="N212" s="22"/>
    </row>
    <row r="213" spans="1:14" ht="16.5" customHeight="1">
      <c r="A213" s="372">
        <v>204</v>
      </c>
      <c r="B213" s="194" t="s">
        <v>1437</v>
      </c>
      <c r="C213" s="99" t="s">
        <v>1349</v>
      </c>
      <c r="D213" s="150" t="s">
        <v>1357</v>
      </c>
      <c r="E213" s="149" t="s">
        <v>61</v>
      </c>
      <c r="F213" s="149" t="s">
        <v>61</v>
      </c>
      <c r="G213" s="90" t="s">
        <v>12</v>
      </c>
      <c r="H213" s="357"/>
      <c r="I213" s="150"/>
      <c r="J213" s="151"/>
      <c r="K213" s="151"/>
      <c r="L213" s="192"/>
      <c r="M213" s="347"/>
      <c r="N213" s="22"/>
    </row>
    <row r="214" spans="1:14" ht="16.5" customHeight="1">
      <c r="A214" s="372">
        <v>205</v>
      </c>
      <c r="B214" s="194" t="s">
        <v>1437</v>
      </c>
      <c r="C214" s="99" t="s">
        <v>1349</v>
      </c>
      <c r="D214" s="150" t="s">
        <v>1356</v>
      </c>
      <c r="E214" s="149" t="s">
        <v>62</v>
      </c>
      <c r="F214" s="149" t="s">
        <v>62</v>
      </c>
      <c r="G214" s="86" t="s">
        <v>12</v>
      </c>
      <c r="H214" s="357"/>
      <c r="I214" s="150"/>
      <c r="J214" s="151"/>
      <c r="K214" s="151"/>
      <c r="L214" s="192"/>
      <c r="M214" s="347"/>
      <c r="N214" s="22"/>
    </row>
    <row r="215" spans="1:14" ht="16.5" customHeight="1">
      <c r="A215" s="372">
        <v>206</v>
      </c>
      <c r="B215" s="194" t="s">
        <v>1437</v>
      </c>
      <c r="C215" s="99" t="s">
        <v>1349</v>
      </c>
      <c r="D215" s="150" t="s">
        <v>1355</v>
      </c>
      <c r="E215" s="149" t="s">
        <v>63</v>
      </c>
      <c r="F215" s="149" t="s">
        <v>63</v>
      </c>
      <c r="G215" s="86" t="s">
        <v>12</v>
      </c>
      <c r="H215" s="357"/>
      <c r="I215" s="150"/>
      <c r="J215" s="151"/>
      <c r="K215" s="151"/>
      <c r="L215" s="192"/>
      <c r="M215" s="347"/>
      <c r="N215" s="22"/>
    </row>
    <row r="216" spans="1:14" ht="16.5" customHeight="1">
      <c r="A216" s="372">
        <v>207</v>
      </c>
      <c r="B216" s="194" t="s">
        <v>1437</v>
      </c>
      <c r="C216" s="99" t="s">
        <v>1349</v>
      </c>
      <c r="D216" s="150" t="s">
        <v>1354</v>
      </c>
      <c r="E216" s="149" t="s">
        <v>1353</v>
      </c>
      <c r="F216" s="149" t="s">
        <v>1353</v>
      </c>
      <c r="G216" s="86" t="s">
        <v>12</v>
      </c>
      <c r="H216" s="357"/>
      <c r="I216" s="150"/>
      <c r="J216" s="151"/>
      <c r="K216" s="151"/>
      <c r="L216" s="192"/>
      <c r="M216" s="347"/>
      <c r="N216" s="22"/>
    </row>
    <row r="217" spans="1:14" ht="16.5" customHeight="1">
      <c r="A217" s="372">
        <v>208</v>
      </c>
      <c r="B217" s="194" t="s">
        <v>1437</v>
      </c>
      <c r="C217" s="99" t="s">
        <v>1349</v>
      </c>
      <c r="D217" s="150" t="s">
        <v>1352</v>
      </c>
      <c r="E217" s="149" t="s">
        <v>64</v>
      </c>
      <c r="F217" s="149" t="s">
        <v>65</v>
      </c>
      <c r="G217" s="90" t="s">
        <v>12</v>
      </c>
      <c r="H217" s="357"/>
      <c r="I217" s="150"/>
      <c r="J217" s="151"/>
      <c r="K217" s="151"/>
      <c r="L217" s="192"/>
      <c r="M217" s="347"/>
      <c r="N217" s="22"/>
    </row>
    <row r="218" spans="1:14" ht="16.5" customHeight="1">
      <c r="A218" s="372">
        <v>209</v>
      </c>
      <c r="B218" s="194" t="s">
        <v>1437</v>
      </c>
      <c r="C218" s="99" t="s">
        <v>1349</v>
      </c>
      <c r="D218" s="150" t="s">
        <v>1351</v>
      </c>
      <c r="E218" s="149" t="s">
        <v>1350</v>
      </c>
      <c r="F218" s="149" t="s">
        <v>62</v>
      </c>
      <c r="G218" s="86" t="s">
        <v>12</v>
      </c>
      <c r="H218" s="357"/>
      <c r="I218" s="150"/>
      <c r="J218" s="151"/>
      <c r="K218" s="151"/>
      <c r="L218" s="192"/>
      <c r="M218" s="347"/>
      <c r="N218" s="22"/>
    </row>
    <row r="219" spans="1:14" ht="16.5" customHeight="1">
      <c r="A219" s="372">
        <v>210</v>
      </c>
      <c r="B219" s="194" t="s">
        <v>1437</v>
      </c>
      <c r="C219" s="99" t="s">
        <v>1349</v>
      </c>
      <c r="D219" s="150" t="s">
        <v>1348</v>
      </c>
      <c r="E219" s="149" t="s">
        <v>66</v>
      </c>
      <c r="F219" s="149" t="s">
        <v>66</v>
      </c>
      <c r="G219" s="86" t="s">
        <v>12</v>
      </c>
      <c r="H219" s="357"/>
      <c r="I219" s="150"/>
      <c r="J219" s="151"/>
      <c r="K219" s="151"/>
      <c r="L219" s="192"/>
      <c r="M219" s="347"/>
      <c r="N219" s="22"/>
    </row>
    <row r="220" spans="1:14" ht="16.5" customHeight="1">
      <c r="A220" s="372">
        <v>211</v>
      </c>
      <c r="B220" s="194" t="s">
        <v>1437</v>
      </c>
      <c r="C220" s="99" t="s">
        <v>1337</v>
      </c>
      <c r="D220" s="150" t="s">
        <v>1347</v>
      </c>
      <c r="E220" s="149" t="s">
        <v>1335</v>
      </c>
      <c r="F220" s="149" t="s">
        <v>1335</v>
      </c>
      <c r="G220" s="86" t="s">
        <v>12</v>
      </c>
      <c r="H220" s="357"/>
      <c r="I220" s="150"/>
      <c r="J220" s="151"/>
      <c r="K220" s="151"/>
      <c r="L220" s="192"/>
      <c r="M220" s="347"/>
      <c r="N220" s="22"/>
    </row>
    <row r="221" spans="1:14" ht="16.5" customHeight="1">
      <c r="A221" s="372">
        <v>212</v>
      </c>
      <c r="B221" s="194" t="s">
        <v>1437</v>
      </c>
      <c r="C221" s="99" t="s">
        <v>1337</v>
      </c>
      <c r="D221" s="150" t="s">
        <v>1346</v>
      </c>
      <c r="E221" s="149" t="s">
        <v>61</v>
      </c>
      <c r="F221" s="149" t="s">
        <v>61</v>
      </c>
      <c r="G221" s="90" t="s">
        <v>12</v>
      </c>
      <c r="H221" s="357"/>
      <c r="I221" s="150"/>
      <c r="J221" s="151"/>
      <c r="K221" s="151"/>
      <c r="L221" s="192"/>
      <c r="M221" s="347"/>
      <c r="N221" s="22"/>
    </row>
    <row r="222" spans="1:14" ht="16.5" customHeight="1">
      <c r="A222" s="372">
        <v>213</v>
      </c>
      <c r="B222" s="194" t="s">
        <v>1437</v>
      </c>
      <c r="C222" s="99" t="s">
        <v>1337</v>
      </c>
      <c r="D222" s="150" t="s">
        <v>1345</v>
      </c>
      <c r="E222" s="149" t="s">
        <v>62</v>
      </c>
      <c r="F222" s="149" t="s">
        <v>62</v>
      </c>
      <c r="G222" s="86" t="s">
        <v>12</v>
      </c>
      <c r="H222" s="357"/>
      <c r="I222" s="150"/>
      <c r="J222" s="151"/>
      <c r="K222" s="151"/>
      <c r="L222" s="192"/>
      <c r="M222" s="347"/>
      <c r="N222" s="22"/>
    </row>
    <row r="223" spans="1:14" ht="16.5" customHeight="1">
      <c r="A223" s="372">
        <v>214</v>
      </c>
      <c r="B223" s="194" t="s">
        <v>1437</v>
      </c>
      <c r="C223" s="99" t="s">
        <v>1337</v>
      </c>
      <c r="D223" s="150" t="s">
        <v>1344</v>
      </c>
      <c r="E223" s="149" t="s">
        <v>63</v>
      </c>
      <c r="F223" s="149" t="s">
        <v>63</v>
      </c>
      <c r="G223" s="86" t="s">
        <v>12</v>
      </c>
      <c r="H223" s="357"/>
      <c r="I223" s="150"/>
      <c r="J223" s="151"/>
      <c r="K223" s="151"/>
      <c r="L223" s="192"/>
      <c r="M223" s="347"/>
      <c r="N223" s="22"/>
    </row>
    <row r="224" spans="1:14" ht="16.5" customHeight="1">
      <c r="A224" s="372">
        <v>215</v>
      </c>
      <c r="B224" s="194" t="s">
        <v>1437</v>
      </c>
      <c r="C224" s="99" t="s">
        <v>1337</v>
      </c>
      <c r="D224" s="150" t="s">
        <v>1343</v>
      </c>
      <c r="E224" s="149" t="s">
        <v>1342</v>
      </c>
      <c r="F224" s="149" t="s">
        <v>1342</v>
      </c>
      <c r="G224" s="86" t="s">
        <v>12</v>
      </c>
      <c r="H224" s="357"/>
      <c r="I224" s="150"/>
      <c r="J224" s="151"/>
      <c r="K224" s="151"/>
      <c r="L224" s="192"/>
      <c r="M224" s="347"/>
      <c r="N224" s="22"/>
    </row>
    <row r="225" spans="1:14" ht="16.5" customHeight="1">
      <c r="A225" s="372">
        <v>216</v>
      </c>
      <c r="B225" s="194" t="s">
        <v>1437</v>
      </c>
      <c r="C225" s="99" t="s">
        <v>1337</v>
      </c>
      <c r="D225" s="150" t="s">
        <v>1341</v>
      </c>
      <c r="E225" s="149" t="s">
        <v>64</v>
      </c>
      <c r="F225" s="149" t="s">
        <v>65</v>
      </c>
      <c r="G225" s="90" t="s">
        <v>12</v>
      </c>
      <c r="H225" s="357"/>
      <c r="I225" s="150"/>
      <c r="J225" s="151"/>
      <c r="K225" s="151"/>
      <c r="L225" s="192"/>
      <c r="M225" s="347"/>
      <c r="N225" s="22"/>
    </row>
    <row r="226" spans="1:14" ht="16.5" customHeight="1">
      <c r="A226" s="372">
        <v>217</v>
      </c>
      <c r="B226" s="194" t="s">
        <v>1437</v>
      </c>
      <c r="C226" s="99" t="s">
        <v>1337</v>
      </c>
      <c r="D226" s="150" t="s">
        <v>1340</v>
      </c>
      <c r="E226" s="149" t="s">
        <v>1339</v>
      </c>
      <c r="F226" s="149" t="s">
        <v>62</v>
      </c>
      <c r="G226" s="86" t="s">
        <v>12</v>
      </c>
      <c r="H226" s="357"/>
      <c r="I226" s="150"/>
      <c r="J226" s="151"/>
      <c r="K226" s="151"/>
      <c r="L226" s="192"/>
      <c r="M226" s="347"/>
      <c r="N226" s="22"/>
    </row>
    <row r="227" spans="1:14" ht="16.5" customHeight="1">
      <c r="A227" s="372">
        <v>218</v>
      </c>
      <c r="B227" s="194" t="s">
        <v>1437</v>
      </c>
      <c r="C227" s="99" t="s">
        <v>1337</v>
      </c>
      <c r="D227" s="150" t="s">
        <v>1338</v>
      </c>
      <c r="E227" s="149" t="s">
        <v>66</v>
      </c>
      <c r="F227" s="149" t="s">
        <v>66</v>
      </c>
      <c r="G227" s="86" t="s">
        <v>12</v>
      </c>
      <c r="H227" s="357"/>
      <c r="I227" s="150"/>
      <c r="J227" s="151"/>
      <c r="K227" s="151"/>
      <c r="L227" s="192"/>
      <c r="M227" s="347"/>
      <c r="N227" s="22"/>
    </row>
    <row r="228" spans="1:14" ht="16.5" customHeight="1">
      <c r="A228" s="372">
        <v>219</v>
      </c>
      <c r="B228" s="194" t="s">
        <v>1437</v>
      </c>
      <c r="C228" s="99" t="s">
        <v>1337</v>
      </c>
      <c r="D228" s="150" t="s">
        <v>1336</v>
      </c>
      <c r="E228" s="149" t="s">
        <v>1335</v>
      </c>
      <c r="F228" s="149" t="s">
        <v>1335</v>
      </c>
      <c r="G228" s="86" t="s">
        <v>12</v>
      </c>
      <c r="H228" s="357"/>
      <c r="I228" s="150"/>
      <c r="J228" s="151"/>
      <c r="K228" s="151"/>
      <c r="L228" s="192"/>
      <c r="M228" s="347"/>
      <c r="N228" s="22"/>
    </row>
    <row r="229" spans="1:14" ht="16.5" customHeight="1">
      <c r="A229" s="372">
        <v>220</v>
      </c>
      <c r="B229" s="194" t="s">
        <v>1437</v>
      </c>
      <c r="C229" s="99" t="s">
        <v>1334</v>
      </c>
      <c r="D229" s="150" t="s">
        <v>1333</v>
      </c>
      <c r="E229" s="149"/>
      <c r="F229" s="149"/>
      <c r="G229" s="90" t="s">
        <v>12</v>
      </c>
      <c r="H229" s="357"/>
      <c r="I229" s="150"/>
      <c r="J229" s="151"/>
      <c r="K229" s="151"/>
      <c r="L229" s="141" t="s">
        <v>1332</v>
      </c>
      <c r="M229" s="347" t="s">
        <v>2286</v>
      </c>
      <c r="N229" s="22"/>
    </row>
    <row r="230" spans="1:14" ht="16.5" customHeight="1">
      <c r="A230" s="372">
        <v>221</v>
      </c>
      <c r="B230" s="194" t="s">
        <v>1437</v>
      </c>
      <c r="C230" s="349" t="s">
        <v>1323</v>
      </c>
      <c r="D230" s="195" t="s">
        <v>1331</v>
      </c>
      <c r="E230" s="149" t="s">
        <v>1327</v>
      </c>
      <c r="F230" s="149" t="s">
        <v>1327</v>
      </c>
      <c r="G230" s="86" t="s">
        <v>12</v>
      </c>
      <c r="H230" s="357"/>
      <c r="I230" s="150"/>
      <c r="J230" s="151"/>
      <c r="K230" s="151"/>
      <c r="L230" s="192"/>
      <c r="M230" s="454"/>
      <c r="N230" s="22"/>
    </row>
    <row r="231" spans="1:14" ht="16.5" customHeight="1">
      <c r="A231" s="372">
        <v>222</v>
      </c>
      <c r="B231" s="194" t="s">
        <v>1437</v>
      </c>
      <c r="C231" s="349" t="s">
        <v>1323</v>
      </c>
      <c r="D231" s="195" t="s">
        <v>1330</v>
      </c>
      <c r="E231" s="149" t="s">
        <v>1327</v>
      </c>
      <c r="F231" s="149" t="s">
        <v>1327</v>
      </c>
      <c r="G231" s="86" t="s">
        <v>12</v>
      </c>
      <c r="H231" s="357"/>
      <c r="I231" s="150"/>
      <c r="J231" s="151"/>
      <c r="K231" s="151"/>
      <c r="L231" s="192"/>
      <c r="M231" s="454"/>
      <c r="N231" s="22"/>
    </row>
    <row r="232" spans="1:14" ht="16.5" customHeight="1">
      <c r="A232" s="372">
        <v>223</v>
      </c>
      <c r="B232" s="194" t="s">
        <v>1437</v>
      </c>
      <c r="C232" s="349" t="s">
        <v>1323</v>
      </c>
      <c r="D232" s="195" t="s">
        <v>1329</v>
      </c>
      <c r="E232" s="149" t="s">
        <v>1327</v>
      </c>
      <c r="F232" s="149" t="s">
        <v>1327</v>
      </c>
      <c r="G232" s="86" t="s">
        <v>12</v>
      </c>
      <c r="H232" s="357"/>
      <c r="I232" s="150"/>
      <c r="J232" s="151"/>
      <c r="K232" s="151"/>
      <c r="L232" s="192"/>
      <c r="M232" s="454"/>
      <c r="N232" s="22"/>
    </row>
    <row r="233" spans="1:14" ht="16.5" customHeight="1">
      <c r="A233" s="372">
        <v>224</v>
      </c>
      <c r="B233" s="194" t="s">
        <v>1437</v>
      </c>
      <c r="C233" s="349" t="s">
        <v>1323</v>
      </c>
      <c r="D233" s="195" t="s">
        <v>1328</v>
      </c>
      <c r="E233" s="149" t="s">
        <v>1327</v>
      </c>
      <c r="F233" s="149" t="s">
        <v>1327</v>
      </c>
      <c r="G233" s="90" t="s">
        <v>12</v>
      </c>
      <c r="H233" s="357"/>
      <c r="I233" s="150"/>
      <c r="J233" s="151"/>
      <c r="K233" s="151"/>
      <c r="L233" s="192"/>
      <c r="M233" s="454"/>
      <c r="N233" s="22"/>
    </row>
    <row r="234" spans="1:14" ht="16.5" customHeight="1">
      <c r="A234" s="372">
        <v>225</v>
      </c>
      <c r="B234" s="194" t="s">
        <v>1437</v>
      </c>
      <c r="C234" s="349" t="s">
        <v>1323</v>
      </c>
      <c r="D234" s="195" t="s">
        <v>1326</v>
      </c>
      <c r="E234" s="149"/>
      <c r="F234" s="149"/>
      <c r="G234" s="86" t="s">
        <v>12</v>
      </c>
      <c r="H234" s="357"/>
      <c r="I234" s="150"/>
      <c r="J234" s="151"/>
      <c r="K234" s="151"/>
      <c r="L234" s="192"/>
      <c r="M234" s="347"/>
      <c r="N234" s="22"/>
    </row>
    <row r="235" spans="1:14" ht="16.5" customHeight="1">
      <c r="A235" s="372">
        <v>226</v>
      </c>
      <c r="B235" s="194" t="s">
        <v>1437</v>
      </c>
      <c r="C235" s="349" t="s">
        <v>1323</v>
      </c>
      <c r="D235" s="195" t="s">
        <v>1325</v>
      </c>
      <c r="E235" s="149"/>
      <c r="F235" s="149"/>
      <c r="G235" s="86" t="s">
        <v>12</v>
      </c>
      <c r="H235" s="357"/>
      <c r="I235" s="150"/>
      <c r="J235" s="151"/>
      <c r="K235" s="151"/>
      <c r="L235" s="192"/>
      <c r="M235" s="347"/>
      <c r="N235" s="22"/>
    </row>
    <row r="236" spans="1:14" ht="16.5" customHeight="1">
      <c r="A236" s="372">
        <v>227</v>
      </c>
      <c r="B236" s="194" t="s">
        <v>1437</v>
      </c>
      <c r="C236" s="349" t="s">
        <v>1323</v>
      </c>
      <c r="D236" s="195" t="s">
        <v>1324</v>
      </c>
      <c r="E236" s="149"/>
      <c r="F236" s="149"/>
      <c r="G236" s="86" t="s">
        <v>12</v>
      </c>
      <c r="H236" s="357"/>
      <c r="I236" s="150"/>
      <c r="J236" s="151"/>
      <c r="K236" s="151"/>
      <c r="L236" s="192"/>
      <c r="M236" s="347"/>
      <c r="N236" s="22"/>
    </row>
    <row r="237" spans="1:14" ht="16.5" customHeight="1">
      <c r="A237" s="372">
        <v>228</v>
      </c>
      <c r="B237" s="194" t="s">
        <v>1437</v>
      </c>
      <c r="C237" s="349" t="s">
        <v>1323</v>
      </c>
      <c r="D237" s="195" t="s">
        <v>1322</v>
      </c>
      <c r="E237" s="149"/>
      <c r="F237" s="149"/>
      <c r="G237" s="90" t="s">
        <v>12</v>
      </c>
      <c r="H237" s="357"/>
      <c r="I237" s="357"/>
      <c r="J237" s="151"/>
      <c r="K237" s="151"/>
      <c r="L237" s="192"/>
      <c r="M237" s="347"/>
      <c r="N237" s="22"/>
    </row>
    <row r="238" spans="1:14" s="17" customFormat="1" ht="16.5" customHeight="1">
      <c r="A238" s="372">
        <v>229</v>
      </c>
      <c r="B238" s="194" t="s">
        <v>1437</v>
      </c>
      <c r="C238" s="349" t="s">
        <v>1262</v>
      </c>
      <c r="D238" s="195" t="s">
        <v>1321</v>
      </c>
      <c r="E238" s="149" t="s">
        <v>1274</v>
      </c>
      <c r="F238" s="149" t="s">
        <v>1274</v>
      </c>
      <c r="G238" s="86" t="s">
        <v>12</v>
      </c>
      <c r="H238" s="357"/>
      <c r="I238" s="150"/>
      <c r="J238" s="151"/>
      <c r="K238" s="141" t="s">
        <v>1320</v>
      </c>
      <c r="L238" s="354" t="s">
        <v>1319</v>
      </c>
      <c r="M238" s="378"/>
    </row>
    <row r="239" spans="1:14" ht="16.5" customHeight="1">
      <c r="A239" s="372">
        <v>230</v>
      </c>
      <c r="B239" s="194" t="s">
        <v>1437</v>
      </c>
      <c r="C239" s="349" t="s">
        <v>1262</v>
      </c>
      <c r="D239" s="195" t="s">
        <v>1318</v>
      </c>
      <c r="E239" s="149"/>
      <c r="F239" s="149"/>
      <c r="G239" s="86" t="s">
        <v>12</v>
      </c>
      <c r="H239" s="357"/>
      <c r="I239" s="150"/>
      <c r="J239" s="151"/>
      <c r="K239" s="151"/>
      <c r="L239" s="192"/>
      <c r="M239" s="378"/>
    </row>
    <row r="240" spans="1:14" ht="16.5" customHeight="1">
      <c r="A240" s="372">
        <v>231</v>
      </c>
      <c r="B240" s="194" t="s">
        <v>1437</v>
      </c>
      <c r="C240" s="349" t="s">
        <v>1262</v>
      </c>
      <c r="D240" s="195" t="s">
        <v>1317</v>
      </c>
      <c r="E240" s="149"/>
      <c r="F240" s="149"/>
      <c r="G240" s="86" t="s">
        <v>12</v>
      </c>
      <c r="H240" s="357"/>
      <c r="I240" s="150"/>
      <c r="J240" s="151"/>
      <c r="K240" s="151"/>
      <c r="L240" s="192"/>
      <c r="M240" s="378"/>
    </row>
    <row r="241" spans="1:13" ht="16.5" customHeight="1">
      <c r="A241" s="372">
        <v>232</v>
      </c>
      <c r="B241" s="194" t="s">
        <v>1437</v>
      </c>
      <c r="C241" s="349" t="s">
        <v>1262</v>
      </c>
      <c r="D241" s="195" t="s">
        <v>1316</v>
      </c>
      <c r="E241" s="149"/>
      <c r="F241" s="149"/>
      <c r="G241" s="90" t="s">
        <v>12</v>
      </c>
      <c r="H241" s="357"/>
      <c r="I241" s="150"/>
      <c r="J241" s="151"/>
      <c r="K241" s="151"/>
      <c r="L241" s="192"/>
      <c r="M241" s="378"/>
    </row>
    <row r="242" spans="1:13" ht="16.5" customHeight="1">
      <c r="A242" s="372">
        <v>233</v>
      </c>
      <c r="B242" s="194" t="s">
        <v>1437</v>
      </c>
      <c r="C242" s="349" t="s">
        <v>1262</v>
      </c>
      <c r="D242" s="195" t="s">
        <v>1315</v>
      </c>
      <c r="E242" s="149"/>
      <c r="F242" s="149"/>
      <c r="G242" s="86" t="s">
        <v>12</v>
      </c>
      <c r="H242" s="357"/>
      <c r="I242" s="150"/>
      <c r="J242" s="151"/>
      <c r="K242" s="151"/>
      <c r="L242" s="192"/>
      <c r="M242" s="378"/>
    </row>
    <row r="243" spans="1:13">
      <c r="A243" s="372">
        <v>234</v>
      </c>
      <c r="B243" s="194" t="s">
        <v>1437</v>
      </c>
      <c r="C243" s="349" t="s">
        <v>1262</v>
      </c>
      <c r="D243" s="195" t="s">
        <v>1314</v>
      </c>
      <c r="E243" s="149"/>
      <c r="F243" s="149"/>
      <c r="G243" s="86" t="s">
        <v>12</v>
      </c>
      <c r="H243" s="357"/>
      <c r="I243" s="150"/>
      <c r="J243" s="151"/>
      <c r="K243" s="151"/>
      <c r="L243" s="192"/>
      <c r="M243" s="378"/>
    </row>
    <row r="244" spans="1:13">
      <c r="A244" s="372">
        <v>235</v>
      </c>
      <c r="B244" s="194" t="s">
        <v>1437</v>
      </c>
      <c r="C244" s="349" t="s">
        <v>1262</v>
      </c>
      <c r="D244" s="195" t="s">
        <v>1313</v>
      </c>
      <c r="E244" s="149"/>
      <c r="F244" s="149"/>
      <c r="G244" s="86" t="s">
        <v>12</v>
      </c>
      <c r="H244" s="357"/>
      <c r="I244" s="150"/>
      <c r="J244" s="151"/>
      <c r="K244" s="151"/>
      <c r="L244" s="192"/>
      <c r="M244" s="378"/>
    </row>
    <row r="245" spans="1:13" ht="16.5" customHeight="1">
      <c r="A245" s="372">
        <v>236</v>
      </c>
      <c r="B245" s="194" t="s">
        <v>1437</v>
      </c>
      <c r="C245" s="349" t="s">
        <v>1262</v>
      </c>
      <c r="D245" s="195" t="s">
        <v>1312</v>
      </c>
      <c r="E245" s="149"/>
      <c r="F245" s="149"/>
      <c r="G245" s="90" t="s">
        <v>12</v>
      </c>
      <c r="H245" s="357"/>
      <c r="I245" s="150"/>
      <c r="J245" s="151"/>
      <c r="K245" s="151"/>
      <c r="L245" s="192"/>
      <c r="M245" s="378"/>
    </row>
    <row r="246" spans="1:13" ht="16.5" customHeight="1">
      <c r="A246" s="372">
        <v>237</v>
      </c>
      <c r="B246" s="194" t="s">
        <v>1437</v>
      </c>
      <c r="C246" s="349" t="s">
        <v>1262</v>
      </c>
      <c r="D246" s="195" t="s">
        <v>1311</v>
      </c>
      <c r="E246" s="149"/>
      <c r="F246" s="149"/>
      <c r="G246" s="86" t="s">
        <v>12</v>
      </c>
      <c r="H246" s="357"/>
      <c r="I246" s="150"/>
      <c r="J246" s="151"/>
      <c r="K246" s="151"/>
      <c r="L246" s="192"/>
      <c r="M246" s="378"/>
    </row>
    <row r="247" spans="1:13" ht="16.5" customHeight="1">
      <c r="A247" s="372">
        <v>238</v>
      </c>
      <c r="B247" s="194" t="s">
        <v>1437</v>
      </c>
      <c r="C247" s="349" t="s">
        <v>1262</v>
      </c>
      <c r="D247" s="195" t="s">
        <v>1310</v>
      </c>
      <c r="E247" s="149"/>
      <c r="F247" s="149"/>
      <c r="G247" s="86" t="s">
        <v>12</v>
      </c>
      <c r="H247" s="357"/>
      <c r="I247" s="150"/>
      <c r="J247" s="151"/>
      <c r="K247" s="151"/>
      <c r="L247" s="192"/>
      <c r="M247" s="378"/>
    </row>
    <row r="248" spans="1:13" ht="16.5" customHeight="1">
      <c r="A248" s="372">
        <v>239</v>
      </c>
      <c r="B248" s="194" t="s">
        <v>1437</v>
      </c>
      <c r="C248" s="349" t="s">
        <v>1262</v>
      </c>
      <c r="D248" s="195" t="s">
        <v>1309</v>
      </c>
      <c r="E248" s="149"/>
      <c r="F248" s="149"/>
      <c r="G248" s="86" t="s">
        <v>12</v>
      </c>
      <c r="H248" s="357"/>
      <c r="I248" s="150"/>
      <c r="J248" s="151"/>
      <c r="K248" s="151"/>
      <c r="L248" s="192"/>
      <c r="M248" s="378"/>
    </row>
    <row r="249" spans="1:13" ht="16.5" customHeight="1">
      <c r="A249" s="372">
        <v>240</v>
      </c>
      <c r="B249" s="194" t="s">
        <v>1437</v>
      </c>
      <c r="C249" s="349" t="s">
        <v>1262</v>
      </c>
      <c r="D249" s="195" t="s">
        <v>1308</v>
      </c>
      <c r="E249" s="149"/>
      <c r="F249" s="149"/>
      <c r="G249" s="90" t="s">
        <v>12</v>
      </c>
      <c r="H249" s="357"/>
      <c r="I249" s="150"/>
      <c r="J249" s="151"/>
      <c r="K249" s="151"/>
      <c r="L249" s="192"/>
      <c r="M249" s="378"/>
    </row>
    <row r="250" spans="1:13" ht="16.5" customHeight="1">
      <c r="A250" s="372">
        <v>241</v>
      </c>
      <c r="B250" s="194" t="s">
        <v>1437</v>
      </c>
      <c r="C250" s="349" t="s">
        <v>1262</v>
      </c>
      <c r="D250" s="195" t="s">
        <v>1307</v>
      </c>
      <c r="E250" s="149"/>
      <c r="F250" s="149"/>
      <c r="G250" s="86" t="s">
        <v>12</v>
      </c>
      <c r="H250" s="357"/>
      <c r="I250" s="150"/>
      <c r="J250" s="151"/>
      <c r="K250" s="151"/>
      <c r="L250" s="192"/>
      <c r="M250" s="378"/>
    </row>
    <row r="251" spans="1:13" ht="16.5" customHeight="1">
      <c r="A251" s="372">
        <v>242</v>
      </c>
      <c r="B251" s="194" t="s">
        <v>1437</v>
      </c>
      <c r="C251" s="349" t="s">
        <v>1262</v>
      </c>
      <c r="D251" s="195" t="s">
        <v>1306</v>
      </c>
      <c r="E251" s="149"/>
      <c r="F251" s="149"/>
      <c r="G251" s="86" t="s">
        <v>12</v>
      </c>
      <c r="H251" s="357"/>
      <c r="I251" s="150"/>
      <c r="J251" s="151"/>
      <c r="K251" s="151"/>
      <c r="L251" s="192"/>
      <c r="M251" s="378"/>
    </row>
    <row r="252" spans="1:13" ht="16.5" customHeight="1">
      <c r="A252" s="372">
        <v>243</v>
      </c>
      <c r="B252" s="194" t="s">
        <v>1437</v>
      </c>
      <c r="C252" s="349" t="s">
        <v>1262</v>
      </c>
      <c r="D252" s="195" t="s">
        <v>1305</v>
      </c>
      <c r="E252" s="149"/>
      <c r="F252" s="149"/>
      <c r="G252" s="86" t="s">
        <v>12</v>
      </c>
      <c r="H252" s="357"/>
      <c r="I252" s="150"/>
      <c r="J252" s="151"/>
      <c r="K252" s="151"/>
      <c r="L252" s="192"/>
      <c r="M252" s="378"/>
    </row>
    <row r="253" spans="1:13" ht="16.5" customHeight="1">
      <c r="A253" s="372">
        <v>244</v>
      </c>
      <c r="B253" s="194" t="s">
        <v>1437</v>
      </c>
      <c r="C253" s="349" t="s">
        <v>1262</v>
      </c>
      <c r="D253" s="195" t="s">
        <v>1304</v>
      </c>
      <c r="E253" s="149"/>
      <c r="F253" s="149"/>
      <c r="G253" s="90" t="s">
        <v>12</v>
      </c>
      <c r="H253" s="357"/>
      <c r="I253" s="150"/>
      <c r="J253" s="151"/>
      <c r="K253" s="151"/>
      <c r="L253" s="192"/>
      <c r="M253" s="378"/>
    </row>
    <row r="254" spans="1:13" ht="16.5" customHeight="1">
      <c r="A254" s="372">
        <v>245</v>
      </c>
      <c r="B254" s="194" t="s">
        <v>1437</v>
      </c>
      <c r="C254" s="349" t="s">
        <v>1262</v>
      </c>
      <c r="D254" s="195" t="s">
        <v>1303</v>
      </c>
      <c r="E254" s="149"/>
      <c r="F254" s="149"/>
      <c r="G254" s="86" t="s">
        <v>12</v>
      </c>
      <c r="H254" s="357"/>
      <c r="I254" s="150"/>
      <c r="J254" s="151"/>
      <c r="K254" s="151"/>
      <c r="L254" s="192"/>
      <c r="M254" s="378"/>
    </row>
    <row r="255" spans="1:13" ht="16.5" customHeight="1">
      <c r="A255" s="372">
        <v>246</v>
      </c>
      <c r="B255" s="194" t="s">
        <v>1437</v>
      </c>
      <c r="C255" s="349" t="s">
        <v>1262</v>
      </c>
      <c r="D255" s="195" t="s">
        <v>1302</v>
      </c>
      <c r="E255" s="149"/>
      <c r="F255" s="149"/>
      <c r="G255" s="86" t="s">
        <v>12</v>
      </c>
      <c r="H255" s="357"/>
      <c r="I255" s="150"/>
      <c r="J255" s="151"/>
      <c r="K255" s="151"/>
      <c r="L255" s="192"/>
      <c r="M255" s="378"/>
    </row>
    <row r="256" spans="1:13" ht="16.5" customHeight="1">
      <c r="A256" s="372">
        <v>247</v>
      </c>
      <c r="B256" s="194" t="s">
        <v>1437</v>
      </c>
      <c r="C256" s="349" t="s">
        <v>1262</v>
      </c>
      <c r="D256" s="195" t="s">
        <v>1301</v>
      </c>
      <c r="E256" s="149"/>
      <c r="F256" s="149"/>
      <c r="G256" s="86" t="s">
        <v>12</v>
      </c>
      <c r="H256" s="357"/>
      <c r="I256" s="150"/>
      <c r="J256" s="151"/>
      <c r="K256" s="151"/>
      <c r="L256" s="192"/>
      <c r="M256" s="378"/>
    </row>
    <row r="257" spans="1:13" ht="16.5" customHeight="1">
      <c r="A257" s="372">
        <v>248</v>
      </c>
      <c r="B257" s="194" t="s">
        <v>1437</v>
      </c>
      <c r="C257" s="349" t="s">
        <v>1262</v>
      </c>
      <c r="D257" s="195" t="s">
        <v>1300</v>
      </c>
      <c r="E257" s="149"/>
      <c r="F257" s="149"/>
      <c r="G257" s="90" t="s">
        <v>12</v>
      </c>
      <c r="H257" s="357"/>
      <c r="I257" s="150"/>
      <c r="J257" s="151"/>
      <c r="K257" s="151"/>
      <c r="L257" s="192"/>
      <c r="M257" s="378"/>
    </row>
    <row r="258" spans="1:13" ht="16.5" customHeight="1">
      <c r="A258" s="372">
        <v>249</v>
      </c>
      <c r="B258" s="194" t="s">
        <v>1437</v>
      </c>
      <c r="C258" s="349" t="s">
        <v>1262</v>
      </c>
      <c r="D258" s="195" t="s">
        <v>1299</v>
      </c>
      <c r="E258" s="149"/>
      <c r="F258" s="149"/>
      <c r="G258" s="86" t="s">
        <v>12</v>
      </c>
      <c r="H258" s="357"/>
      <c r="I258" s="150"/>
      <c r="J258" s="151"/>
      <c r="K258" s="151"/>
      <c r="L258" s="192"/>
      <c r="M258" s="378"/>
    </row>
    <row r="259" spans="1:13" ht="16.5" customHeight="1">
      <c r="A259" s="372">
        <v>250</v>
      </c>
      <c r="B259" s="194" t="s">
        <v>1437</v>
      </c>
      <c r="C259" s="349" t="s">
        <v>1262</v>
      </c>
      <c r="D259" s="195" t="s">
        <v>1298</v>
      </c>
      <c r="E259" s="149"/>
      <c r="F259" s="149"/>
      <c r="G259" s="86" t="s">
        <v>12</v>
      </c>
      <c r="H259" s="357"/>
      <c r="I259" s="150"/>
      <c r="J259" s="151"/>
      <c r="K259" s="151"/>
      <c r="L259" s="192"/>
      <c r="M259" s="378"/>
    </row>
    <row r="260" spans="1:13" ht="16.5" customHeight="1">
      <c r="A260" s="372">
        <v>251</v>
      </c>
      <c r="B260" s="194" t="s">
        <v>1437</v>
      </c>
      <c r="C260" s="349" t="s">
        <v>1262</v>
      </c>
      <c r="D260" s="195" t="s">
        <v>1297</v>
      </c>
      <c r="E260" s="149" t="s">
        <v>1274</v>
      </c>
      <c r="F260" s="149" t="s">
        <v>1274</v>
      </c>
      <c r="G260" s="86" t="s">
        <v>12</v>
      </c>
      <c r="H260" s="357"/>
      <c r="I260" s="150"/>
      <c r="J260" s="151"/>
      <c r="K260" s="141"/>
      <c r="L260" s="192"/>
      <c r="M260" s="378"/>
    </row>
    <row r="261" spans="1:13" ht="16.5" customHeight="1">
      <c r="A261" s="372">
        <v>252</v>
      </c>
      <c r="B261" s="194" t="s">
        <v>1437</v>
      </c>
      <c r="C261" s="349" t="s">
        <v>1262</v>
      </c>
      <c r="D261" s="195" t="s">
        <v>1296</v>
      </c>
      <c r="E261" s="149"/>
      <c r="F261" s="149"/>
      <c r="G261" s="90" t="s">
        <v>12</v>
      </c>
      <c r="H261" s="357"/>
      <c r="I261" s="150"/>
      <c r="J261" s="151"/>
      <c r="K261" s="151"/>
      <c r="L261" s="192"/>
      <c r="M261" s="378"/>
    </row>
    <row r="262" spans="1:13" ht="16.5" customHeight="1">
      <c r="A262" s="372">
        <v>253</v>
      </c>
      <c r="B262" s="194" t="s">
        <v>1437</v>
      </c>
      <c r="C262" s="349" t="s">
        <v>1262</v>
      </c>
      <c r="D262" s="195" t="s">
        <v>1295</v>
      </c>
      <c r="E262" s="149"/>
      <c r="F262" s="149"/>
      <c r="G262" s="86" t="s">
        <v>12</v>
      </c>
      <c r="H262" s="357"/>
      <c r="I262" s="150"/>
      <c r="J262" s="151"/>
      <c r="K262" s="151"/>
      <c r="L262" s="192"/>
      <c r="M262" s="378"/>
    </row>
    <row r="263" spans="1:13" ht="16.5" customHeight="1">
      <c r="A263" s="372">
        <v>254</v>
      </c>
      <c r="B263" s="194" t="s">
        <v>1437</v>
      </c>
      <c r="C263" s="349" t="s">
        <v>1262</v>
      </c>
      <c r="D263" s="195" t="s">
        <v>1294</v>
      </c>
      <c r="E263" s="149"/>
      <c r="F263" s="149"/>
      <c r="G263" s="86" t="s">
        <v>12</v>
      </c>
      <c r="H263" s="357"/>
      <c r="I263" s="150"/>
      <c r="J263" s="151"/>
      <c r="K263" s="151"/>
      <c r="L263" s="192"/>
      <c r="M263" s="378"/>
    </row>
    <row r="264" spans="1:13" ht="16.5" customHeight="1">
      <c r="A264" s="372">
        <v>255</v>
      </c>
      <c r="B264" s="194" t="s">
        <v>1437</v>
      </c>
      <c r="C264" s="349" t="s">
        <v>1262</v>
      </c>
      <c r="D264" s="195" t="s">
        <v>1293</v>
      </c>
      <c r="E264" s="149"/>
      <c r="F264" s="149"/>
      <c r="G264" s="86" t="s">
        <v>12</v>
      </c>
      <c r="H264" s="357"/>
      <c r="I264" s="150"/>
      <c r="J264" s="151"/>
      <c r="K264" s="151"/>
      <c r="L264" s="192"/>
      <c r="M264" s="378"/>
    </row>
    <row r="265" spans="1:13" ht="16.5" customHeight="1">
      <c r="A265" s="372">
        <v>256</v>
      </c>
      <c r="B265" s="194" t="s">
        <v>1437</v>
      </c>
      <c r="C265" s="349" t="s">
        <v>1262</v>
      </c>
      <c r="D265" s="195" t="s">
        <v>1292</v>
      </c>
      <c r="E265" s="149"/>
      <c r="F265" s="149"/>
      <c r="G265" s="90" t="s">
        <v>12</v>
      </c>
      <c r="H265" s="357"/>
      <c r="I265" s="150"/>
      <c r="J265" s="151"/>
      <c r="K265" s="151"/>
      <c r="L265" s="192"/>
      <c r="M265" s="378"/>
    </row>
    <row r="266" spans="1:13" ht="16.5" customHeight="1">
      <c r="A266" s="372">
        <v>257</v>
      </c>
      <c r="B266" s="194" t="s">
        <v>1437</v>
      </c>
      <c r="C266" s="349" t="s">
        <v>1262</v>
      </c>
      <c r="D266" s="195" t="s">
        <v>1291</v>
      </c>
      <c r="E266" s="149"/>
      <c r="F266" s="149"/>
      <c r="G266" s="86" t="s">
        <v>12</v>
      </c>
      <c r="H266" s="357"/>
      <c r="I266" s="150"/>
      <c r="J266" s="151"/>
      <c r="K266" s="151"/>
      <c r="L266" s="192"/>
      <c r="M266" s="378"/>
    </row>
    <row r="267" spans="1:13" ht="16.5" customHeight="1">
      <c r="A267" s="372">
        <v>258</v>
      </c>
      <c r="B267" s="194" t="s">
        <v>1437</v>
      </c>
      <c r="C267" s="349" t="s">
        <v>1262</v>
      </c>
      <c r="D267" s="195" t="s">
        <v>1290</v>
      </c>
      <c r="E267" s="149"/>
      <c r="F267" s="149"/>
      <c r="G267" s="86" t="s">
        <v>12</v>
      </c>
      <c r="H267" s="357"/>
      <c r="I267" s="150"/>
      <c r="J267" s="151"/>
      <c r="K267" s="151"/>
      <c r="L267" s="192"/>
      <c r="M267" s="378"/>
    </row>
    <row r="268" spans="1:13" ht="16.5" customHeight="1">
      <c r="A268" s="372">
        <v>259</v>
      </c>
      <c r="B268" s="194" t="s">
        <v>1437</v>
      </c>
      <c r="C268" s="349" t="s">
        <v>1262</v>
      </c>
      <c r="D268" s="195" t="s">
        <v>1289</v>
      </c>
      <c r="E268" s="149"/>
      <c r="F268" s="149"/>
      <c r="G268" s="86" t="s">
        <v>12</v>
      </c>
      <c r="H268" s="357"/>
      <c r="I268" s="150"/>
      <c r="J268" s="151"/>
      <c r="K268" s="151"/>
      <c r="L268" s="192"/>
      <c r="M268" s="378"/>
    </row>
    <row r="269" spans="1:13" ht="16.5" customHeight="1">
      <c r="A269" s="372">
        <v>260</v>
      </c>
      <c r="B269" s="194" t="s">
        <v>1437</v>
      </c>
      <c r="C269" s="349" t="s">
        <v>1262</v>
      </c>
      <c r="D269" s="195" t="s">
        <v>1288</v>
      </c>
      <c r="E269" s="149"/>
      <c r="F269" s="149"/>
      <c r="G269" s="90" t="s">
        <v>12</v>
      </c>
      <c r="H269" s="357"/>
      <c r="I269" s="150"/>
      <c r="J269" s="151"/>
      <c r="K269" s="151"/>
      <c r="L269" s="192"/>
      <c r="M269" s="378"/>
    </row>
    <row r="270" spans="1:13" ht="16.5" customHeight="1">
      <c r="A270" s="372">
        <v>261</v>
      </c>
      <c r="B270" s="194" t="s">
        <v>1437</v>
      </c>
      <c r="C270" s="349" t="s">
        <v>1262</v>
      </c>
      <c r="D270" s="195" t="s">
        <v>1287</v>
      </c>
      <c r="E270" s="149"/>
      <c r="F270" s="149"/>
      <c r="G270" s="86" t="s">
        <v>12</v>
      </c>
      <c r="H270" s="357"/>
      <c r="I270" s="150"/>
      <c r="J270" s="151"/>
      <c r="K270" s="151"/>
      <c r="L270" s="192"/>
      <c r="M270" s="378"/>
    </row>
    <row r="271" spans="1:13" ht="16.5" customHeight="1">
      <c r="A271" s="372">
        <v>262</v>
      </c>
      <c r="B271" s="194" t="s">
        <v>1437</v>
      </c>
      <c r="C271" s="349" t="s">
        <v>1262</v>
      </c>
      <c r="D271" s="195" t="s">
        <v>1286</v>
      </c>
      <c r="E271" s="149"/>
      <c r="F271" s="149"/>
      <c r="G271" s="86" t="s">
        <v>12</v>
      </c>
      <c r="H271" s="357"/>
      <c r="I271" s="150"/>
      <c r="J271" s="151"/>
      <c r="K271" s="151"/>
      <c r="L271" s="192"/>
      <c r="M271" s="378"/>
    </row>
    <row r="272" spans="1:13" ht="16.5" customHeight="1">
      <c r="A272" s="372">
        <v>263</v>
      </c>
      <c r="B272" s="194" t="s">
        <v>1437</v>
      </c>
      <c r="C272" s="349" t="s">
        <v>1262</v>
      </c>
      <c r="D272" s="195" t="s">
        <v>1285</v>
      </c>
      <c r="E272" s="149"/>
      <c r="F272" s="149"/>
      <c r="G272" s="86" t="s">
        <v>12</v>
      </c>
      <c r="H272" s="357"/>
      <c r="I272" s="150"/>
      <c r="J272" s="151"/>
      <c r="K272" s="151"/>
      <c r="L272" s="192"/>
      <c r="M272" s="378"/>
    </row>
    <row r="273" spans="1:13" ht="16.5" customHeight="1">
      <c r="A273" s="372">
        <v>264</v>
      </c>
      <c r="B273" s="194" t="s">
        <v>1437</v>
      </c>
      <c r="C273" s="349" t="s">
        <v>1262</v>
      </c>
      <c r="D273" s="195" t="s">
        <v>1284</v>
      </c>
      <c r="E273" s="149"/>
      <c r="F273" s="149"/>
      <c r="G273" s="90" t="s">
        <v>12</v>
      </c>
      <c r="H273" s="357"/>
      <c r="I273" s="150"/>
      <c r="J273" s="151"/>
      <c r="K273" s="151"/>
      <c r="L273" s="192"/>
      <c r="M273" s="378"/>
    </row>
    <row r="274" spans="1:13" ht="16.5" customHeight="1">
      <c r="A274" s="372">
        <v>265</v>
      </c>
      <c r="B274" s="194" t="s">
        <v>1437</v>
      </c>
      <c r="C274" s="349" t="s">
        <v>1262</v>
      </c>
      <c r="D274" s="195" t="s">
        <v>1283</v>
      </c>
      <c r="E274" s="149"/>
      <c r="F274" s="149"/>
      <c r="G274" s="86" t="s">
        <v>12</v>
      </c>
      <c r="H274" s="357"/>
      <c r="I274" s="150"/>
      <c r="J274" s="151"/>
      <c r="K274" s="151"/>
      <c r="L274" s="192"/>
      <c r="M274" s="378"/>
    </row>
    <row r="275" spans="1:13" ht="16.5" customHeight="1">
      <c r="A275" s="372">
        <v>266</v>
      </c>
      <c r="B275" s="194" t="s">
        <v>1437</v>
      </c>
      <c r="C275" s="349" t="s">
        <v>1262</v>
      </c>
      <c r="D275" s="195" t="s">
        <v>1282</v>
      </c>
      <c r="E275" s="149"/>
      <c r="F275" s="149"/>
      <c r="G275" s="86" t="s">
        <v>12</v>
      </c>
      <c r="H275" s="357"/>
      <c r="I275" s="150"/>
      <c r="J275" s="151"/>
      <c r="K275" s="151"/>
      <c r="L275" s="192"/>
      <c r="M275" s="378"/>
    </row>
    <row r="276" spans="1:13" ht="16.5" customHeight="1">
      <c r="A276" s="372">
        <v>267</v>
      </c>
      <c r="B276" s="194" t="s">
        <v>1437</v>
      </c>
      <c r="C276" s="349" t="s">
        <v>1262</v>
      </c>
      <c r="D276" s="195" t="s">
        <v>1281</v>
      </c>
      <c r="E276" s="149"/>
      <c r="F276" s="149"/>
      <c r="G276" s="86" t="s">
        <v>12</v>
      </c>
      <c r="H276" s="357"/>
      <c r="I276" s="150"/>
      <c r="J276" s="151"/>
      <c r="K276" s="151"/>
      <c r="L276" s="192"/>
      <c r="M276" s="378"/>
    </row>
    <row r="277" spans="1:13" ht="16.5" customHeight="1">
      <c r="A277" s="372">
        <v>268</v>
      </c>
      <c r="B277" s="194" t="s">
        <v>1437</v>
      </c>
      <c r="C277" s="349" t="s">
        <v>1262</v>
      </c>
      <c r="D277" s="195" t="s">
        <v>1280</v>
      </c>
      <c r="E277" s="149"/>
      <c r="F277" s="149"/>
      <c r="G277" s="90" t="s">
        <v>12</v>
      </c>
      <c r="H277" s="357"/>
      <c r="I277" s="150"/>
      <c r="J277" s="151"/>
      <c r="K277" s="151"/>
      <c r="L277" s="192"/>
      <c r="M277" s="378"/>
    </row>
    <row r="278" spans="1:13" ht="16.5" customHeight="1">
      <c r="A278" s="372">
        <v>269</v>
      </c>
      <c r="B278" s="194" t="s">
        <v>1437</v>
      </c>
      <c r="C278" s="349" t="s">
        <v>1262</v>
      </c>
      <c r="D278" s="195" t="s">
        <v>1279</v>
      </c>
      <c r="E278" s="149"/>
      <c r="F278" s="149"/>
      <c r="G278" s="86" t="s">
        <v>12</v>
      </c>
      <c r="H278" s="357"/>
      <c r="I278" s="150"/>
      <c r="J278" s="151"/>
      <c r="K278" s="151"/>
      <c r="L278" s="192"/>
      <c r="M278" s="378"/>
    </row>
    <row r="279" spans="1:13" ht="16.5" customHeight="1">
      <c r="A279" s="372">
        <v>270</v>
      </c>
      <c r="B279" s="194" t="s">
        <v>1437</v>
      </c>
      <c r="C279" s="349" t="s">
        <v>1262</v>
      </c>
      <c r="D279" s="195" t="s">
        <v>1278</v>
      </c>
      <c r="E279" s="149"/>
      <c r="F279" s="149"/>
      <c r="G279" s="86" t="s">
        <v>12</v>
      </c>
      <c r="H279" s="357"/>
      <c r="I279" s="150"/>
      <c r="J279" s="151"/>
      <c r="K279" s="151"/>
      <c r="L279" s="192"/>
      <c r="M279" s="378"/>
    </row>
    <row r="280" spans="1:13" ht="16.5" customHeight="1">
      <c r="A280" s="372">
        <v>271</v>
      </c>
      <c r="B280" s="194" t="s">
        <v>1437</v>
      </c>
      <c r="C280" s="349" t="s">
        <v>1262</v>
      </c>
      <c r="D280" s="195" t="s">
        <v>1277</v>
      </c>
      <c r="E280" s="149"/>
      <c r="F280" s="149"/>
      <c r="G280" s="86" t="s">
        <v>12</v>
      </c>
      <c r="H280" s="357"/>
      <c r="I280" s="150"/>
      <c r="J280" s="151"/>
      <c r="K280" s="151"/>
      <c r="L280" s="192"/>
      <c r="M280" s="378"/>
    </row>
    <row r="281" spans="1:13" ht="16.5" customHeight="1">
      <c r="A281" s="372">
        <v>272</v>
      </c>
      <c r="B281" s="194" t="s">
        <v>1437</v>
      </c>
      <c r="C281" s="349" t="s">
        <v>1262</v>
      </c>
      <c r="D281" s="195" t="s">
        <v>1276</v>
      </c>
      <c r="E281" s="149"/>
      <c r="F281" s="149"/>
      <c r="G281" s="90" t="s">
        <v>12</v>
      </c>
      <c r="H281" s="357"/>
      <c r="I281" s="150"/>
      <c r="J281" s="151"/>
      <c r="K281" s="151"/>
      <c r="L281" s="192"/>
      <c r="M281" s="378"/>
    </row>
    <row r="282" spans="1:13" ht="16.5" customHeight="1">
      <c r="A282" s="372">
        <v>273</v>
      </c>
      <c r="B282" s="194" t="s">
        <v>1437</v>
      </c>
      <c r="C282" s="349" t="s">
        <v>1262</v>
      </c>
      <c r="D282" s="195" t="s">
        <v>1275</v>
      </c>
      <c r="E282" s="149" t="s">
        <v>1274</v>
      </c>
      <c r="F282" s="149" t="s">
        <v>1274</v>
      </c>
      <c r="G282" s="86" t="s">
        <v>12</v>
      </c>
      <c r="H282" s="357"/>
      <c r="I282" s="150"/>
      <c r="J282" s="151"/>
      <c r="K282" s="141" t="s">
        <v>1273</v>
      </c>
      <c r="L282" s="354" t="s">
        <v>1272</v>
      </c>
      <c r="M282" s="378"/>
    </row>
    <row r="283" spans="1:13" ht="16.5" customHeight="1">
      <c r="A283" s="372">
        <v>274</v>
      </c>
      <c r="B283" s="194" t="s">
        <v>1437</v>
      </c>
      <c r="C283" s="349" t="s">
        <v>1267</v>
      </c>
      <c r="D283" s="195" t="s">
        <v>1271</v>
      </c>
      <c r="E283" s="149"/>
      <c r="F283" s="149"/>
      <c r="G283" s="86" t="s">
        <v>12</v>
      </c>
      <c r="H283" s="357"/>
      <c r="I283" s="150"/>
      <c r="J283" s="151"/>
      <c r="K283" s="151"/>
      <c r="L283" s="192"/>
      <c r="M283" s="378"/>
    </row>
    <row r="284" spans="1:13" ht="16.5" customHeight="1">
      <c r="A284" s="372">
        <v>275</v>
      </c>
      <c r="B284" s="194" t="s">
        <v>1437</v>
      </c>
      <c r="C284" s="349" t="s">
        <v>1267</v>
      </c>
      <c r="D284" s="195" t="s">
        <v>1270</v>
      </c>
      <c r="E284" s="149"/>
      <c r="F284" s="149"/>
      <c r="G284" s="86" t="s">
        <v>12</v>
      </c>
      <c r="H284" s="357"/>
      <c r="I284" s="150"/>
      <c r="J284" s="151"/>
      <c r="K284" s="151"/>
      <c r="L284" s="192"/>
      <c r="M284" s="378"/>
    </row>
    <row r="285" spans="1:13" ht="16.5" customHeight="1">
      <c r="A285" s="372">
        <v>276</v>
      </c>
      <c r="B285" s="194" t="s">
        <v>1437</v>
      </c>
      <c r="C285" s="349" t="s">
        <v>1267</v>
      </c>
      <c r="D285" s="195" t="s">
        <v>1269</v>
      </c>
      <c r="E285" s="149"/>
      <c r="F285" s="149"/>
      <c r="G285" s="90" t="s">
        <v>12</v>
      </c>
      <c r="H285" s="357"/>
      <c r="I285" s="150"/>
      <c r="J285" s="151"/>
      <c r="K285" s="151"/>
      <c r="L285" s="192"/>
      <c r="M285" s="378"/>
    </row>
    <row r="286" spans="1:13" ht="16.5" customHeight="1">
      <c r="A286" s="372">
        <v>277</v>
      </c>
      <c r="B286" s="194" t="s">
        <v>1437</v>
      </c>
      <c r="C286" s="349" t="s">
        <v>1267</v>
      </c>
      <c r="D286" s="195" t="s">
        <v>1268</v>
      </c>
      <c r="E286" s="149"/>
      <c r="F286" s="149"/>
      <c r="G286" s="86" t="s">
        <v>12</v>
      </c>
      <c r="H286" s="357"/>
      <c r="I286" s="150"/>
      <c r="J286" s="151"/>
      <c r="K286" s="151"/>
      <c r="L286" s="192"/>
      <c r="M286" s="378"/>
    </row>
    <row r="287" spans="1:13" ht="16.5" customHeight="1">
      <c r="A287" s="372">
        <v>278</v>
      </c>
      <c r="B287" s="194" t="s">
        <v>1437</v>
      </c>
      <c r="C287" s="349" t="s">
        <v>1267</v>
      </c>
      <c r="D287" s="195" t="s">
        <v>1266</v>
      </c>
      <c r="E287" s="149"/>
      <c r="F287" s="149"/>
      <c r="G287" s="86" t="s">
        <v>12</v>
      </c>
      <c r="H287" s="357"/>
      <c r="I287" s="150"/>
      <c r="J287" s="151"/>
      <c r="K287" s="151"/>
      <c r="L287" s="192"/>
      <c r="M287" s="378"/>
    </row>
    <row r="288" spans="1:13" ht="16.5" customHeight="1">
      <c r="A288" s="372">
        <v>279</v>
      </c>
      <c r="B288" s="194" t="s">
        <v>1437</v>
      </c>
      <c r="C288" s="349" t="s">
        <v>1262</v>
      </c>
      <c r="D288" s="195" t="s">
        <v>1265</v>
      </c>
      <c r="E288" s="149"/>
      <c r="F288" s="149"/>
      <c r="G288" s="86" t="s">
        <v>12</v>
      </c>
      <c r="H288" s="357"/>
      <c r="I288" s="150"/>
      <c r="J288" s="151"/>
      <c r="K288" s="151"/>
      <c r="L288" s="192"/>
      <c r="M288" s="378"/>
    </row>
    <row r="289" spans="1:13" ht="16.5" customHeight="1">
      <c r="A289" s="372">
        <v>280</v>
      </c>
      <c r="B289" s="194" t="s">
        <v>1437</v>
      </c>
      <c r="C289" s="349" t="s">
        <v>1262</v>
      </c>
      <c r="D289" s="195" t="s">
        <v>1264</v>
      </c>
      <c r="E289" s="149"/>
      <c r="F289" s="149"/>
      <c r="G289" s="90" t="s">
        <v>12</v>
      </c>
      <c r="H289" s="357"/>
      <c r="I289" s="150"/>
      <c r="J289" s="151"/>
      <c r="K289" s="151"/>
      <c r="L289" s="192"/>
      <c r="M289" s="378"/>
    </row>
    <row r="290" spans="1:13" ht="16.5" customHeight="1">
      <c r="A290" s="372">
        <v>281</v>
      </c>
      <c r="B290" s="194" t="s">
        <v>1437</v>
      </c>
      <c r="C290" s="349" t="s">
        <v>1262</v>
      </c>
      <c r="D290" s="195" t="s">
        <v>1263</v>
      </c>
      <c r="E290" s="149"/>
      <c r="F290" s="149"/>
      <c r="G290" s="86" t="s">
        <v>12</v>
      </c>
      <c r="H290" s="357"/>
      <c r="I290" s="150"/>
      <c r="J290" s="151"/>
      <c r="K290" s="151"/>
      <c r="L290" s="192"/>
      <c r="M290" s="378"/>
    </row>
    <row r="291" spans="1:13" ht="16.5" customHeight="1">
      <c r="A291" s="372">
        <v>282</v>
      </c>
      <c r="B291" s="194" t="s">
        <v>1437</v>
      </c>
      <c r="C291" s="349" t="s">
        <v>1262</v>
      </c>
      <c r="D291" s="195" t="s">
        <v>1261</v>
      </c>
      <c r="E291" s="149"/>
      <c r="F291" s="149"/>
      <c r="G291" s="86" t="s">
        <v>12</v>
      </c>
      <c r="H291" s="357"/>
      <c r="I291" s="150"/>
      <c r="J291" s="151"/>
      <c r="K291" s="151"/>
      <c r="L291" s="192"/>
      <c r="M291" s="378"/>
    </row>
    <row r="292" spans="1:13" ht="16.5" customHeight="1">
      <c r="A292" s="372">
        <v>283</v>
      </c>
      <c r="B292" s="194" t="s">
        <v>1437</v>
      </c>
      <c r="C292" s="349" t="s">
        <v>1241</v>
      </c>
      <c r="D292" s="195" t="s">
        <v>1260</v>
      </c>
      <c r="E292" s="149"/>
      <c r="F292" s="149"/>
      <c r="G292" s="86" t="s">
        <v>12</v>
      </c>
      <c r="H292" s="357"/>
      <c r="I292" s="150"/>
      <c r="J292" s="151"/>
      <c r="K292" s="151"/>
      <c r="L292" s="192"/>
      <c r="M292" s="378"/>
    </row>
    <row r="293" spans="1:13" ht="16.5" customHeight="1">
      <c r="A293" s="372">
        <v>284</v>
      </c>
      <c r="B293" s="194" t="s">
        <v>1437</v>
      </c>
      <c r="C293" s="349" t="s">
        <v>1241</v>
      </c>
      <c r="D293" s="195" t="s">
        <v>1259</v>
      </c>
      <c r="E293" s="149"/>
      <c r="F293" s="149"/>
      <c r="G293" s="90" t="s">
        <v>12</v>
      </c>
      <c r="H293" s="357"/>
      <c r="I293" s="150"/>
      <c r="J293" s="151"/>
      <c r="K293" s="151"/>
      <c r="L293" s="192"/>
      <c r="M293" s="378"/>
    </row>
    <row r="294" spans="1:13" ht="16.5" customHeight="1">
      <c r="A294" s="372">
        <v>285</v>
      </c>
      <c r="B294" s="194" t="s">
        <v>1437</v>
      </c>
      <c r="C294" s="349" t="s">
        <v>1241</v>
      </c>
      <c r="D294" s="195" t="s">
        <v>1258</v>
      </c>
      <c r="E294" s="149"/>
      <c r="F294" s="149"/>
      <c r="G294" s="86" t="s">
        <v>12</v>
      </c>
      <c r="H294" s="357"/>
      <c r="I294" s="150"/>
      <c r="J294" s="151"/>
      <c r="K294" s="151"/>
      <c r="L294" s="192"/>
      <c r="M294" s="378"/>
    </row>
    <row r="295" spans="1:13" ht="16.5" customHeight="1">
      <c r="A295" s="372">
        <v>286</v>
      </c>
      <c r="B295" s="194" t="s">
        <v>1437</v>
      </c>
      <c r="C295" s="349" t="s">
        <v>1241</v>
      </c>
      <c r="D295" s="195" t="s">
        <v>1257</v>
      </c>
      <c r="E295" s="149"/>
      <c r="F295" s="149"/>
      <c r="G295" s="86" t="s">
        <v>12</v>
      </c>
      <c r="H295" s="357"/>
      <c r="I295" s="150"/>
      <c r="J295" s="151"/>
      <c r="K295" s="151"/>
      <c r="L295" s="192"/>
      <c r="M295" s="378"/>
    </row>
    <row r="296" spans="1:13" ht="16.5" customHeight="1">
      <c r="A296" s="372">
        <v>287</v>
      </c>
      <c r="B296" s="194" t="s">
        <v>1437</v>
      </c>
      <c r="C296" s="349" t="s">
        <v>1241</v>
      </c>
      <c r="D296" s="195" t="s">
        <v>1256</v>
      </c>
      <c r="E296" s="149"/>
      <c r="F296" s="149"/>
      <c r="G296" s="86" t="s">
        <v>12</v>
      </c>
      <c r="H296" s="357"/>
      <c r="I296" s="150"/>
      <c r="J296" s="151"/>
      <c r="K296" s="151"/>
      <c r="L296" s="192"/>
      <c r="M296" s="378"/>
    </row>
    <row r="297" spans="1:13" ht="16.5" customHeight="1">
      <c r="A297" s="372">
        <v>288</v>
      </c>
      <c r="B297" s="194" t="s">
        <v>1437</v>
      </c>
      <c r="C297" s="349" t="s">
        <v>1241</v>
      </c>
      <c r="D297" s="195" t="s">
        <v>1255</v>
      </c>
      <c r="E297" s="149"/>
      <c r="F297" s="149"/>
      <c r="G297" s="90" t="s">
        <v>12</v>
      </c>
      <c r="H297" s="357"/>
      <c r="I297" s="150"/>
      <c r="J297" s="151"/>
      <c r="K297" s="151"/>
      <c r="L297" s="192"/>
      <c r="M297" s="378"/>
    </row>
    <row r="298" spans="1:13" ht="16.5" customHeight="1">
      <c r="A298" s="372">
        <v>289</v>
      </c>
      <c r="B298" s="194" t="s">
        <v>1437</v>
      </c>
      <c r="C298" s="349" t="s">
        <v>1241</v>
      </c>
      <c r="D298" s="195" t="s">
        <v>1254</v>
      </c>
      <c r="E298" s="149"/>
      <c r="F298" s="149"/>
      <c r="G298" s="86" t="s">
        <v>12</v>
      </c>
      <c r="H298" s="357"/>
      <c r="I298" s="150"/>
      <c r="J298" s="151"/>
      <c r="K298" s="151"/>
      <c r="L298" s="192"/>
      <c r="M298" s="378"/>
    </row>
    <row r="299" spans="1:13" ht="16.5" customHeight="1">
      <c r="A299" s="372">
        <v>290</v>
      </c>
      <c r="B299" s="194" t="s">
        <v>1437</v>
      </c>
      <c r="C299" s="349" t="s">
        <v>1241</v>
      </c>
      <c r="D299" s="195" t="s">
        <v>1253</v>
      </c>
      <c r="E299" s="149"/>
      <c r="F299" s="149"/>
      <c r="G299" s="86" t="s">
        <v>12</v>
      </c>
      <c r="H299" s="357"/>
      <c r="I299" s="150"/>
      <c r="J299" s="151"/>
      <c r="K299" s="151"/>
      <c r="L299" s="192"/>
      <c r="M299" s="378"/>
    </row>
    <row r="300" spans="1:13" ht="16.5" customHeight="1">
      <c r="A300" s="372">
        <v>291</v>
      </c>
      <c r="B300" s="194" t="s">
        <v>1437</v>
      </c>
      <c r="C300" s="349" t="s">
        <v>1241</v>
      </c>
      <c r="D300" s="195" t="s">
        <v>1252</v>
      </c>
      <c r="E300" s="149"/>
      <c r="F300" s="149"/>
      <c r="G300" s="86" t="s">
        <v>12</v>
      </c>
      <c r="H300" s="357"/>
      <c r="I300" s="150"/>
      <c r="J300" s="151"/>
      <c r="K300" s="151"/>
      <c r="L300" s="192"/>
      <c r="M300" s="378"/>
    </row>
    <row r="301" spans="1:13" ht="16.5" customHeight="1">
      <c r="A301" s="372">
        <v>292</v>
      </c>
      <c r="B301" s="194" t="s">
        <v>1437</v>
      </c>
      <c r="C301" s="349" t="s">
        <v>1241</v>
      </c>
      <c r="D301" s="195" t="s">
        <v>1251</v>
      </c>
      <c r="E301" s="149"/>
      <c r="F301" s="149"/>
      <c r="G301" s="90" t="s">
        <v>12</v>
      </c>
      <c r="H301" s="357"/>
      <c r="I301" s="150"/>
      <c r="J301" s="151"/>
      <c r="K301" s="151"/>
      <c r="L301" s="192"/>
      <c r="M301" s="378"/>
    </row>
    <row r="302" spans="1:13" ht="16.5" customHeight="1">
      <c r="A302" s="372">
        <v>293</v>
      </c>
      <c r="B302" s="194" t="s">
        <v>1437</v>
      </c>
      <c r="C302" s="349" t="s">
        <v>1241</v>
      </c>
      <c r="D302" s="195" t="s">
        <v>1250</v>
      </c>
      <c r="E302" s="149"/>
      <c r="F302" s="149"/>
      <c r="G302" s="86" t="s">
        <v>12</v>
      </c>
      <c r="H302" s="357"/>
      <c r="I302" s="150"/>
      <c r="J302" s="151"/>
      <c r="K302" s="151"/>
      <c r="L302" s="192"/>
      <c r="M302" s="378"/>
    </row>
    <row r="303" spans="1:13" ht="16.5" customHeight="1">
      <c r="A303" s="372">
        <v>294</v>
      </c>
      <c r="B303" s="194" t="s">
        <v>1437</v>
      </c>
      <c r="C303" s="349" t="s">
        <v>1241</v>
      </c>
      <c r="D303" s="195" t="s">
        <v>1249</v>
      </c>
      <c r="E303" s="149"/>
      <c r="F303" s="149"/>
      <c r="G303" s="86" t="s">
        <v>12</v>
      </c>
      <c r="H303" s="357"/>
      <c r="I303" s="150"/>
      <c r="J303" s="151"/>
      <c r="K303" s="151"/>
      <c r="L303" s="192"/>
      <c r="M303" s="378"/>
    </row>
    <row r="304" spans="1:13" ht="16.5" customHeight="1">
      <c r="A304" s="372">
        <v>295</v>
      </c>
      <c r="B304" s="194" t="s">
        <v>1437</v>
      </c>
      <c r="C304" s="349" t="s">
        <v>1241</v>
      </c>
      <c r="D304" s="195" t="s">
        <v>1248</v>
      </c>
      <c r="E304" s="149" t="s">
        <v>725</v>
      </c>
      <c r="F304" s="149" t="s">
        <v>725</v>
      </c>
      <c r="G304" s="86" t="s">
        <v>12</v>
      </c>
      <c r="H304" s="357"/>
      <c r="I304" s="150"/>
      <c r="J304" s="151"/>
      <c r="K304" s="141" t="s">
        <v>728</v>
      </c>
      <c r="L304" s="354" t="s">
        <v>726</v>
      </c>
      <c r="M304" s="378"/>
    </row>
    <row r="305" spans="1:14" ht="16.5" customHeight="1">
      <c r="A305" s="372">
        <v>296</v>
      </c>
      <c r="B305" s="194" t="s">
        <v>1437</v>
      </c>
      <c r="C305" s="349" t="s">
        <v>1241</v>
      </c>
      <c r="D305" s="195" t="s">
        <v>1247</v>
      </c>
      <c r="E305" s="149"/>
      <c r="F305" s="149"/>
      <c r="G305" s="90" t="s">
        <v>12</v>
      </c>
      <c r="H305" s="357"/>
      <c r="I305" s="150"/>
      <c r="J305" s="151"/>
      <c r="K305" s="141"/>
      <c r="L305" s="96"/>
      <c r="M305" s="378"/>
    </row>
    <row r="306" spans="1:14" ht="16.5" customHeight="1">
      <c r="A306" s="372">
        <v>297</v>
      </c>
      <c r="B306" s="194" t="s">
        <v>1437</v>
      </c>
      <c r="C306" s="349" t="s">
        <v>1241</v>
      </c>
      <c r="D306" s="195" t="s">
        <v>1246</v>
      </c>
      <c r="E306" s="149"/>
      <c r="F306" s="149"/>
      <c r="G306" s="86" t="s">
        <v>12</v>
      </c>
      <c r="H306" s="357"/>
      <c r="I306" s="150"/>
      <c r="J306" s="151"/>
      <c r="K306" s="151"/>
      <c r="L306" s="96"/>
      <c r="M306" s="378"/>
    </row>
    <row r="307" spans="1:14" ht="16.5" customHeight="1">
      <c r="A307" s="372">
        <v>298</v>
      </c>
      <c r="B307" s="194" t="s">
        <v>1437</v>
      </c>
      <c r="C307" s="349" t="s">
        <v>1241</v>
      </c>
      <c r="D307" s="195" t="s">
        <v>1245</v>
      </c>
      <c r="E307" s="149"/>
      <c r="F307" s="149"/>
      <c r="G307" s="86" t="s">
        <v>12</v>
      </c>
      <c r="H307" s="357"/>
      <c r="I307" s="150"/>
      <c r="J307" s="151"/>
      <c r="K307" s="151"/>
      <c r="L307" s="96"/>
      <c r="M307" s="378" t="s">
        <v>727</v>
      </c>
    </row>
    <row r="308" spans="1:14" ht="16.5" customHeight="1">
      <c r="A308" s="372">
        <v>299</v>
      </c>
      <c r="B308" s="194" t="s">
        <v>1437</v>
      </c>
      <c r="C308" s="349" t="s">
        <v>1241</v>
      </c>
      <c r="D308" s="195" t="s">
        <v>1244</v>
      </c>
      <c r="E308" s="149" t="s">
        <v>725</v>
      </c>
      <c r="F308" s="149" t="s">
        <v>725</v>
      </c>
      <c r="G308" s="86" t="s">
        <v>12</v>
      </c>
      <c r="H308" s="357"/>
      <c r="I308" s="150"/>
      <c r="J308" s="151"/>
      <c r="K308" s="141" t="s">
        <v>729</v>
      </c>
      <c r="L308" s="354" t="s">
        <v>726</v>
      </c>
      <c r="M308" s="378"/>
    </row>
    <row r="309" spans="1:14" ht="16.5" customHeight="1">
      <c r="A309" s="372">
        <v>300</v>
      </c>
      <c r="B309" s="194" t="s">
        <v>1437</v>
      </c>
      <c r="C309" s="349" t="s">
        <v>1241</v>
      </c>
      <c r="D309" s="195" t="s">
        <v>1243</v>
      </c>
      <c r="E309" s="149"/>
      <c r="F309" s="149"/>
      <c r="G309" s="90" t="s">
        <v>12</v>
      </c>
      <c r="H309" s="357"/>
      <c r="I309" s="150"/>
      <c r="J309" s="151"/>
      <c r="K309" s="141"/>
      <c r="L309" s="96"/>
      <c r="M309" s="378"/>
    </row>
    <row r="310" spans="1:14" ht="16.5" customHeight="1">
      <c r="A310" s="372">
        <v>301</v>
      </c>
      <c r="B310" s="194" t="s">
        <v>1437</v>
      </c>
      <c r="C310" s="349" t="s">
        <v>1241</v>
      </c>
      <c r="D310" s="195" t="s">
        <v>1242</v>
      </c>
      <c r="E310" s="149"/>
      <c r="F310" s="149"/>
      <c r="G310" s="86" t="s">
        <v>12</v>
      </c>
      <c r="H310" s="357"/>
      <c r="I310" s="150"/>
      <c r="J310" s="151"/>
      <c r="K310" s="151"/>
      <c r="L310" s="96"/>
      <c r="M310" s="378"/>
    </row>
    <row r="311" spans="1:14" ht="16.5" customHeight="1">
      <c r="A311" s="372">
        <v>302</v>
      </c>
      <c r="B311" s="194" t="s">
        <v>1437</v>
      </c>
      <c r="C311" s="349" t="s">
        <v>1241</v>
      </c>
      <c r="D311" s="195" t="s">
        <v>1240</v>
      </c>
      <c r="E311" s="149"/>
      <c r="F311" s="149"/>
      <c r="G311" s="86" t="s">
        <v>12</v>
      </c>
      <c r="H311" s="357"/>
      <c r="I311" s="150"/>
      <c r="J311" s="151"/>
      <c r="K311" s="151"/>
      <c r="L311" s="192"/>
      <c r="M311" s="378" t="s">
        <v>727</v>
      </c>
    </row>
    <row r="312" spans="1:14" ht="16.5" customHeight="1">
      <c r="A312" s="372">
        <v>303</v>
      </c>
      <c r="B312" s="194" t="s">
        <v>1437</v>
      </c>
      <c r="C312" s="349" t="s">
        <v>1229</v>
      </c>
      <c r="D312" s="195" t="s">
        <v>1239</v>
      </c>
      <c r="E312" s="149" t="s">
        <v>730</v>
      </c>
      <c r="F312" s="149" t="s">
        <v>730</v>
      </c>
      <c r="G312" s="86" t="s">
        <v>12</v>
      </c>
      <c r="H312" s="357"/>
      <c r="I312" s="150"/>
      <c r="J312" s="151"/>
      <c r="K312" s="141" t="s">
        <v>731</v>
      </c>
      <c r="L312" s="354" t="s">
        <v>732</v>
      </c>
      <c r="M312" s="456"/>
      <c r="N312" s="22"/>
    </row>
    <row r="313" spans="1:14" ht="16.5" customHeight="1">
      <c r="A313" s="372">
        <v>304</v>
      </c>
      <c r="B313" s="194" t="s">
        <v>1437</v>
      </c>
      <c r="C313" s="349" t="s">
        <v>1229</v>
      </c>
      <c r="D313" s="195" t="s">
        <v>1238</v>
      </c>
      <c r="E313" s="149" t="s">
        <v>730</v>
      </c>
      <c r="F313" s="149" t="s">
        <v>730</v>
      </c>
      <c r="G313" s="90" t="s">
        <v>12</v>
      </c>
      <c r="H313" s="357"/>
      <c r="I313" s="150"/>
      <c r="J313" s="151"/>
      <c r="K313" s="141" t="s">
        <v>731</v>
      </c>
      <c r="L313" s="354" t="s">
        <v>733</v>
      </c>
      <c r="M313" s="456"/>
      <c r="N313" s="22"/>
    </row>
    <row r="314" spans="1:14" ht="16.5" customHeight="1">
      <c r="A314" s="372">
        <v>305</v>
      </c>
      <c r="B314" s="194" t="s">
        <v>1437</v>
      </c>
      <c r="C314" s="349" t="s">
        <v>1229</v>
      </c>
      <c r="D314" s="195" t="s">
        <v>1237</v>
      </c>
      <c r="E314" s="149" t="s">
        <v>730</v>
      </c>
      <c r="F314" s="149" t="s">
        <v>730</v>
      </c>
      <c r="G314" s="86" t="s">
        <v>12</v>
      </c>
      <c r="H314" s="357"/>
      <c r="I314" s="150"/>
      <c r="J314" s="151"/>
      <c r="K314" s="141" t="s">
        <v>731</v>
      </c>
      <c r="L314" s="354" t="s">
        <v>1236</v>
      </c>
      <c r="M314" s="456"/>
      <c r="N314" s="22"/>
    </row>
    <row r="315" spans="1:14" ht="16.5" customHeight="1">
      <c r="A315" s="372">
        <v>306</v>
      </c>
      <c r="B315" s="194" t="s">
        <v>1437</v>
      </c>
      <c r="C315" s="349" t="s">
        <v>1229</v>
      </c>
      <c r="D315" s="195" t="s">
        <v>1235</v>
      </c>
      <c r="E315" s="149" t="s">
        <v>730</v>
      </c>
      <c r="F315" s="149" t="s">
        <v>730</v>
      </c>
      <c r="G315" s="86" t="s">
        <v>12</v>
      </c>
      <c r="H315" s="357"/>
      <c r="I315" s="150"/>
      <c r="J315" s="151"/>
      <c r="K315" s="141" t="s">
        <v>731</v>
      </c>
      <c r="L315" s="354" t="s">
        <v>1234</v>
      </c>
      <c r="M315" s="456"/>
      <c r="N315" s="22"/>
    </row>
    <row r="316" spans="1:14" ht="16.5" customHeight="1">
      <c r="A316" s="372">
        <v>307</v>
      </c>
      <c r="B316" s="194" t="s">
        <v>1437</v>
      </c>
      <c r="C316" s="349" t="s">
        <v>1229</v>
      </c>
      <c r="D316" s="150" t="s">
        <v>1233</v>
      </c>
      <c r="E316" s="149" t="s">
        <v>730</v>
      </c>
      <c r="F316" s="149" t="s">
        <v>730</v>
      </c>
      <c r="G316" s="86" t="s">
        <v>12</v>
      </c>
      <c r="H316" s="357"/>
      <c r="I316" s="150"/>
      <c r="J316" s="151"/>
      <c r="K316" s="141" t="s">
        <v>731</v>
      </c>
      <c r="L316" s="354" t="s">
        <v>1232</v>
      </c>
      <c r="M316" s="456"/>
      <c r="N316" s="22"/>
    </row>
    <row r="317" spans="1:14" ht="16.5" customHeight="1">
      <c r="A317" s="372">
        <v>308</v>
      </c>
      <c r="B317" s="194" t="s">
        <v>1437</v>
      </c>
      <c r="C317" s="349" t="s">
        <v>1229</v>
      </c>
      <c r="D317" s="150" t="s">
        <v>1231</v>
      </c>
      <c r="E317" s="149" t="s">
        <v>730</v>
      </c>
      <c r="F317" s="149" t="s">
        <v>730</v>
      </c>
      <c r="G317" s="90" t="s">
        <v>12</v>
      </c>
      <c r="H317" s="357"/>
      <c r="I317" s="150"/>
      <c r="J317" s="151"/>
      <c r="K317" s="141" t="s">
        <v>731</v>
      </c>
      <c r="L317" s="354" t="s">
        <v>1230</v>
      </c>
      <c r="M317" s="381"/>
      <c r="N317" s="22"/>
    </row>
    <row r="318" spans="1:14" ht="16.5" customHeight="1">
      <c r="A318" s="372">
        <v>309</v>
      </c>
      <c r="B318" s="194" t="s">
        <v>1437</v>
      </c>
      <c r="C318" s="349" t="s">
        <v>1229</v>
      </c>
      <c r="D318" s="195" t="s">
        <v>1228</v>
      </c>
      <c r="E318" s="149" t="s">
        <v>730</v>
      </c>
      <c r="F318" s="149" t="s">
        <v>730</v>
      </c>
      <c r="G318" s="86" t="s">
        <v>12</v>
      </c>
      <c r="H318" s="357"/>
      <c r="I318" s="150"/>
      <c r="J318" s="151"/>
      <c r="K318" s="141" t="s">
        <v>731</v>
      </c>
      <c r="L318" s="354" t="s">
        <v>734</v>
      </c>
      <c r="M318" s="381"/>
      <c r="N318" s="22"/>
    </row>
    <row r="319" spans="1:14" ht="16.5" customHeight="1">
      <c r="A319" s="372">
        <v>310</v>
      </c>
      <c r="B319" s="194" t="s">
        <v>1437</v>
      </c>
      <c r="C319" s="99" t="s">
        <v>1227</v>
      </c>
      <c r="D319" s="150" t="s">
        <v>2170</v>
      </c>
      <c r="E319" s="149" t="s">
        <v>67</v>
      </c>
      <c r="F319" s="149" t="s">
        <v>67</v>
      </c>
      <c r="G319" s="86" t="s">
        <v>12</v>
      </c>
      <c r="H319" s="357"/>
      <c r="I319" s="150"/>
      <c r="J319" s="151"/>
      <c r="K319" s="151"/>
      <c r="L319" s="354" t="s">
        <v>735</v>
      </c>
      <c r="M319" s="347"/>
      <c r="N319" s="22"/>
    </row>
    <row r="320" spans="1:14" ht="16.5" customHeight="1">
      <c r="A320" s="372">
        <v>311</v>
      </c>
      <c r="B320" s="194" t="s">
        <v>1437</v>
      </c>
      <c r="C320" s="99" t="s">
        <v>1227</v>
      </c>
      <c r="D320" s="150" t="s">
        <v>2169</v>
      </c>
      <c r="E320" s="149" t="s">
        <v>68</v>
      </c>
      <c r="F320" s="149" t="s">
        <v>68</v>
      </c>
      <c r="G320" s="86" t="s">
        <v>12</v>
      </c>
      <c r="H320" s="357"/>
      <c r="I320" s="150"/>
      <c r="J320" s="151"/>
      <c r="K320" s="151"/>
      <c r="L320" s="354" t="s">
        <v>713</v>
      </c>
      <c r="M320" s="347"/>
      <c r="N320" s="22"/>
    </row>
    <row r="321" spans="1:14" ht="16.5" customHeight="1">
      <c r="A321" s="372">
        <v>312</v>
      </c>
      <c r="B321" s="194" t="s">
        <v>1437</v>
      </c>
      <c r="C321" s="99" t="s">
        <v>1225</v>
      </c>
      <c r="D321" s="150" t="s">
        <v>1226</v>
      </c>
      <c r="E321" s="149"/>
      <c r="F321" s="149"/>
      <c r="G321" s="90" t="s">
        <v>12</v>
      </c>
      <c r="H321" s="357"/>
      <c r="I321" s="150"/>
      <c r="J321" s="151"/>
      <c r="K321" s="151"/>
      <c r="L321" s="354" t="s">
        <v>736</v>
      </c>
      <c r="M321" s="347"/>
      <c r="N321" s="22"/>
    </row>
    <row r="322" spans="1:14" ht="16.5" customHeight="1">
      <c r="A322" s="372">
        <v>313</v>
      </c>
      <c r="B322" s="194" t="s">
        <v>1437</v>
      </c>
      <c r="C322" s="99" t="s">
        <v>1225</v>
      </c>
      <c r="D322" s="150" t="s">
        <v>1224</v>
      </c>
      <c r="E322" s="149"/>
      <c r="F322" s="149"/>
      <c r="G322" s="86" t="s">
        <v>12</v>
      </c>
      <c r="H322" s="357"/>
      <c r="I322" s="150"/>
      <c r="J322" s="151"/>
      <c r="K322" s="151"/>
      <c r="L322" s="354" t="s">
        <v>883</v>
      </c>
      <c r="M322" s="347"/>
    </row>
    <row r="323" spans="1:14" ht="16.5" customHeight="1" thickBot="1">
      <c r="A323" s="372">
        <v>314</v>
      </c>
      <c r="B323" s="382" t="s">
        <v>1437</v>
      </c>
      <c r="C323" s="346" t="s">
        <v>1223</v>
      </c>
      <c r="D323" s="383" t="s">
        <v>1222</v>
      </c>
      <c r="E323" s="384"/>
      <c r="F323" s="384"/>
      <c r="G323" s="86" t="s">
        <v>12</v>
      </c>
      <c r="H323" s="385"/>
      <c r="I323" s="383"/>
      <c r="J323" s="386"/>
      <c r="K323" s="387" t="s">
        <v>596</v>
      </c>
      <c r="L323" s="388"/>
      <c r="M323" s="345"/>
    </row>
    <row r="324" spans="1:14" ht="16.5" customHeight="1">
      <c r="H324" s="24"/>
    </row>
    <row r="325" spans="1:14" ht="16.5" customHeight="1">
      <c r="C325" s="17"/>
      <c r="D325" s="17"/>
    </row>
    <row r="326" spans="1:14" ht="16.5" customHeight="1"/>
    <row r="337" spans="2:12">
      <c r="C337" s="77"/>
      <c r="D337" s="77"/>
      <c r="E337" s="226"/>
      <c r="H337" s="226"/>
    </row>
    <row r="338" spans="2:12">
      <c r="B338" s="1"/>
      <c r="C338" s="77"/>
      <c r="D338" s="77"/>
      <c r="H338" s="226"/>
      <c r="L338" s="1"/>
    </row>
    <row r="339" spans="2:12">
      <c r="B339" s="1"/>
      <c r="C339" s="77"/>
      <c r="D339" s="77"/>
      <c r="H339" s="226"/>
      <c r="L339" s="1"/>
    </row>
    <row r="340" spans="2:12">
      <c r="B340" s="1"/>
      <c r="C340" s="77"/>
      <c r="D340" s="77"/>
      <c r="E340" s="226"/>
      <c r="H340" s="226"/>
      <c r="L340" s="1"/>
    </row>
    <row r="341" spans="2:12">
      <c r="B341" s="1"/>
      <c r="C341" s="77"/>
      <c r="D341" s="77"/>
      <c r="E341" s="226"/>
      <c r="H341" s="226"/>
      <c r="L341" s="1"/>
    </row>
    <row r="342" spans="2:12">
      <c r="B342" s="1"/>
      <c r="C342" s="77"/>
      <c r="D342" s="77"/>
      <c r="E342" s="226"/>
      <c r="H342" s="226"/>
      <c r="L342" s="1"/>
    </row>
    <row r="343" spans="2:12">
      <c r="B343" s="1"/>
      <c r="C343" s="77"/>
      <c r="D343" s="77"/>
      <c r="E343" s="226"/>
      <c r="H343" s="226"/>
      <c r="L343" s="1"/>
    </row>
    <row r="344" spans="2:12">
      <c r="B344" s="1"/>
      <c r="C344" s="77"/>
      <c r="D344" s="77"/>
      <c r="E344" s="226"/>
      <c r="H344" s="226"/>
      <c r="L344" s="1"/>
    </row>
    <row r="345" spans="2:12">
      <c r="B345" s="1"/>
      <c r="C345" s="77"/>
      <c r="D345" s="77"/>
      <c r="E345" s="226"/>
      <c r="H345" s="226"/>
      <c r="L345" s="1"/>
    </row>
    <row r="346" spans="2:12">
      <c r="B346" s="1"/>
      <c r="C346" s="77"/>
      <c r="D346" s="77"/>
      <c r="E346" s="226"/>
      <c r="H346" s="226"/>
      <c r="L346" s="1"/>
    </row>
    <row r="347" spans="2:12">
      <c r="B347" s="1"/>
      <c r="C347" s="77"/>
      <c r="D347" s="77"/>
      <c r="E347" s="226"/>
      <c r="H347" s="226"/>
      <c r="L347" s="1"/>
    </row>
    <row r="348" spans="2:12">
      <c r="B348" s="1"/>
      <c r="C348" s="77"/>
      <c r="D348" s="77"/>
      <c r="E348" s="226"/>
      <c r="H348" s="226"/>
      <c r="L348" s="1"/>
    </row>
    <row r="349" spans="2:12">
      <c r="B349" s="1"/>
      <c r="C349" s="77"/>
      <c r="D349" s="77"/>
      <c r="E349" s="226"/>
      <c r="L349" s="1"/>
    </row>
    <row r="350" spans="2:12">
      <c r="B350" s="1"/>
      <c r="C350" s="77"/>
      <c r="D350" s="77"/>
      <c r="E350" s="226"/>
      <c r="L350" s="1"/>
    </row>
    <row r="351" spans="2:12">
      <c r="B351" s="1"/>
      <c r="C351" s="77"/>
      <c r="D351" s="77"/>
      <c r="L351" s="1"/>
    </row>
    <row r="424" spans="2:12" ht="84.75" customHeight="1">
      <c r="B424" s="1"/>
      <c r="E424" s="1"/>
      <c r="F424" s="1"/>
      <c r="H424" s="1"/>
      <c r="L424" s="1"/>
    </row>
    <row r="427" spans="2:12" ht="90" customHeight="1">
      <c r="B427" s="1"/>
      <c r="E427" s="1"/>
      <c r="F427" s="1"/>
      <c r="H427" s="1"/>
      <c r="L427" s="1"/>
    </row>
  </sheetData>
  <mergeCells count="18">
    <mergeCell ref="C1:E8"/>
    <mergeCell ref="L26:L31"/>
    <mergeCell ref="M26:M31"/>
    <mergeCell ref="M32:M33"/>
    <mergeCell ref="M38:M39"/>
    <mergeCell ref="M90:M92"/>
    <mergeCell ref="I91:I92"/>
    <mergeCell ref="M312:M316"/>
    <mergeCell ref="M113:M114"/>
    <mergeCell ref="L152:L154"/>
    <mergeCell ref="M158:M160"/>
    <mergeCell ref="M230:M233"/>
    <mergeCell ref="I105:I106"/>
    <mergeCell ref="I93:I94"/>
    <mergeCell ref="I95:I96"/>
    <mergeCell ref="I97:I98"/>
    <mergeCell ref="I99:I100"/>
    <mergeCell ref="I101:I102"/>
  </mergeCells>
  <phoneticPr fontId="42" type="noConversion"/>
  <hyperlinks>
    <hyperlink ref="D55" r:id="rId1"/>
    <hyperlink ref="D56" r:id="rId2"/>
    <hyperlink ref="D70" r:id="rId3"/>
    <hyperlink ref="D71" r:id="rId4"/>
    <hyperlink ref="D72" r:id="rId5"/>
    <hyperlink ref="D164" r:id="rId6"/>
    <hyperlink ref="D181" r:id="rId7"/>
    <hyperlink ref="D184" r:id="rId8"/>
    <hyperlink ref="D185" r:id="rId9" display="VMON_FFT_Peak_Magnitude@CN_R_T_CH4"/>
    <hyperlink ref="D188" r:id="rId10" display="VMON_RMS@CN_R_T _CH4"/>
    <hyperlink ref="D189" r:id="rId11"/>
    <hyperlink ref="D192" r:id="rId12" display="VMON_RMS@CN_R_T _CH4"/>
    <hyperlink ref="D193" r:id="rId13"/>
    <hyperlink ref="D196" r:id="rId14" display="VMON_RMS@CN_R_T _CH4"/>
    <hyperlink ref="D197" r:id="rId15"/>
    <hyperlink ref="D200" r:id="rId16" display="VMON_RMS@CN_L_T _CH8"/>
    <hyperlink ref="D201" r:id="rId17" display="VMON_FFT_Peak_Magnitude@FH_L_T_CH8"/>
    <hyperlink ref="D204" r:id="rId18" display="VMON_RMS@CN_L_T _CH8"/>
    <hyperlink ref="D205" r:id="rId19"/>
    <hyperlink ref="D208" r:id="rId20"/>
    <hyperlink ref="D209" r:id="rId21"/>
    <hyperlink ref="D212" r:id="rId22" display="VMON_RMS@CN_L_T _CH8"/>
    <hyperlink ref="D213" r:id="rId23"/>
    <hyperlink ref="D216" r:id="rId24"/>
    <hyperlink ref="D217" r:id="rId25" display="VMON_FFT_Peak_Magnitude@FH_R_T_CH12"/>
    <hyperlink ref="D220" r:id="rId26" display="VMON_RMS@FH_R_T _CH12"/>
    <hyperlink ref="D221" r:id="rId27"/>
    <hyperlink ref="D224" r:id="rId28"/>
    <hyperlink ref="D225" r:id="rId29"/>
    <hyperlink ref="D228" r:id="rId30"/>
    <hyperlink ref="D173" r:id="rId31"/>
    <hyperlink ref="D177" r:id="rId32"/>
    <hyperlink ref="D178" r:id="rId33"/>
    <hyperlink ref="D179" r:id="rId34"/>
    <hyperlink ref="D182" r:id="rId35"/>
    <hyperlink ref="D199" r:id="rId36"/>
    <hyperlink ref="D198" r:id="rId37"/>
    <hyperlink ref="D195" r:id="rId38"/>
    <hyperlink ref="D194" r:id="rId39"/>
    <hyperlink ref="D202" r:id="rId40"/>
    <hyperlink ref="D203" r:id="rId41"/>
    <hyperlink ref="D210" r:id="rId42"/>
    <hyperlink ref="D211" r:id="rId43"/>
    <hyperlink ref="D166" r:id="rId44"/>
    <hyperlink ref="D167" r:id="rId45"/>
    <hyperlink ref="D170" r:id="rId46"/>
    <hyperlink ref="D171" r:id="rId47"/>
    <hyperlink ref="D172" r:id="rId48"/>
    <hyperlink ref="D174" r:id="rId49"/>
    <hyperlink ref="D175" r:id="rId50"/>
    <hyperlink ref="D183" r:id="rId51"/>
    <hyperlink ref="D186" r:id="rId52"/>
    <hyperlink ref="D187" r:id="rId53"/>
    <hyperlink ref="D190" r:id="rId54"/>
    <hyperlink ref="D191" r:id="rId55"/>
    <hyperlink ref="D206" r:id="rId56"/>
    <hyperlink ref="D207" r:id="rId57"/>
    <hyperlink ref="D227" r:id="rId58"/>
    <hyperlink ref="D226" r:id="rId59"/>
    <hyperlink ref="D223" r:id="rId60"/>
    <hyperlink ref="D222" r:id="rId61"/>
    <hyperlink ref="D219" r:id="rId62"/>
    <hyperlink ref="D218" r:id="rId63"/>
    <hyperlink ref="D214" r:id="rId64"/>
    <hyperlink ref="D215" r:id="rId65"/>
    <hyperlink ref="D229" r:id="rId66"/>
    <hyperlink ref="D238" r:id="rId67" display="FREQ@IR1_TONE1"/>
    <hyperlink ref="D311" r:id="rId68" display="Green_DC_Ratio@Green-13.6Klux"/>
    <hyperlink ref="D308" r:id="rId69" display="Green_DC_FREQ@TONE1-13.6Klux"/>
    <hyperlink ref="D309" r:id="rId70" display="Green_DC_Voltage@Ch0-13.6Klux"/>
    <hyperlink ref="D310" r:id="rId71" display="Green_DC_Voltage@Ch1-13.6Klux"/>
    <hyperlink ref="D306" r:id="rId72" display="DC_Voltage@Ch1-3.4Klux"/>
    <hyperlink ref="D305" r:id="rId73" display="DC_Voltage@Ch0-3.4Klux"/>
    <hyperlink ref="D304" r:id="rId74" display="DC_FREQ@TONE1-3.4Klux"/>
    <hyperlink ref="D289" r:id="rId75" display="Green_PEAK_MAG@TONE1"/>
    <hyperlink ref="D290" r:id="rId76" display="Green_PEAK_MAG@TONE2"/>
    <hyperlink ref="D291" r:id="rId77" display="Green_PEAK_MAG@TONE3"/>
    <hyperlink ref="D292" r:id="rId78" display="Green_PEAK_MAG@TONE4"/>
    <hyperlink ref="D293" r:id="rId79" display="Green_PEAK_MAG@TONE5"/>
    <hyperlink ref="D294" r:id="rId80" display="Green_PEAK_MAG@TONE6"/>
    <hyperlink ref="D295" r:id="rId81" display="Green_PEAK_MAG@TONE7"/>
    <hyperlink ref="D288" r:id="rId82" display="Green_FREQ@TONE7"/>
    <hyperlink ref="D287" r:id="rId83" display="Green_FREQ@TONE6"/>
    <hyperlink ref="D286" r:id="rId84" display="Green_FREQ@TONE5"/>
    <hyperlink ref="D285" r:id="rId85" display="Green_FREQ@TONE4"/>
    <hyperlink ref="D284" r:id="rId86" display="Green_FREQ@TONE3"/>
    <hyperlink ref="D283" r:id="rId87" display="Green_FREQ@TONE2"/>
    <hyperlink ref="D282" r:id="rId88" display="Green_FREQ@TONE1"/>
    <hyperlink ref="D316" r:id="rId89"/>
    <hyperlink ref="D317" r:id="rId90"/>
    <hyperlink ref="D63" r:id="rId91"/>
    <hyperlink ref="D64" r:id="rId92"/>
    <hyperlink ref="D65" r:id="rId93"/>
    <hyperlink ref="D62" r:id="rId94"/>
    <hyperlink ref="D61" r:id="rId95"/>
    <hyperlink ref="D60" r:id="rId96"/>
  </hyperlinks>
  <pageMargins left="0.69930555555555596" right="0.69930555555555596" top="0.75" bottom="0.75" header="0.3" footer="0.3"/>
  <pageSetup orientation="portrait" r:id="rId97"/>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I318"/>
  <sheetViews>
    <sheetView workbookViewId="0">
      <selection activeCell="B1" sqref="B1:B1048576"/>
    </sheetView>
  </sheetViews>
  <sheetFormatPr defaultColWidth="9" defaultRowHeight="16.5"/>
  <cols>
    <col min="1" max="1" width="5.375" style="278" bestFit="1" customWidth="1"/>
    <col min="2" max="2" width="9.5" style="285" customWidth="1"/>
    <col min="3" max="3" width="59.375" style="278" customWidth="1"/>
    <col min="4" max="4" width="25.125" style="278" bestFit="1" customWidth="1"/>
    <col min="5" max="5" width="13.625" style="318" bestFit="1" customWidth="1"/>
    <col min="6" max="6" width="16" style="319" bestFit="1" customWidth="1"/>
    <col min="7" max="7" width="23" style="278" customWidth="1"/>
    <col min="8" max="8" width="19.125" style="278" bestFit="1" customWidth="1"/>
    <col min="9" max="9" width="33.5" style="278" customWidth="1"/>
    <col min="10" max="16384" width="9" style="278"/>
  </cols>
  <sheetData>
    <row r="1" spans="1:9" ht="21.75" customHeight="1">
      <c r="A1" s="273"/>
      <c r="B1" s="274"/>
      <c r="C1" s="460" t="s">
        <v>907</v>
      </c>
      <c r="D1" s="460"/>
      <c r="E1" s="225"/>
      <c r="F1" s="275" t="s">
        <v>908</v>
      </c>
      <c r="G1" s="276"/>
      <c r="H1" s="276"/>
      <c r="I1" s="277"/>
    </row>
    <row r="2" spans="1:9" ht="20.25" customHeight="1">
      <c r="A2" s="273"/>
      <c r="B2" s="274"/>
      <c r="C2" s="460"/>
      <c r="D2" s="460"/>
      <c r="E2" s="279" t="s">
        <v>909</v>
      </c>
      <c r="F2" s="280">
        <f>COUNTIF(E10:E160,"Not POR")</f>
        <v>0</v>
      </c>
      <c r="G2" s="276"/>
      <c r="H2" s="276"/>
      <c r="I2" s="281"/>
    </row>
    <row r="3" spans="1:9" ht="19.5" customHeight="1">
      <c r="A3" s="273"/>
      <c r="B3" s="274"/>
      <c r="C3" s="460"/>
      <c r="D3" s="460"/>
      <c r="E3" s="282" t="s">
        <v>910</v>
      </c>
      <c r="F3" s="280">
        <f>COUNTIF(E10:E160,"CHN validation")</f>
        <v>0</v>
      </c>
      <c r="G3" s="276"/>
      <c r="H3" s="276"/>
      <c r="I3" s="281"/>
    </row>
    <row r="4" spans="1:9" ht="18.75" customHeight="1">
      <c r="A4" s="273"/>
      <c r="B4" s="274"/>
      <c r="C4" s="460"/>
      <c r="D4" s="460"/>
      <c r="E4" s="283" t="s">
        <v>911</v>
      </c>
      <c r="F4" s="280">
        <f>COUNTIF(E10:E160,"New Item")</f>
        <v>0</v>
      </c>
      <c r="G4" s="276"/>
      <c r="H4" s="276"/>
      <c r="I4" s="281"/>
    </row>
    <row r="5" spans="1:9" ht="19.5" customHeight="1">
      <c r="A5" s="284"/>
      <c r="C5" s="460"/>
      <c r="D5" s="460"/>
      <c r="E5" s="286" t="s">
        <v>912</v>
      </c>
      <c r="F5" s="280">
        <f>COUNTIF(E10:E160,"Pending update")</f>
        <v>0</v>
      </c>
      <c r="G5" s="11"/>
      <c r="H5" s="11"/>
      <c r="I5" s="285"/>
    </row>
    <row r="6" spans="1:9" ht="18.75" customHeight="1">
      <c r="A6" s="273"/>
      <c r="B6" s="274"/>
      <c r="C6" s="460"/>
      <c r="D6" s="460"/>
      <c r="E6" s="287" t="s">
        <v>913</v>
      </c>
      <c r="F6" s="280">
        <f>COUNTIF(E10:E160,"Modified")</f>
        <v>0</v>
      </c>
      <c r="G6" s="276"/>
      <c r="H6" s="276"/>
      <c r="I6" s="281"/>
    </row>
    <row r="7" spans="1:9" ht="17.25" customHeight="1">
      <c r="A7" s="273"/>
      <c r="B7" s="274"/>
      <c r="C7" s="460"/>
      <c r="D7" s="460"/>
      <c r="E7" s="288" t="s">
        <v>914</v>
      </c>
      <c r="F7" s="280">
        <f>COUNTIF(E10:E160,"Ready")</f>
        <v>149</v>
      </c>
      <c r="G7" s="276"/>
      <c r="H7" s="276"/>
      <c r="I7" s="281"/>
    </row>
    <row r="8" spans="1:9" ht="18.75" customHeight="1" thickBot="1">
      <c r="A8" s="273"/>
      <c r="B8" s="274"/>
      <c r="C8" s="464"/>
      <c r="D8" s="464"/>
      <c r="E8" s="289" t="s">
        <v>915</v>
      </c>
      <c r="F8" s="280">
        <f>COUNTIF(E10:E160,"Not ready")</f>
        <v>0</v>
      </c>
      <c r="G8" s="290"/>
      <c r="H8" s="290"/>
      <c r="I8" s="291"/>
    </row>
    <row r="9" spans="1:9" ht="53.85" customHeight="1">
      <c r="A9" s="83" t="s">
        <v>73</v>
      </c>
      <c r="B9" s="256" t="s">
        <v>851</v>
      </c>
      <c r="C9" s="292" t="s">
        <v>5</v>
      </c>
      <c r="D9" s="293" t="s">
        <v>74</v>
      </c>
      <c r="E9" s="15" t="s">
        <v>6</v>
      </c>
      <c r="F9" s="294" t="s">
        <v>7</v>
      </c>
      <c r="G9" s="293" t="s">
        <v>916</v>
      </c>
      <c r="H9" s="293" t="s">
        <v>496</v>
      </c>
      <c r="I9" s="293" t="s">
        <v>10</v>
      </c>
    </row>
    <row r="10" spans="1:9" ht="18" customHeight="1">
      <c r="A10" s="295">
        <v>1</v>
      </c>
      <c r="B10" s="295" t="s">
        <v>917</v>
      </c>
      <c r="C10" s="296" t="s">
        <v>918</v>
      </c>
      <c r="D10" s="297"/>
      <c r="E10" s="288" t="s">
        <v>12</v>
      </c>
      <c r="F10" s="298" t="s">
        <v>919</v>
      </c>
      <c r="G10" s="296"/>
      <c r="H10" s="296"/>
      <c r="I10" s="299" t="s">
        <v>920</v>
      </c>
    </row>
    <row r="11" spans="1:9" ht="18" customHeight="1">
      <c r="A11" s="300">
        <v>2</v>
      </c>
      <c r="B11" s="295" t="s">
        <v>917</v>
      </c>
      <c r="C11" s="296" t="s">
        <v>921</v>
      </c>
      <c r="D11" s="297"/>
      <c r="E11" s="288" t="s">
        <v>12</v>
      </c>
      <c r="F11" s="298"/>
      <c r="G11" s="296"/>
      <c r="H11" s="296"/>
      <c r="I11" s="301" t="s">
        <v>922</v>
      </c>
    </row>
    <row r="12" spans="1:9" ht="18" customHeight="1">
      <c r="A12" s="462">
        <v>3</v>
      </c>
      <c r="B12" s="295" t="s">
        <v>917</v>
      </c>
      <c r="C12" s="296" t="s">
        <v>923</v>
      </c>
      <c r="D12" s="296"/>
      <c r="E12" s="288" t="s">
        <v>12</v>
      </c>
      <c r="F12" s="302"/>
      <c r="G12" s="301"/>
      <c r="H12" s="301"/>
      <c r="I12" s="301"/>
    </row>
    <row r="13" spans="1:9" ht="18" customHeight="1">
      <c r="A13" s="463"/>
      <c r="B13" s="295" t="s">
        <v>917</v>
      </c>
      <c r="C13" s="303" t="s">
        <v>924</v>
      </c>
      <c r="D13" s="304" t="s">
        <v>497</v>
      </c>
      <c r="E13" s="305" t="s">
        <v>12</v>
      </c>
      <c r="F13" s="302"/>
      <c r="G13" s="301"/>
      <c r="H13" s="301"/>
      <c r="I13" s="301"/>
    </row>
    <row r="14" spans="1:9" ht="18" customHeight="1">
      <c r="A14" s="463"/>
      <c r="B14" s="295" t="s">
        <v>917</v>
      </c>
      <c r="C14" s="303" t="s">
        <v>925</v>
      </c>
      <c r="D14" s="304" t="s">
        <v>497</v>
      </c>
      <c r="E14" s="288" t="s">
        <v>12</v>
      </c>
      <c r="F14" s="302"/>
      <c r="G14" s="301"/>
      <c r="H14" s="301"/>
      <c r="I14" s="301"/>
    </row>
    <row r="15" spans="1:9" ht="18" customHeight="1">
      <c r="A15" s="463"/>
      <c r="B15" s="295" t="s">
        <v>917</v>
      </c>
      <c r="C15" s="303" t="s">
        <v>926</v>
      </c>
      <c r="D15" s="304" t="s">
        <v>497</v>
      </c>
      <c r="E15" s="288" t="s">
        <v>12</v>
      </c>
      <c r="F15" s="302"/>
      <c r="G15" s="301"/>
      <c r="H15" s="301"/>
      <c r="I15" s="301"/>
    </row>
    <row r="16" spans="1:9" ht="18" customHeight="1">
      <c r="A16" s="463"/>
      <c r="B16" s="295" t="s">
        <v>917</v>
      </c>
      <c r="C16" s="303" t="s">
        <v>927</v>
      </c>
      <c r="D16" s="304" t="s">
        <v>497</v>
      </c>
      <c r="E16" s="288" t="s">
        <v>12</v>
      </c>
      <c r="F16" s="302"/>
      <c r="G16" s="301"/>
      <c r="H16" s="301"/>
      <c r="I16" s="301"/>
    </row>
    <row r="17" spans="1:9" ht="18" customHeight="1">
      <c r="A17" s="463"/>
      <c r="B17" s="295" t="s">
        <v>917</v>
      </c>
      <c r="C17" s="303" t="s">
        <v>928</v>
      </c>
      <c r="D17" s="304" t="s">
        <v>497</v>
      </c>
      <c r="E17" s="288" t="s">
        <v>12</v>
      </c>
      <c r="F17" s="302"/>
      <c r="G17" s="301"/>
      <c r="H17" s="301"/>
      <c r="I17" s="301"/>
    </row>
    <row r="18" spans="1:9" ht="18" customHeight="1">
      <c r="A18" s="463"/>
      <c r="B18" s="295" t="s">
        <v>917</v>
      </c>
      <c r="C18" s="303" t="s">
        <v>929</v>
      </c>
      <c r="D18" s="304" t="s">
        <v>498</v>
      </c>
      <c r="E18" s="288" t="s">
        <v>12</v>
      </c>
      <c r="F18" s="302"/>
      <c r="G18" s="301"/>
      <c r="H18" s="301"/>
      <c r="I18" s="301"/>
    </row>
    <row r="19" spans="1:9" ht="18" customHeight="1">
      <c r="A19" s="463"/>
      <c r="B19" s="295" t="s">
        <v>917</v>
      </c>
      <c r="C19" s="303" t="s">
        <v>930</v>
      </c>
      <c r="D19" s="304"/>
      <c r="E19" s="288" t="s">
        <v>12</v>
      </c>
      <c r="F19" s="302"/>
      <c r="G19" s="301"/>
      <c r="H19" s="301"/>
      <c r="I19" s="301"/>
    </row>
    <row r="20" spans="1:9" ht="18" customHeight="1">
      <c r="A20" s="463"/>
      <c r="B20" s="295" t="s">
        <v>917</v>
      </c>
      <c r="C20" s="306" t="s">
        <v>931</v>
      </c>
      <c r="D20" s="304" t="s">
        <v>932</v>
      </c>
      <c r="E20" s="288" t="s">
        <v>12</v>
      </c>
      <c r="F20" s="302"/>
      <c r="G20" s="301"/>
      <c r="H20" s="301"/>
      <c r="I20" s="301"/>
    </row>
    <row r="21" spans="1:9" ht="18" customHeight="1">
      <c r="A21" s="465"/>
      <c r="B21" s="295" t="s">
        <v>917</v>
      </c>
      <c r="C21" s="303" t="s">
        <v>933</v>
      </c>
      <c r="D21" s="304" t="s">
        <v>499</v>
      </c>
      <c r="E21" s="288" t="s">
        <v>12</v>
      </c>
      <c r="F21" s="302"/>
      <c r="G21" s="301"/>
      <c r="H21" s="301"/>
      <c r="I21" s="301"/>
    </row>
    <row r="22" spans="1:9" ht="18" customHeight="1">
      <c r="A22" s="462">
        <v>4</v>
      </c>
      <c r="B22" s="295" t="s">
        <v>917</v>
      </c>
      <c r="C22" s="296" t="s">
        <v>934</v>
      </c>
      <c r="D22" s="304"/>
      <c r="E22" s="288" t="s">
        <v>12</v>
      </c>
      <c r="F22" s="298"/>
      <c r="G22" s="301"/>
      <c r="H22" s="301"/>
      <c r="I22" s="301"/>
    </row>
    <row r="23" spans="1:9" ht="18" customHeight="1">
      <c r="A23" s="463"/>
      <c r="B23" s="295" t="s">
        <v>917</v>
      </c>
      <c r="C23" s="303" t="s">
        <v>935</v>
      </c>
      <c r="D23" s="304" t="s">
        <v>500</v>
      </c>
      <c r="E23" s="288" t="s">
        <v>12</v>
      </c>
      <c r="F23" s="298"/>
      <c r="G23" s="301"/>
      <c r="H23" s="301"/>
      <c r="I23" s="301"/>
    </row>
    <row r="24" spans="1:9" ht="18" customHeight="1">
      <c r="A24" s="463"/>
      <c r="B24" s="295" t="s">
        <v>917</v>
      </c>
      <c r="C24" s="303" t="s">
        <v>936</v>
      </c>
      <c r="D24" s="304" t="s">
        <v>501</v>
      </c>
      <c r="E24" s="288" t="s">
        <v>12</v>
      </c>
      <c r="F24" s="298"/>
      <c r="G24" s="301"/>
      <c r="H24" s="301"/>
      <c r="I24" s="301"/>
    </row>
    <row r="25" spans="1:9" ht="18" customHeight="1">
      <c r="A25" s="463"/>
      <c r="B25" s="295" t="s">
        <v>917</v>
      </c>
      <c r="C25" s="303" t="s">
        <v>937</v>
      </c>
      <c r="D25" s="304" t="s">
        <v>502</v>
      </c>
      <c r="E25" s="288" t="s">
        <v>12</v>
      </c>
      <c r="F25" s="298"/>
      <c r="G25" s="301"/>
      <c r="H25" s="301"/>
      <c r="I25" s="301"/>
    </row>
    <row r="26" spans="1:9" ht="18" customHeight="1">
      <c r="A26" s="463"/>
      <c r="B26" s="295" t="s">
        <v>917</v>
      </c>
      <c r="C26" s="303" t="s">
        <v>938</v>
      </c>
      <c r="D26" s="304" t="s">
        <v>503</v>
      </c>
      <c r="E26" s="288" t="s">
        <v>12</v>
      </c>
      <c r="F26" s="298"/>
      <c r="G26" s="301"/>
      <c r="H26" s="301"/>
      <c r="I26" s="301"/>
    </row>
    <row r="27" spans="1:9" ht="18" customHeight="1">
      <c r="A27" s="465"/>
      <c r="B27" s="295" t="s">
        <v>917</v>
      </c>
      <c r="C27" s="303" t="s">
        <v>939</v>
      </c>
      <c r="D27" s="304" t="s">
        <v>504</v>
      </c>
      <c r="E27" s="288" t="s">
        <v>12</v>
      </c>
      <c r="F27" s="298"/>
      <c r="G27" s="301"/>
      <c r="H27" s="301"/>
      <c r="I27" s="301"/>
    </row>
    <row r="28" spans="1:9" ht="18" customHeight="1">
      <c r="A28" s="295">
        <v>5</v>
      </c>
      <c r="B28" s="295" t="s">
        <v>917</v>
      </c>
      <c r="C28" s="296" t="s">
        <v>940</v>
      </c>
      <c r="D28" s="307"/>
      <c r="E28" s="288" t="s">
        <v>12</v>
      </c>
      <c r="F28" s="298"/>
      <c r="G28" s="301"/>
      <c r="H28" s="301"/>
      <c r="I28" s="301"/>
    </row>
    <row r="29" spans="1:9" ht="18" customHeight="1">
      <c r="A29" s="462">
        <v>6</v>
      </c>
      <c r="B29" s="295" t="s">
        <v>917</v>
      </c>
      <c r="C29" s="296" t="s">
        <v>941</v>
      </c>
      <c r="D29" s="307"/>
      <c r="E29" s="288" t="s">
        <v>12</v>
      </c>
      <c r="F29" s="298"/>
      <c r="G29" s="301"/>
      <c r="H29" s="301"/>
      <c r="I29" s="301"/>
    </row>
    <row r="30" spans="1:9" ht="18" customHeight="1">
      <c r="A30" s="463"/>
      <c r="B30" s="295" t="s">
        <v>917</v>
      </c>
      <c r="C30" s="303" t="s">
        <v>942</v>
      </c>
      <c r="D30" s="308" t="s">
        <v>943</v>
      </c>
      <c r="E30" s="288" t="s">
        <v>12</v>
      </c>
      <c r="F30" s="298"/>
      <c r="G30" s="301"/>
      <c r="H30" s="301"/>
      <c r="I30" s="301"/>
    </row>
    <row r="31" spans="1:9" ht="18" customHeight="1">
      <c r="A31" s="463"/>
      <c r="B31" s="295" t="s">
        <v>917</v>
      </c>
      <c r="C31" s="303" t="s">
        <v>944</v>
      </c>
      <c r="D31" s="309"/>
      <c r="E31" s="288" t="s">
        <v>12</v>
      </c>
      <c r="F31" s="298"/>
      <c r="G31" s="301"/>
      <c r="H31" s="301"/>
      <c r="I31" s="301"/>
    </row>
    <row r="32" spans="1:9" ht="18" customHeight="1">
      <c r="A32" s="463"/>
      <c r="B32" s="295" t="s">
        <v>917</v>
      </c>
      <c r="C32" s="303" t="s">
        <v>945</v>
      </c>
      <c r="D32" s="309" t="s">
        <v>946</v>
      </c>
      <c r="E32" s="288" t="s">
        <v>12</v>
      </c>
      <c r="F32" s="298"/>
      <c r="G32" s="301"/>
      <c r="H32" s="301"/>
      <c r="I32" s="301"/>
    </row>
    <row r="33" spans="1:9" ht="18" customHeight="1">
      <c r="A33" s="465"/>
      <c r="B33" s="295" t="s">
        <v>917</v>
      </c>
      <c r="C33" s="303" t="s">
        <v>947</v>
      </c>
      <c r="D33" s="307"/>
      <c r="E33" s="288" t="s">
        <v>12</v>
      </c>
      <c r="F33" s="298"/>
      <c r="G33" s="301"/>
      <c r="H33" s="301"/>
      <c r="I33" s="301"/>
    </row>
    <row r="34" spans="1:9" ht="18" customHeight="1">
      <c r="A34" s="462">
        <v>7</v>
      </c>
      <c r="B34" s="295" t="s">
        <v>917</v>
      </c>
      <c r="C34" s="296" t="s">
        <v>948</v>
      </c>
      <c r="D34" s="307"/>
      <c r="E34" s="288" t="s">
        <v>12</v>
      </c>
      <c r="F34" s="298"/>
      <c r="G34" s="301"/>
      <c r="H34" s="301"/>
      <c r="I34" s="301" t="s">
        <v>949</v>
      </c>
    </row>
    <row r="35" spans="1:9" s="313" customFormat="1" ht="18" customHeight="1">
      <c r="A35" s="463"/>
      <c r="B35" s="295" t="s">
        <v>917</v>
      </c>
      <c r="C35" s="303" t="s">
        <v>950</v>
      </c>
      <c r="D35" s="310"/>
      <c r="E35" s="288" t="s">
        <v>12</v>
      </c>
      <c r="F35" s="311"/>
      <c r="G35" s="312"/>
      <c r="H35" s="312"/>
      <c r="I35" s="312" t="s">
        <v>951</v>
      </c>
    </row>
    <row r="36" spans="1:9" ht="18" customHeight="1">
      <c r="A36" s="463"/>
      <c r="B36" s="295" t="s">
        <v>917</v>
      </c>
      <c r="C36" s="303" t="s">
        <v>952</v>
      </c>
      <c r="D36" s="300" t="s">
        <v>953</v>
      </c>
      <c r="E36" s="288" t="s">
        <v>12</v>
      </c>
      <c r="F36" s="298"/>
      <c r="G36" s="301"/>
      <c r="H36" s="301"/>
      <c r="I36" s="301" t="s">
        <v>954</v>
      </c>
    </row>
    <row r="37" spans="1:9" ht="18" customHeight="1">
      <c r="A37" s="465"/>
      <c r="B37" s="295" t="s">
        <v>917</v>
      </c>
      <c r="C37" s="303" t="s">
        <v>955</v>
      </c>
      <c r="D37" s="300" t="s">
        <v>953</v>
      </c>
      <c r="E37" s="288" t="s">
        <v>12</v>
      </c>
      <c r="F37" s="298"/>
      <c r="G37" s="301"/>
      <c r="H37" s="301"/>
      <c r="I37" s="301"/>
    </row>
    <row r="38" spans="1:9" ht="18" customHeight="1">
      <c r="A38" s="462">
        <v>8</v>
      </c>
      <c r="B38" s="295" t="s">
        <v>917</v>
      </c>
      <c r="C38" s="296" t="s">
        <v>956</v>
      </c>
      <c r="D38" s="307"/>
      <c r="E38" s="288" t="s">
        <v>12</v>
      </c>
      <c r="F38" s="298"/>
      <c r="G38" s="301"/>
      <c r="H38" s="301"/>
      <c r="I38" s="301" t="s">
        <v>957</v>
      </c>
    </row>
    <row r="39" spans="1:9" s="313" customFormat="1" ht="18" customHeight="1">
      <c r="A39" s="463"/>
      <c r="B39" s="295" t="s">
        <v>917</v>
      </c>
      <c r="C39" s="314" t="s">
        <v>958</v>
      </c>
      <c r="D39" s="310"/>
      <c r="E39" s="288" t="s">
        <v>12</v>
      </c>
      <c r="F39" s="311"/>
      <c r="G39" s="312"/>
      <c r="H39" s="312"/>
      <c r="I39" s="312" t="s">
        <v>951</v>
      </c>
    </row>
    <row r="40" spans="1:9" ht="18" customHeight="1">
      <c r="A40" s="463"/>
      <c r="B40" s="295" t="s">
        <v>917</v>
      </c>
      <c r="C40" s="303" t="s">
        <v>959</v>
      </c>
      <c r="D40" s="307"/>
      <c r="E40" s="288" t="s">
        <v>12</v>
      </c>
      <c r="F40" s="298"/>
      <c r="G40" s="301"/>
      <c r="H40" s="301"/>
      <c r="I40" s="301"/>
    </row>
    <row r="41" spans="1:9" ht="18" customHeight="1">
      <c r="A41" s="463"/>
      <c r="B41" s="295" t="s">
        <v>917</v>
      </c>
      <c r="C41" s="303" t="s">
        <v>960</v>
      </c>
      <c r="D41" s="300" t="s">
        <v>961</v>
      </c>
      <c r="E41" s="288" t="s">
        <v>12</v>
      </c>
      <c r="F41" s="298"/>
      <c r="G41" s="301"/>
      <c r="H41" s="301"/>
      <c r="I41" s="301"/>
    </row>
    <row r="42" spans="1:9" ht="18" customHeight="1">
      <c r="A42" s="463"/>
      <c r="B42" s="295" t="s">
        <v>917</v>
      </c>
      <c r="C42" s="303" t="s">
        <v>962</v>
      </c>
      <c r="D42" s="300" t="s">
        <v>963</v>
      </c>
      <c r="E42" s="288" t="s">
        <v>12</v>
      </c>
      <c r="F42" s="298"/>
      <c r="G42" s="301"/>
      <c r="H42" s="301"/>
      <c r="I42" s="301" t="s">
        <v>964</v>
      </c>
    </row>
    <row r="43" spans="1:9" ht="18" customHeight="1">
      <c r="A43" s="463"/>
      <c r="B43" s="295" t="s">
        <v>917</v>
      </c>
      <c r="C43" s="303" t="s">
        <v>965</v>
      </c>
      <c r="D43" s="307"/>
      <c r="E43" s="288" t="s">
        <v>12</v>
      </c>
      <c r="F43" s="298"/>
      <c r="G43" s="301"/>
      <c r="H43" s="301"/>
      <c r="I43" s="301"/>
    </row>
    <row r="44" spans="1:9" ht="18" customHeight="1">
      <c r="A44" s="463"/>
      <c r="B44" s="295" t="s">
        <v>917</v>
      </c>
      <c r="C44" s="303" t="s">
        <v>966</v>
      </c>
      <c r="D44" s="300" t="s">
        <v>967</v>
      </c>
      <c r="E44" s="288" t="s">
        <v>12</v>
      </c>
      <c r="F44" s="298"/>
      <c r="G44" s="301"/>
      <c r="H44" s="301"/>
      <c r="I44" s="301"/>
    </row>
    <row r="45" spans="1:9" ht="18" customHeight="1">
      <c r="A45" s="463"/>
      <c r="B45" s="295" t="s">
        <v>917</v>
      </c>
      <c r="C45" s="303" t="s">
        <v>968</v>
      </c>
      <c r="D45" s="307"/>
      <c r="E45" s="288" t="s">
        <v>12</v>
      </c>
      <c r="F45" s="298"/>
      <c r="G45" s="301"/>
      <c r="H45" s="301"/>
      <c r="I45" s="301"/>
    </row>
    <row r="46" spans="1:9" ht="18" customHeight="1">
      <c r="A46" s="463"/>
      <c r="B46" s="295" t="s">
        <v>917</v>
      </c>
      <c r="C46" s="303" t="s">
        <v>969</v>
      </c>
      <c r="D46" s="300" t="s">
        <v>970</v>
      </c>
      <c r="E46" s="288" t="s">
        <v>12</v>
      </c>
      <c r="F46" s="298"/>
      <c r="G46" s="301"/>
      <c r="H46" s="301"/>
      <c r="I46" s="301"/>
    </row>
    <row r="47" spans="1:9" ht="18" customHeight="1">
      <c r="A47" s="462">
        <v>9</v>
      </c>
      <c r="B47" s="295" t="s">
        <v>917</v>
      </c>
      <c r="C47" s="296" t="s">
        <v>971</v>
      </c>
      <c r="D47" s="307"/>
      <c r="E47" s="288" t="s">
        <v>12</v>
      </c>
      <c r="F47" s="298"/>
      <c r="G47" s="301"/>
      <c r="H47" s="301"/>
      <c r="I47" s="301" t="s">
        <v>957</v>
      </c>
    </row>
    <row r="48" spans="1:9" s="313" customFormat="1" ht="18" customHeight="1">
      <c r="A48" s="463"/>
      <c r="B48" s="295" t="s">
        <v>917</v>
      </c>
      <c r="C48" s="314" t="s">
        <v>972</v>
      </c>
      <c r="D48" s="310"/>
      <c r="E48" s="288" t="s">
        <v>12</v>
      </c>
      <c r="F48" s="311"/>
      <c r="G48" s="312"/>
      <c r="H48" s="312"/>
      <c r="I48" s="312" t="s">
        <v>951</v>
      </c>
    </row>
    <row r="49" spans="1:9" ht="18" customHeight="1">
      <c r="A49" s="463"/>
      <c r="B49" s="295" t="s">
        <v>973</v>
      </c>
      <c r="C49" s="303" t="s">
        <v>974</v>
      </c>
      <c r="D49" s="307"/>
      <c r="E49" s="288" t="s">
        <v>12</v>
      </c>
      <c r="F49" s="298"/>
      <c r="G49" s="301"/>
      <c r="H49" s="301"/>
      <c r="I49" s="301"/>
    </row>
    <row r="50" spans="1:9" ht="18" customHeight="1">
      <c r="A50" s="463"/>
      <c r="B50" s="295" t="s">
        <v>973</v>
      </c>
      <c r="C50" s="303" t="s">
        <v>975</v>
      </c>
      <c r="D50" s="300" t="s">
        <v>976</v>
      </c>
      <c r="E50" s="288" t="s">
        <v>12</v>
      </c>
      <c r="F50" s="298"/>
      <c r="G50" s="301"/>
      <c r="H50" s="301"/>
      <c r="I50" s="301"/>
    </row>
    <row r="51" spans="1:9" ht="18" customHeight="1">
      <c r="A51" s="463"/>
      <c r="B51" s="295" t="s">
        <v>977</v>
      </c>
      <c r="C51" s="303" t="s">
        <v>978</v>
      </c>
      <c r="D51" s="300" t="s">
        <v>979</v>
      </c>
      <c r="E51" s="288" t="s">
        <v>12</v>
      </c>
      <c r="F51" s="298"/>
      <c r="G51" s="301"/>
      <c r="H51" s="301"/>
      <c r="I51" s="301" t="s">
        <v>980</v>
      </c>
    </row>
    <row r="52" spans="1:9" ht="18" customHeight="1">
      <c r="A52" s="463"/>
      <c r="B52" s="295" t="s">
        <v>977</v>
      </c>
      <c r="C52" s="303" t="s">
        <v>981</v>
      </c>
      <c r="D52" s="300"/>
      <c r="E52" s="288" t="s">
        <v>12</v>
      </c>
      <c r="F52" s="298"/>
      <c r="G52" s="301"/>
      <c r="H52" s="301"/>
      <c r="I52" s="301"/>
    </row>
    <row r="53" spans="1:9" ht="18" customHeight="1">
      <c r="A53" s="463"/>
      <c r="B53" s="295" t="s">
        <v>977</v>
      </c>
      <c r="C53" s="303" t="s">
        <v>982</v>
      </c>
      <c r="D53" s="300" t="s">
        <v>983</v>
      </c>
      <c r="E53" s="288" t="s">
        <v>12</v>
      </c>
      <c r="F53" s="298"/>
      <c r="G53" s="301"/>
      <c r="H53" s="301"/>
      <c r="I53" s="301"/>
    </row>
    <row r="54" spans="1:9" ht="18" customHeight="1">
      <c r="A54" s="463"/>
      <c r="B54" s="295" t="s">
        <v>977</v>
      </c>
      <c r="C54" s="303" t="s">
        <v>984</v>
      </c>
      <c r="D54" s="300"/>
      <c r="E54" s="288" t="s">
        <v>12</v>
      </c>
      <c r="F54" s="298"/>
      <c r="G54" s="301"/>
      <c r="H54" s="301"/>
      <c r="I54" s="301"/>
    </row>
    <row r="55" spans="1:9" ht="18" customHeight="1">
      <c r="A55" s="465"/>
      <c r="B55" s="295" t="s">
        <v>977</v>
      </c>
      <c r="C55" s="303" t="s">
        <v>985</v>
      </c>
      <c r="D55" s="300" t="s">
        <v>986</v>
      </c>
      <c r="E55" s="288" t="s">
        <v>12</v>
      </c>
      <c r="F55" s="298"/>
      <c r="G55" s="301"/>
      <c r="H55" s="301"/>
      <c r="I55" s="301"/>
    </row>
    <row r="56" spans="1:9" ht="18" customHeight="1">
      <c r="A56" s="462">
        <v>10</v>
      </c>
      <c r="B56" s="295" t="s">
        <v>977</v>
      </c>
      <c r="C56" s="296" t="s">
        <v>987</v>
      </c>
      <c r="D56" s="300"/>
      <c r="E56" s="288" t="s">
        <v>12</v>
      </c>
      <c r="F56" s="298"/>
      <c r="G56" s="301"/>
      <c r="H56" s="301"/>
      <c r="I56" s="301" t="s">
        <v>988</v>
      </c>
    </row>
    <row r="57" spans="1:9" s="313" customFormat="1" ht="18" customHeight="1">
      <c r="A57" s="463"/>
      <c r="B57" s="295" t="s">
        <v>977</v>
      </c>
      <c r="C57" s="314" t="s">
        <v>989</v>
      </c>
      <c r="D57" s="310"/>
      <c r="E57" s="288" t="s">
        <v>12</v>
      </c>
      <c r="F57" s="311"/>
      <c r="G57" s="312"/>
      <c r="H57" s="312"/>
      <c r="I57" s="312" t="s">
        <v>990</v>
      </c>
    </row>
    <row r="58" spans="1:9" ht="18" customHeight="1">
      <c r="A58" s="463"/>
      <c r="B58" s="295" t="s">
        <v>977</v>
      </c>
      <c r="C58" s="303" t="s">
        <v>991</v>
      </c>
      <c r="D58" s="307"/>
      <c r="E58" s="288" t="s">
        <v>12</v>
      </c>
      <c r="F58" s="298"/>
      <c r="G58" s="301"/>
      <c r="H58" s="301"/>
      <c r="I58" s="301"/>
    </row>
    <row r="59" spans="1:9" ht="18" customHeight="1">
      <c r="A59" s="463"/>
      <c r="B59" s="295" t="s">
        <v>977</v>
      </c>
      <c r="C59" s="303" t="s">
        <v>992</v>
      </c>
      <c r="D59" s="300" t="s">
        <v>993</v>
      </c>
      <c r="E59" s="288" t="s">
        <v>12</v>
      </c>
      <c r="F59" s="298"/>
      <c r="G59" s="301"/>
      <c r="H59" s="301"/>
      <c r="I59" s="301"/>
    </row>
    <row r="60" spans="1:9" ht="18" customHeight="1">
      <c r="A60" s="463"/>
      <c r="B60" s="295" t="s">
        <v>977</v>
      </c>
      <c r="C60" s="303" t="s">
        <v>994</v>
      </c>
      <c r="D60" s="300" t="s">
        <v>995</v>
      </c>
      <c r="E60" s="288" t="s">
        <v>12</v>
      </c>
      <c r="F60" s="298"/>
      <c r="G60" s="301"/>
      <c r="H60" s="301"/>
      <c r="I60" s="301" t="s">
        <v>996</v>
      </c>
    </row>
    <row r="61" spans="1:9" ht="18" customHeight="1">
      <c r="A61" s="463"/>
      <c r="B61" s="295" t="s">
        <v>977</v>
      </c>
      <c r="C61" s="303" t="s">
        <v>997</v>
      </c>
      <c r="D61" s="307"/>
      <c r="E61" s="288" t="s">
        <v>12</v>
      </c>
      <c r="F61" s="298"/>
      <c r="G61" s="301"/>
      <c r="H61" s="301"/>
      <c r="I61" s="301"/>
    </row>
    <row r="62" spans="1:9" ht="18" customHeight="1">
      <c r="A62" s="463"/>
      <c r="B62" s="295" t="s">
        <v>977</v>
      </c>
      <c r="C62" s="303" t="s">
        <v>998</v>
      </c>
      <c r="D62" s="300" t="s">
        <v>983</v>
      </c>
      <c r="E62" s="288" t="s">
        <v>12</v>
      </c>
      <c r="F62" s="298"/>
      <c r="G62" s="301"/>
      <c r="H62" s="301"/>
      <c r="I62" s="301"/>
    </row>
    <row r="63" spans="1:9" ht="18" customHeight="1">
      <c r="A63" s="463"/>
      <c r="B63" s="295" t="s">
        <v>977</v>
      </c>
      <c r="C63" s="303" t="s">
        <v>999</v>
      </c>
      <c r="D63" s="307"/>
      <c r="E63" s="288" t="s">
        <v>12</v>
      </c>
      <c r="F63" s="298"/>
      <c r="G63" s="301"/>
      <c r="H63" s="301"/>
      <c r="I63" s="301"/>
    </row>
    <row r="64" spans="1:9" ht="18" customHeight="1">
      <c r="A64" s="465"/>
      <c r="B64" s="295" t="s">
        <v>977</v>
      </c>
      <c r="C64" s="303" t="s">
        <v>1000</v>
      </c>
      <c r="D64" s="300" t="s">
        <v>1001</v>
      </c>
      <c r="E64" s="288" t="s">
        <v>12</v>
      </c>
      <c r="F64" s="298"/>
      <c r="G64" s="301"/>
      <c r="H64" s="301"/>
      <c r="I64" s="301"/>
    </row>
    <row r="65" spans="1:9" ht="18" customHeight="1">
      <c r="A65" s="462">
        <v>11</v>
      </c>
      <c r="B65" s="295" t="s">
        <v>977</v>
      </c>
      <c r="C65" s="296" t="s">
        <v>1002</v>
      </c>
      <c r="D65" s="307"/>
      <c r="E65" s="288" t="s">
        <v>12</v>
      </c>
      <c r="F65" s="298"/>
      <c r="G65" s="301"/>
      <c r="H65" s="301"/>
      <c r="I65" s="301" t="s">
        <v>988</v>
      </c>
    </row>
    <row r="66" spans="1:9" s="313" customFormat="1" ht="18" customHeight="1">
      <c r="A66" s="463"/>
      <c r="B66" s="295" t="s">
        <v>977</v>
      </c>
      <c r="C66" s="314" t="s">
        <v>1003</v>
      </c>
      <c r="D66" s="310"/>
      <c r="E66" s="288" t="s">
        <v>12</v>
      </c>
      <c r="F66" s="311"/>
      <c r="G66" s="312"/>
      <c r="H66" s="312"/>
      <c r="I66" s="312" t="s">
        <v>990</v>
      </c>
    </row>
    <row r="67" spans="1:9" ht="18" customHeight="1">
      <c r="A67" s="463"/>
      <c r="B67" s="295" t="s">
        <v>977</v>
      </c>
      <c r="C67" s="303" t="s">
        <v>1004</v>
      </c>
      <c r="D67" s="307"/>
      <c r="E67" s="288" t="s">
        <v>12</v>
      </c>
      <c r="F67" s="298"/>
      <c r="G67" s="301"/>
      <c r="H67" s="301"/>
      <c r="I67" s="301" t="s">
        <v>1005</v>
      </c>
    </row>
    <row r="68" spans="1:9" ht="18" customHeight="1">
      <c r="A68" s="463"/>
      <c r="B68" s="295" t="s">
        <v>977</v>
      </c>
      <c r="C68" s="303" t="s">
        <v>1006</v>
      </c>
      <c r="D68" s="307"/>
      <c r="E68" s="288" t="s">
        <v>12</v>
      </c>
      <c r="F68" s="298"/>
      <c r="G68" s="301"/>
      <c r="H68" s="301"/>
      <c r="I68" s="301"/>
    </row>
    <row r="69" spans="1:9" ht="18" customHeight="1">
      <c r="A69" s="465"/>
      <c r="B69" s="295" t="s">
        <v>977</v>
      </c>
      <c r="C69" s="303" t="s">
        <v>1007</v>
      </c>
      <c r="D69" s="307"/>
      <c r="E69" s="288" t="s">
        <v>12</v>
      </c>
      <c r="F69" s="298"/>
      <c r="G69" s="301"/>
      <c r="H69" s="301"/>
      <c r="I69" s="301"/>
    </row>
    <row r="70" spans="1:9" ht="18" customHeight="1">
      <c r="A70" s="462">
        <v>12</v>
      </c>
      <c r="B70" s="295" t="s">
        <v>977</v>
      </c>
      <c r="C70" s="296" t="s">
        <v>1008</v>
      </c>
      <c r="D70" s="307"/>
      <c r="E70" s="288" t="s">
        <v>12</v>
      </c>
      <c r="F70" s="298"/>
      <c r="G70" s="301"/>
      <c r="H70" s="301"/>
      <c r="I70" s="301"/>
    </row>
    <row r="71" spans="1:9" ht="18" customHeight="1">
      <c r="A71" s="463"/>
      <c r="B71" s="295" t="s">
        <v>977</v>
      </c>
      <c r="C71" s="303" t="s">
        <v>1009</v>
      </c>
      <c r="D71" s="300" t="s">
        <v>1010</v>
      </c>
      <c r="E71" s="288" t="s">
        <v>12</v>
      </c>
      <c r="F71" s="298"/>
      <c r="G71" s="301"/>
      <c r="H71" s="301"/>
      <c r="I71" s="301"/>
    </row>
    <row r="72" spans="1:9" ht="18" customHeight="1">
      <c r="A72" s="463"/>
      <c r="B72" s="295" t="s">
        <v>977</v>
      </c>
      <c r="C72" s="303" t="s">
        <v>1011</v>
      </c>
      <c r="D72" s="300" t="s">
        <v>1012</v>
      </c>
      <c r="E72" s="288" t="s">
        <v>12</v>
      </c>
      <c r="F72" s="298"/>
      <c r="G72" s="301"/>
      <c r="H72" s="301"/>
      <c r="I72" s="301"/>
    </row>
    <row r="73" spans="1:9" ht="18" customHeight="1">
      <c r="A73" s="463"/>
      <c r="B73" s="295" t="s">
        <v>977</v>
      </c>
      <c r="C73" s="303" t="s">
        <v>1013</v>
      </c>
      <c r="D73" s="300" t="s">
        <v>1014</v>
      </c>
      <c r="E73" s="288" t="s">
        <v>12</v>
      </c>
      <c r="F73" s="298"/>
      <c r="G73" s="301"/>
      <c r="H73" s="301"/>
      <c r="I73" s="301"/>
    </row>
    <row r="74" spans="1:9" ht="18" customHeight="1">
      <c r="A74" s="463"/>
      <c r="B74" s="295" t="s">
        <v>977</v>
      </c>
      <c r="C74" s="303" t="s">
        <v>1015</v>
      </c>
      <c r="D74" s="300" t="s">
        <v>1016</v>
      </c>
      <c r="E74" s="288" t="s">
        <v>12</v>
      </c>
      <c r="F74" s="298"/>
      <c r="G74" s="301"/>
      <c r="H74" s="301"/>
      <c r="I74" s="301"/>
    </row>
    <row r="75" spans="1:9" ht="18" customHeight="1">
      <c r="A75" s="465"/>
      <c r="B75" s="295" t="s">
        <v>977</v>
      </c>
      <c r="C75" s="303" t="s">
        <v>1017</v>
      </c>
      <c r="D75" s="300" t="s">
        <v>1018</v>
      </c>
      <c r="E75" s="288" t="s">
        <v>12</v>
      </c>
      <c r="F75" s="298"/>
      <c r="G75" s="301"/>
      <c r="H75" s="301"/>
      <c r="I75" s="301"/>
    </row>
    <row r="76" spans="1:9" ht="18" customHeight="1">
      <c r="A76" s="462">
        <v>13</v>
      </c>
      <c r="B76" s="295" t="s">
        <v>977</v>
      </c>
      <c r="C76" s="315" t="s">
        <v>1019</v>
      </c>
      <c r="D76" s="300"/>
      <c r="E76" s="288" t="s">
        <v>12</v>
      </c>
      <c r="F76" s="298"/>
      <c r="G76" s="301"/>
      <c r="H76" s="316"/>
      <c r="I76" s="301"/>
    </row>
    <row r="77" spans="1:9" ht="18" customHeight="1">
      <c r="A77" s="463"/>
      <c r="B77" s="295" t="s">
        <v>977</v>
      </c>
      <c r="C77" s="303" t="s">
        <v>1020</v>
      </c>
      <c r="D77" s="300" t="s">
        <v>1021</v>
      </c>
      <c r="E77" s="288" t="s">
        <v>12</v>
      </c>
      <c r="F77" s="298"/>
      <c r="G77" s="301"/>
      <c r="H77" s="316"/>
      <c r="I77" s="301"/>
    </row>
    <row r="78" spans="1:9" ht="18" customHeight="1">
      <c r="A78" s="463"/>
      <c r="B78" s="295" t="s">
        <v>977</v>
      </c>
      <c r="C78" s="303" t="s">
        <v>1022</v>
      </c>
      <c r="D78" s="300" t="s">
        <v>1023</v>
      </c>
      <c r="E78" s="288" t="s">
        <v>12</v>
      </c>
      <c r="F78" s="298"/>
      <c r="G78" s="301"/>
      <c r="H78" s="316"/>
      <c r="I78" s="301"/>
    </row>
    <row r="79" spans="1:9" ht="18" customHeight="1">
      <c r="A79" s="463"/>
      <c r="B79" s="295" t="s">
        <v>977</v>
      </c>
      <c r="C79" s="303" t="s">
        <v>1024</v>
      </c>
      <c r="D79" s="300" t="s">
        <v>1025</v>
      </c>
      <c r="E79" s="288" t="s">
        <v>12</v>
      </c>
      <c r="F79" s="298"/>
      <c r="G79" s="301"/>
      <c r="H79" s="316"/>
      <c r="I79" s="301"/>
    </row>
    <row r="80" spans="1:9" ht="18" customHeight="1">
      <c r="A80" s="465"/>
      <c r="B80" s="295" t="s">
        <v>977</v>
      </c>
      <c r="C80" s="303" t="s">
        <v>1026</v>
      </c>
      <c r="D80" s="300"/>
      <c r="E80" s="288" t="s">
        <v>12</v>
      </c>
      <c r="F80" s="298"/>
      <c r="G80" s="301"/>
      <c r="H80" s="316"/>
      <c r="I80" s="301"/>
    </row>
    <row r="81" spans="1:9" ht="18" customHeight="1">
      <c r="A81" s="317">
        <v>14</v>
      </c>
      <c r="B81" s="295" t="s">
        <v>977</v>
      </c>
      <c r="C81" s="315" t="s">
        <v>1027</v>
      </c>
      <c r="D81" s="300"/>
      <c r="E81" s="288"/>
      <c r="F81" s="298"/>
      <c r="G81" s="301"/>
      <c r="H81" s="301"/>
      <c r="I81" s="301"/>
    </row>
    <row r="82" spans="1:9" ht="18" customHeight="1">
      <c r="A82" s="462">
        <v>15</v>
      </c>
      <c r="B82" s="295" t="s">
        <v>977</v>
      </c>
      <c r="C82" s="296" t="s">
        <v>1028</v>
      </c>
      <c r="D82" s="307"/>
      <c r="E82" s="288" t="s">
        <v>12</v>
      </c>
      <c r="F82" s="298"/>
      <c r="G82" s="301"/>
      <c r="H82" s="301"/>
      <c r="I82" s="301"/>
    </row>
    <row r="83" spans="1:9" ht="18" customHeight="1">
      <c r="A83" s="463"/>
      <c r="B83" s="295" t="s">
        <v>977</v>
      </c>
      <c r="C83" s="303" t="s">
        <v>1029</v>
      </c>
      <c r="D83" s="300" t="s">
        <v>1010</v>
      </c>
      <c r="E83" s="288" t="s">
        <v>12</v>
      </c>
      <c r="F83" s="298"/>
      <c r="G83" s="301"/>
      <c r="H83" s="301"/>
      <c r="I83" s="301"/>
    </row>
    <row r="84" spans="1:9" ht="18" customHeight="1">
      <c r="A84" s="463"/>
      <c r="B84" s="295" t="s">
        <v>977</v>
      </c>
      <c r="C84" s="303" t="s">
        <v>1030</v>
      </c>
      <c r="D84" s="300" t="s">
        <v>1012</v>
      </c>
      <c r="E84" s="288" t="s">
        <v>12</v>
      </c>
      <c r="F84" s="298"/>
      <c r="G84" s="301"/>
      <c r="H84" s="301"/>
      <c r="I84" s="301"/>
    </row>
    <row r="85" spans="1:9" ht="18" customHeight="1">
      <c r="A85" s="463"/>
      <c r="B85" s="295" t="s">
        <v>977</v>
      </c>
      <c r="C85" s="303" t="s">
        <v>1031</v>
      </c>
      <c r="D85" s="300" t="s">
        <v>1032</v>
      </c>
      <c r="E85" s="288" t="s">
        <v>12</v>
      </c>
      <c r="F85" s="298"/>
      <c r="G85" s="301"/>
      <c r="H85" s="301"/>
      <c r="I85" s="301"/>
    </row>
    <row r="86" spans="1:9" ht="18" customHeight="1">
      <c r="A86" s="463"/>
      <c r="B86" s="295" t="s">
        <v>977</v>
      </c>
      <c r="C86" s="303" t="s">
        <v>1033</v>
      </c>
      <c r="D86" s="300" t="s">
        <v>1034</v>
      </c>
      <c r="E86" s="288" t="s">
        <v>12</v>
      </c>
      <c r="F86" s="298"/>
      <c r="G86" s="301"/>
      <c r="H86" s="301"/>
      <c r="I86" s="301"/>
    </row>
    <row r="87" spans="1:9" ht="18" customHeight="1">
      <c r="A87" s="465"/>
      <c r="B87" s="295" t="s">
        <v>977</v>
      </c>
      <c r="C87" s="303" t="s">
        <v>1035</v>
      </c>
      <c r="D87" s="300" t="s">
        <v>1036</v>
      </c>
      <c r="E87" s="288" t="s">
        <v>12</v>
      </c>
      <c r="F87" s="298"/>
      <c r="G87" s="301"/>
      <c r="H87" s="301"/>
      <c r="I87" s="301"/>
    </row>
    <row r="88" spans="1:9" ht="18" customHeight="1">
      <c r="A88" s="462">
        <v>16</v>
      </c>
      <c r="B88" s="295" t="s">
        <v>977</v>
      </c>
      <c r="C88" s="315" t="s">
        <v>1037</v>
      </c>
      <c r="D88" s="300"/>
      <c r="E88" s="288" t="s">
        <v>12</v>
      </c>
      <c r="F88" s="298"/>
      <c r="G88" s="301"/>
      <c r="H88" s="316"/>
      <c r="I88" s="301" t="s">
        <v>1038</v>
      </c>
    </row>
    <row r="89" spans="1:9" ht="18" customHeight="1">
      <c r="A89" s="463"/>
      <c r="B89" s="295" t="s">
        <v>977</v>
      </c>
      <c r="C89" s="303" t="s">
        <v>1039</v>
      </c>
      <c r="D89" s="300"/>
      <c r="E89" s="288" t="s">
        <v>12</v>
      </c>
      <c r="F89" s="298"/>
      <c r="G89" s="301"/>
      <c r="H89" s="316"/>
      <c r="I89" s="301"/>
    </row>
    <row r="90" spans="1:9" ht="18" customHeight="1">
      <c r="A90" s="463"/>
      <c r="B90" s="295" t="s">
        <v>977</v>
      </c>
      <c r="C90" s="303" t="s">
        <v>1040</v>
      </c>
      <c r="D90" s="300"/>
      <c r="E90" s="288" t="s">
        <v>12</v>
      </c>
      <c r="F90" s="298"/>
      <c r="G90" s="301"/>
      <c r="H90" s="316"/>
      <c r="I90" s="301"/>
    </row>
    <row r="91" spans="1:9" ht="18" customHeight="1">
      <c r="A91" s="463"/>
      <c r="B91" s="295" t="s">
        <v>977</v>
      </c>
      <c r="C91" s="303" t="s">
        <v>1041</v>
      </c>
      <c r="D91" s="300" t="s">
        <v>1042</v>
      </c>
      <c r="E91" s="288" t="s">
        <v>12</v>
      </c>
      <c r="F91" s="298"/>
      <c r="G91" s="301"/>
      <c r="H91" s="316"/>
      <c r="I91" s="301"/>
    </row>
    <row r="92" spans="1:9" ht="18" customHeight="1">
      <c r="A92" s="465"/>
      <c r="B92" s="295" t="s">
        <v>977</v>
      </c>
      <c r="C92" s="303" t="s">
        <v>1043</v>
      </c>
      <c r="D92" s="300" t="s">
        <v>1044</v>
      </c>
      <c r="E92" s="288" t="s">
        <v>12</v>
      </c>
      <c r="F92" s="298"/>
      <c r="G92" s="301"/>
      <c r="H92" s="316"/>
      <c r="I92" s="301" t="s">
        <v>1045</v>
      </c>
    </row>
    <row r="93" spans="1:9" ht="18" customHeight="1">
      <c r="A93" s="462">
        <v>17</v>
      </c>
      <c r="B93" s="295" t="s">
        <v>977</v>
      </c>
      <c r="C93" s="296" t="s">
        <v>1046</v>
      </c>
      <c r="D93" s="307"/>
      <c r="E93" s="288" t="s">
        <v>12</v>
      </c>
      <c r="F93" s="298"/>
      <c r="G93" s="301"/>
      <c r="H93" s="316"/>
      <c r="I93" s="301" t="s">
        <v>1038</v>
      </c>
    </row>
    <row r="94" spans="1:9" ht="18" customHeight="1">
      <c r="A94" s="463"/>
      <c r="B94" s="295" t="s">
        <v>977</v>
      </c>
      <c r="C94" s="303" t="s">
        <v>1047</v>
      </c>
      <c r="D94" s="307"/>
      <c r="E94" s="288" t="s">
        <v>12</v>
      </c>
      <c r="F94" s="298"/>
      <c r="G94" s="301"/>
      <c r="H94" s="316"/>
      <c r="I94" s="301"/>
    </row>
    <row r="95" spans="1:9" ht="18" customHeight="1">
      <c r="A95" s="463"/>
      <c r="B95" s="295" t="s">
        <v>977</v>
      </c>
      <c r="C95" s="303" t="s">
        <v>1048</v>
      </c>
      <c r="D95" s="300"/>
      <c r="E95" s="288" t="s">
        <v>12</v>
      </c>
      <c r="F95" s="298"/>
      <c r="G95" s="301"/>
      <c r="H95" s="316"/>
      <c r="I95" s="301"/>
    </row>
    <row r="96" spans="1:9" ht="18" customHeight="1">
      <c r="A96" s="463"/>
      <c r="B96" s="295" t="s">
        <v>977</v>
      </c>
      <c r="C96" s="303" t="s">
        <v>1049</v>
      </c>
      <c r="D96" s="300"/>
      <c r="E96" s="288" t="s">
        <v>12</v>
      </c>
      <c r="F96" s="298"/>
      <c r="G96" s="301"/>
      <c r="H96" s="316"/>
      <c r="I96" s="301"/>
    </row>
    <row r="97" spans="1:9" ht="18" customHeight="1">
      <c r="A97" s="465"/>
      <c r="B97" s="295" t="s">
        <v>977</v>
      </c>
      <c r="C97" s="303" t="s">
        <v>1050</v>
      </c>
      <c r="D97" s="300"/>
      <c r="E97" s="288" t="s">
        <v>12</v>
      </c>
      <c r="F97" s="298"/>
      <c r="G97" s="301"/>
      <c r="H97" s="316"/>
      <c r="I97" s="301" t="s">
        <v>1045</v>
      </c>
    </row>
    <row r="98" spans="1:9" ht="18" customHeight="1">
      <c r="A98" s="317">
        <v>18</v>
      </c>
      <c r="B98" s="295" t="s">
        <v>977</v>
      </c>
      <c r="C98" s="315" t="s">
        <v>1051</v>
      </c>
      <c r="D98" s="300"/>
      <c r="E98" s="288"/>
      <c r="F98" s="298"/>
      <c r="G98" s="301"/>
      <c r="H98" s="316"/>
      <c r="I98" s="301"/>
    </row>
    <row r="99" spans="1:9" ht="18" customHeight="1">
      <c r="A99" s="462">
        <v>19</v>
      </c>
      <c r="B99" s="295" t="s">
        <v>977</v>
      </c>
      <c r="C99" s="296" t="s">
        <v>1052</v>
      </c>
      <c r="D99" s="307"/>
      <c r="E99" s="288" t="s">
        <v>12</v>
      </c>
      <c r="F99" s="298"/>
      <c r="G99" s="301"/>
      <c r="H99" s="316"/>
      <c r="I99" s="301"/>
    </row>
    <row r="100" spans="1:9" ht="18" customHeight="1">
      <c r="A100" s="463"/>
      <c r="B100" s="295" t="s">
        <v>977</v>
      </c>
      <c r="C100" s="303" t="s">
        <v>1053</v>
      </c>
      <c r="D100" s="300" t="s">
        <v>1010</v>
      </c>
      <c r="E100" s="288" t="s">
        <v>12</v>
      </c>
      <c r="F100" s="298"/>
      <c r="G100" s="301"/>
      <c r="H100" s="316"/>
      <c r="I100" s="301"/>
    </row>
    <row r="101" spans="1:9" ht="18" customHeight="1">
      <c r="A101" s="463"/>
      <c r="B101" s="295" t="s">
        <v>977</v>
      </c>
      <c r="C101" s="303" t="s">
        <v>1054</v>
      </c>
      <c r="D101" s="300" t="s">
        <v>1012</v>
      </c>
      <c r="E101" s="288" t="s">
        <v>12</v>
      </c>
      <c r="F101" s="298"/>
      <c r="G101" s="301"/>
      <c r="H101" s="316"/>
      <c r="I101" s="301"/>
    </row>
    <row r="102" spans="1:9" ht="18" customHeight="1">
      <c r="A102" s="463"/>
      <c r="B102" s="295" t="s">
        <v>977</v>
      </c>
      <c r="C102" s="303" t="s">
        <v>1055</v>
      </c>
      <c r="D102" s="300" t="s">
        <v>1032</v>
      </c>
      <c r="E102" s="288" t="s">
        <v>12</v>
      </c>
      <c r="F102" s="298"/>
      <c r="G102" s="301"/>
      <c r="H102" s="316"/>
      <c r="I102" s="301"/>
    </row>
    <row r="103" spans="1:9" ht="18" customHeight="1">
      <c r="A103" s="463"/>
      <c r="B103" s="295" t="s">
        <v>977</v>
      </c>
      <c r="C103" s="303" t="s">
        <v>1056</v>
      </c>
      <c r="D103" s="300" t="s">
        <v>1034</v>
      </c>
      <c r="E103" s="288" t="s">
        <v>12</v>
      </c>
      <c r="F103" s="298"/>
      <c r="G103" s="301"/>
      <c r="H103" s="316"/>
      <c r="I103" s="301"/>
    </row>
    <row r="104" spans="1:9" ht="18" customHeight="1">
      <c r="A104" s="465"/>
      <c r="B104" s="295" t="s">
        <v>977</v>
      </c>
      <c r="C104" s="303" t="s">
        <v>1057</v>
      </c>
      <c r="D104" s="300" t="s">
        <v>1036</v>
      </c>
      <c r="E104" s="288" t="s">
        <v>12</v>
      </c>
      <c r="F104" s="298"/>
      <c r="G104" s="301"/>
      <c r="H104" s="316"/>
      <c r="I104" s="301"/>
    </row>
    <row r="105" spans="1:9" ht="18" hidden="1" customHeight="1" thickBot="1">
      <c r="A105" s="295">
        <v>73</v>
      </c>
      <c r="B105" s="295" t="s">
        <v>977</v>
      </c>
      <c r="C105" s="296" t="s">
        <v>1058</v>
      </c>
      <c r="D105" s="307"/>
      <c r="E105" s="288" t="s">
        <v>12</v>
      </c>
      <c r="F105" s="298"/>
      <c r="G105" s="301"/>
      <c r="H105" s="316"/>
      <c r="I105" s="301"/>
    </row>
    <row r="106" spans="1:9" ht="18" hidden="1" customHeight="1" thickBot="1">
      <c r="A106" s="295">
        <v>74</v>
      </c>
      <c r="B106" s="295" t="s">
        <v>977</v>
      </c>
      <c r="C106" s="303" t="s">
        <v>1059</v>
      </c>
      <c r="D106" s="300" t="s">
        <v>1060</v>
      </c>
      <c r="E106" s="288" t="s">
        <v>12</v>
      </c>
      <c r="F106" s="298"/>
      <c r="G106" s="301"/>
      <c r="H106" s="316"/>
      <c r="I106" s="301"/>
    </row>
    <row r="107" spans="1:9" ht="18" hidden="1" customHeight="1" thickBot="1">
      <c r="A107" s="295">
        <v>75</v>
      </c>
      <c r="B107" s="295" t="s">
        <v>977</v>
      </c>
      <c r="C107" s="303" t="s">
        <v>1061</v>
      </c>
      <c r="D107" s="300" t="s">
        <v>1062</v>
      </c>
      <c r="E107" s="288" t="s">
        <v>12</v>
      </c>
      <c r="F107" s="298"/>
      <c r="G107" s="301"/>
      <c r="H107" s="316"/>
      <c r="I107" s="301"/>
    </row>
    <row r="108" spans="1:9" ht="18" hidden="1" customHeight="1" thickBot="1">
      <c r="A108" s="295">
        <v>76</v>
      </c>
      <c r="B108" s="295" t="s">
        <v>977</v>
      </c>
      <c r="C108" s="303" t="s">
        <v>1063</v>
      </c>
      <c r="D108" s="300" t="s">
        <v>1064</v>
      </c>
      <c r="E108" s="288" t="s">
        <v>12</v>
      </c>
      <c r="F108" s="298"/>
      <c r="G108" s="301"/>
      <c r="H108" s="316"/>
      <c r="I108" s="301"/>
    </row>
    <row r="109" spans="1:9" ht="18" hidden="1" customHeight="1" thickBot="1">
      <c r="A109" s="295">
        <v>77</v>
      </c>
      <c r="B109" s="295" t="s">
        <v>977</v>
      </c>
      <c r="C109" s="303" t="s">
        <v>1065</v>
      </c>
      <c r="D109" s="300" t="s">
        <v>1066</v>
      </c>
      <c r="E109" s="288" t="s">
        <v>12</v>
      </c>
      <c r="F109" s="298"/>
      <c r="G109" s="301"/>
      <c r="H109" s="316"/>
      <c r="I109" s="301"/>
    </row>
    <row r="110" spans="1:9" ht="18" customHeight="1">
      <c r="A110" s="462">
        <v>20</v>
      </c>
      <c r="B110" s="295" t="s">
        <v>977</v>
      </c>
      <c r="C110" s="315" t="s">
        <v>1067</v>
      </c>
      <c r="D110" s="300"/>
      <c r="E110" s="288" t="s">
        <v>12</v>
      </c>
      <c r="F110" s="298"/>
      <c r="G110" s="301"/>
      <c r="H110" s="316"/>
      <c r="I110" s="301" t="s">
        <v>1038</v>
      </c>
    </row>
    <row r="111" spans="1:9" ht="18" customHeight="1">
      <c r="A111" s="463"/>
      <c r="B111" s="295" t="s">
        <v>977</v>
      </c>
      <c r="C111" s="303" t="s">
        <v>1068</v>
      </c>
      <c r="D111" s="300"/>
      <c r="E111" s="288" t="s">
        <v>12</v>
      </c>
      <c r="F111" s="298"/>
      <c r="G111" s="301"/>
      <c r="H111" s="316"/>
      <c r="I111" s="301"/>
    </row>
    <row r="112" spans="1:9" ht="18" customHeight="1">
      <c r="A112" s="463"/>
      <c r="B112" s="295" t="s">
        <v>977</v>
      </c>
      <c r="C112" s="303" t="s">
        <v>1069</v>
      </c>
      <c r="D112" s="300"/>
      <c r="E112" s="288" t="s">
        <v>12</v>
      </c>
      <c r="F112" s="298"/>
      <c r="G112" s="301"/>
      <c r="H112" s="316"/>
      <c r="I112" s="301"/>
    </row>
    <row r="113" spans="1:9" ht="18" customHeight="1">
      <c r="A113" s="463"/>
      <c r="B113" s="295" t="s">
        <v>977</v>
      </c>
      <c r="C113" s="303" t="s">
        <v>1070</v>
      </c>
      <c r="D113" s="300" t="s">
        <v>1042</v>
      </c>
      <c r="E113" s="288" t="s">
        <v>12</v>
      </c>
      <c r="F113" s="298"/>
      <c r="G113" s="301"/>
      <c r="H113" s="316"/>
      <c r="I113" s="301"/>
    </row>
    <row r="114" spans="1:9" ht="18" customHeight="1">
      <c r="A114" s="465"/>
      <c r="B114" s="295" t="s">
        <v>977</v>
      </c>
      <c r="C114" s="303" t="s">
        <v>1071</v>
      </c>
      <c r="D114" s="300" t="s">
        <v>1044</v>
      </c>
      <c r="E114" s="288" t="s">
        <v>12</v>
      </c>
      <c r="F114" s="298"/>
      <c r="G114" s="301"/>
      <c r="H114" s="316"/>
      <c r="I114" s="301" t="s">
        <v>1045</v>
      </c>
    </row>
    <row r="115" spans="1:9" ht="18" customHeight="1">
      <c r="A115" s="462">
        <v>21</v>
      </c>
      <c r="B115" s="295" t="s">
        <v>977</v>
      </c>
      <c r="C115" s="296" t="s">
        <v>1072</v>
      </c>
      <c r="D115" s="307"/>
      <c r="E115" s="288" t="s">
        <v>12</v>
      </c>
      <c r="F115" s="298"/>
      <c r="G115" s="301"/>
      <c r="H115" s="316"/>
      <c r="I115" s="301" t="s">
        <v>1038</v>
      </c>
    </row>
    <row r="116" spans="1:9" ht="18" customHeight="1">
      <c r="A116" s="463"/>
      <c r="B116" s="295" t="s">
        <v>977</v>
      </c>
      <c r="C116" s="303" t="s">
        <v>1073</v>
      </c>
      <c r="D116" s="307"/>
      <c r="E116" s="288" t="s">
        <v>12</v>
      </c>
      <c r="F116" s="298"/>
      <c r="H116" s="316"/>
      <c r="I116" s="301"/>
    </row>
    <row r="117" spans="1:9" ht="18" customHeight="1">
      <c r="A117" s="463"/>
      <c r="B117" s="295" t="s">
        <v>977</v>
      </c>
      <c r="C117" s="303" t="s">
        <v>1074</v>
      </c>
      <c r="D117" s="300"/>
      <c r="E117" s="288" t="s">
        <v>12</v>
      </c>
      <c r="F117" s="298"/>
      <c r="G117" s="301"/>
      <c r="H117" s="316"/>
      <c r="I117" s="301"/>
    </row>
    <row r="118" spans="1:9" ht="18" customHeight="1">
      <c r="A118" s="463"/>
      <c r="B118" s="295" t="s">
        <v>977</v>
      </c>
      <c r="C118" s="303" t="s">
        <v>1075</v>
      </c>
      <c r="D118" s="300"/>
      <c r="E118" s="288" t="s">
        <v>12</v>
      </c>
      <c r="F118" s="298"/>
      <c r="G118" s="301"/>
      <c r="H118" s="316"/>
      <c r="I118" s="301"/>
    </row>
    <row r="119" spans="1:9" ht="18" customHeight="1">
      <c r="A119" s="465"/>
      <c r="B119" s="295" t="s">
        <v>977</v>
      </c>
      <c r="C119" s="303" t="s">
        <v>1076</v>
      </c>
      <c r="D119" s="300"/>
      <c r="E119" s="288" t="s">
        <v>12</v>
      </c>
      <c r="F119" s="298"/>
      <c r="G119" s="301"/>
      <c r="H119" s="316"/>
      <c r="I119" s="301" t="s">
        <v>1045</v>
      </c>
    </row>
    <row r="120" spans="1:9" ht="18" customHeight="1">
      <c r="A120" s="462">
        <v>22</v>
      </c>
      <c r="B120" s="295" t="s">
        <v>977</v>
      </c>
      <c r="C120" s="296" t="s">
        <v>1077</v>
      </c>
      <c r="D120" s="307"/>
      <c r="E120" s="288" t="s">
        <v>12</v>
      </c>
      <c r="F120" s="298"/>
      <c r="G120" s="301"/>
      <c r="H120" s="316"/>
      <c r="I120" s="301" t="s">
        <v>1078</v>
      </c>
    </row>
    <row r="121" spans="1:9" ht="18" customHeight="1">
      <c r="A121" s="463"/>
      <c r="B121" s="295" t="s">
        <v>977</v>
      </c>
      <c r="C121" s="303" t="s">
        <v>1079</v>
      </c>
      <c r="D121" s="307"/>
      <c r="E121" s="288" t="s">
        <v>12</v>
      </c>
      <c r="F121" s="298"/>
      <c r="G121" s="301"/>
      <c r="H121" s="316"/>
      <c r="I121" s="301"/>
    </row>
    <row r="122" spans="1:9" ht="18" customHeight="1">
      <c r="A122" s="463"/>
      <c r="B122" s="295" t="s">
        <v>977</v>
      </c>
      <c r="C122" s="303" t="s">
        <v>1080</v>
      </c>
      <c r="D122" s="300" t="s">
        <v>1081</v>
      </c>
      <c r="E122" s="288" t="s">
        <v>12</v>
      </c>
      <c r="F122" s="298"/>
      <c r="G122" s="301"/>
      <c r="H122" s="316"/>
      <c r="I122" s="301"/>
    </row>
    <row r="123" spans="1:9" ht="18" customHeight="1">
      <c r="A123" s="463"/>
      <c r="B123" s="295" t="s">
        <v>977</v>
      </c>
      <c r="C123" s="303" t="s">
        <v>1082</v>
      </c>
      <c r="D123" s="300" t="s">
        <v>1044</v>
      </c>
      <c r="E123" s="288" t="s">
        <v>12</v>
      </c>
      <c r="F123" s="298"/>
      <c r="G123" s="301"/>
      <c r="H123" s="316"/>
      <c r="I123" s="301"/>
    </row>
    <row r="124" spans="1:9" ht="18" customHeight="1">
      <c r="A124" s="463"/>
      <c r="B124" s="295" t="s">
        <v>977</v>
      </c>
      <c r="C124" s="303" t="s">
        <v>1083</v>
      </c>
      <c r="D124" s="307"/>
      <c r="E124" s="288" t="s">
        <v>12</v>
      </c>
      <c r="F124" s="298"/>
      <c r="G124" s="301"/>
      <c r="H124" s="316"/>
      <c r="I124" s="301"/>
    </row>
    <row r="125" spans="1:9" ht="18" customHeight="1">
      <c r="A125" s="463"/>
      <c r="B125" s="295" t="s">
        <v>977</v>
      </c>
      <c r="C125" s="303" t="s">
        <v>1084</v>
      </c>
      <c r="D125" s="307"/>
      <c r="E125" s="288" t="s">
        <v>12</v>
      </c>
      <c r="F125" s="298"/>
      <c r="G125" s="301"/>
      <c r="H125" s="316"/>
      <c r="I125" s="301"/>
    </row>
    <row r="126" spans="1:9" ht="18" customHeight="1">
      <c r="A126" s="463"/>
      <c r="B126" s="295" t="s">
        <v>977</v>
      </c>
      <c r="C126" s="303" t="s">
        <v>1085</v>
      </c>
      <c r="D126" s="300" t="s">
        <v>1081</v>
      </c>
      <c r="E126" s="288" t="s">
        <v>12</v>
      </c>
      <c r="F126" s="298"/>
      <c r="G126" s="301"/>
      <c r="H126" s="316"/>
      <c r="I126" s="301"/>
    </row>
    <row r="127" spans="1:9" ht="18" customHeight="1">
      <c r="A127" s="463"/>
      <c r="B127" s="295" t="s">
        <v>977</v>
      </c>
      <c r="C127" s="303" t="s">
        <v>1086</v>
      </c>
      <c r="D127" s="300" t="s">
        <v>1044</v>
      </c>
      <c r="E127" s="288" t="s">
        <v>12</v>
      </c>
      <c r="F127" s="298"/>
      <c r="G127" s="301"/>
      <c r="H127" s="316"/>
      <c r="I127" s="301"/>
    </row>
    <row r="128" spans="1:9" ht="18" customHeight="1">
      <c r="A128" s="463"/>
      <c r="B128" s="295" t="s">
        <v>977</v>
      </c>
      <c r="C128" s="303" t="s">
        <v>1087</v>
      </c>
      <c r="D128" s="307"/>
      <c r="E128" s="288" t="s">
        <v>12</v>
      </c>
      <c r="F128" s="298"/>
      <c r="G128" s="301"/>
      <c r="H128" s="316"/>
      <c r="I128" s="301"/>
    </row>
    <row r="129" spans="1:9" ht="18" customHeight="1">
      <c r="A129" s="463"/>
      <c r="B129" s="295" t="s">
        <v>977</v>
      </c>
      <c r="C129" s="303" t="s">
        <v>1088</v>
      </c>
      <c r="D129" s="307"/>
      <c r="E129" s="288" t="s">
        <v>12</v>
      </c>
      <c r="F129" s="298"/>
      <c r="G129" s="301"/>
      <c r="H129" s="316"/>
      <c r="I129" s="301"/>
    </row>
    <row r="130" spans="1:9" ht="18" customHeight="1">
      <c r="A130" s="463"/>
      <c r="B130" s="295" t="s">
        <v>977</v>
      </c>
      <c r="C130" s="303" t="s">
        <v>1089</v>
      </c>
      <c r="D130" s="300" t="s">
        <v>1081</v>
      </c>
      <c r="E130" s="288" t="s">
        <v>12</v>
      </c>
      <c r="F130" s="298"/>
      <c r="G130" s="301"/>
      <c r="H130" s="316"/>
      <c r="I130" s="301"/>
    </row>
    <row r="131" spans="1:9" ht="18" customHeight="1">
      <c r="A131" s="463"/>
      <c r="B131" s="295" t="s">
        <v>977</v>
      </c>
      <c r="C131" s="303" t="s">
        <v>1090</v>
      </c>
      <c r="D131" s="300" t="s">
        <v>1044</v>
      </c>
      <c r="E131" s="288" t="s">
        <v>12</v>
      </c>
      <c r="F131" s="298"/>
      <c r="G131" s="301"/>
      <c r="H131" s="316"/>
      <c r="I131" s="301"/>
    </row>
    <row r="132" spans="1:9" ht="18" customHeight="1">
      <c r="A132" s="463"/>
      <c r="B132" s="295" t="s">
        <v>977</v>
      </c>
      <c r="C132" s="303" t="s">
        <v>1091</v>
      </c>
      <c r="D132" s="307"/>
      <c r="E132" s="288" t="s">
        <v>12</v>
      </c>
      <c r="F132" s="298"/>
      <c r="G132" s="301"/>
      <c r="H132" s="316"/>
      <c r="I132" s="301"/>
    </row>
    <row r="133" spans="1:9" ht="18" customHeight="1">
      <c r="A133" s="463"/>
      <c r="B133" s="295" t="s">
        <v>977</v>
      </c>
      <c r="C133" s="303" t="s">
        <v>1092</v>
      </c>
      <c r="D133" s="307"/>
      <c r="E133" s="288" t="s">
        <v>12</v>
      </c>
      <c r="F133" s="298"/>
      <c r="G133" s="301"/>
      <c r="H133" s="316"/>
      <c r="I133" s="301"/>
    </row>
    <row r="134" spans="1:9" ht="18" customHeight="1">
      <c r="A134" s="463"/>
      <c r="B134" s="295" t="s">
        <v>977</v>
      </c>
      <c r="C134" s="303" t="s">
        <v>1093</v>
      </c>
      <c r="D134" s="300" t="s">
        <v>1081</v>
      </c>
      <c r="E134" s="288" t="s">
        <v>12</v>
      </c>
      <c r="F134" s="298"/>
      <c r="G134" s="301"/>
      <c r="H134" s="316"/>
      <c r="I134" s="301"/>
    </row>
    <row r="135" spans="1:9" ht="18" customHeight="1">
      <c r="A135" s="463"/>
      <c r="B135" s="295" t="s">
        <v>977</v>
      </c>
      <c r="C135" s="303" t="s">
        <v>1094</v>
      </c>
      <c r="D135" s="300" t="s">
        <v>1044</v>
      </c>
      <c r="E135" s="288" t="s">
        <v>12</v>
      </c>
      <c r="F135" s="298"/>
      <c r="G135" s="301"/>
      <c r="H135" s="316"/>
      <c r="I135" s="301"/>
    </row>
    <row r="136" spans="1:9" ht="18" customHeight="1">
      <c r="A136" s="463"/>
      <c r="B136" s="295" t="s">
        <v>977</v>
      </c>
      <c r="C136" s="303" t="s">
        <v>1095</v>
      </c>
      <c r="D136" s="307"/>
      <c r="E136" s="288" t="s">
        <v>12</v>
      </c>
      <c r="F136" s="298"/>
      <c r="G136" s="301"/>
      <c r="H136" s="316"/>
      <c r="I136" s="301"/>
    </row>
    <row r="137" spans="1:9" ht="18" customHeight="1">
      <c r="A137" s="463"/>
      <c r="B137" s="295" t="s">
        <v>977</v>
      </c>
      <c r="C137" s="303" t="s">
        <v>1096</v>
      </c>
      <c r="D137" s="300" t="s">
        <v>1097</v>
      </c>
      <c r="E137" s="288" t="s">
        <v>12</v>
      </c>
      <c r="F137" s="298"/>
      <c r="G137" s="301"/>
      <c r="H137" s="316"/>
      <c r="I137" s="301"/>
    </row>
    <row r="138" spans="1:9" ht="18" customHeight="1">
      <c r="A138" s="463"/>
      <c r="B138" s="295" t="s">
        <v>977</v>
      </c>
      <c r="C138" s="303" t="s">
        <v>1098</v>
      </c>
      <c r="D138" s="300" t="s">
        <v>1099</v>
      </c>
      <c r="E138" s="288" t="s">
        <v>12</v>
      </c>
      <c r="F138" s="298"/>
      <c r="G138" s="301"/>
      <c r="H138" s="316"/>
      <c r="I138" s="301"/>
    </row>
    <row r="139" spans="1:9" ht="18" customHeight="1">
      <c r="A139" s="463"/>
      <c r="B139" s="295" t="s">
        <v>977</v>
      </c>
      <c r="C139" s="303" t="s">
        <v>1100</v>
      </c>
      <c r="D139" s="300" t="s">
        <v>1097</v>
      </c>
      <c r="E139" s="288" t="s">
        <v>12</v>
      </c>
      <c r="F139" s="298"/>
      <c r="G139" s="301"/>
      <c r="H139" s="316"/>
      <c r="I139" s="301"/>
    </row>
    <row r="140" spans="1:9" ht="18" customHeight="1">
      <c r="A140" s="463"/>
      <c r="B140" s="295" t="s">
        <v>977</v>
      </c>
      <c r="C140" s="303" t="s">
        <v>1101</v>
      </c>
      <c r="D140" s="300" t="s">
        <v>1102</v>
      </c>
      <c r="E140" s="288" t="s">
        <v>12</v>
      </c>
      <c r="F140" s="298"/>
      <c r="G140" s="301"/>
      <c r="H140" s="316"/>
      <c r="I140" s="301"/>
    </row>
    <row r="141" spans="1:9" ht="18" customHeight="1">
      <c r="A141" s="463"/>
      <c r="B141" s="295" t="s">
        <v>977</v>
      </c>
      <c r="C141" s="303" t="s">
        <v>1103</v>
      </c>
      <c r="D141" s="300" t="s">
        <v>1097</v>
      </c>
      <c r="E141" s="288" t="s">
        <v>12</v>
      </c>
      <c r="F141" s="298"/>
      <c r="G141" s="301"/>
      <c r="H141" s="316"/>
      <c r="I141" s="301"/>
    </row>
    <row r="142" spans="1:9" ht="18" customHeight="1">
      <c r="A142" s="463"/>
      <c r="B142" s="295" t="s">
        <v>977</v>
      </c>
      <c r="C142" s="303" t="s">
        <v>1104</v>
      </c>
      <c r="D142" s="300" t="s">
        <v>1105</v>
      </c>
      <c r="E142" s="288" t="s">
        <v>12</v>
      </c>
      <c r="F142" s="298"/>
      <c r="G142" s="301"/>
      <c r="H142" s="316"/>
      <c r="I142" s="301"/>
    </row>
    <row r="143" spans="1:9" ht="18" customHeight="1">
      <c r="A143" s="463"/>
      <c r="B143" s="295" t="s">
        <v>977</v>
      </c>
      <c r="C143" s="303" t="s">
        <v>1106</v>
      </c>
      <c r="D143" s="300" t="s">
        <v>1107</v>
      </c>
      <c r="E143" s="288" t="s">
        <v>12</v>
      </c>
      <c r="F143" s="298"/>
      <c r="G143" s="301"/>
      <c r="H143" s="316"/>
      <c r="I143" s="301"/>
    </row>
    <row r="144" spans="1:9" ht="18" customHeight="1">
      <c r="A144" s="463"/>
      <c r="B144" s="295" t="s">
        <v>977</v>
      </c>
      <c r="C144" s="303" t="s">
        <v>1108</v>
      </c>
      <c r="D144" s="300" t="s">
        <v>1109</v>
      </c>
      <c r="E144" s="288" t="s">
        <v>12</v>
      </c>
      <c r="F144" s="298"/>
      <c r="G144" s="301"/>
      <c r="H144" s="316"/>
      <c r="I144" s="301"/>
    </row>
    <row r="145" spans="1:9" ht="18" customHeight="1">
      <c r="A145" s="463"/>
      <c r="B145" s="295" t="s">
        <v>977</v>
      </c>
      <c r="C145" s="303" t="s">
        <v>1110</v>
      </c>
      <c r="D145" s="300" t="s">
        <v>1111</v>
      </c>
      <c r="E145" s="288" t="s">
        <v>12</v>
      </c>
      <c r="F145" s="298"/>
      <c r="G145" s="301"/>
      <c r="H145" s="316"/>
      <c r="I145" s="301"/>
    </row>
    <row r="146" spans="1:9" ht="18" customHeight="1">
      <c r="A146" s="463"/>
      <c r="B146" s="295" t="s">
        <v>977</v>
      </c>
      <c r="C146" s="303" t="s">
        <v>1112</v>
      </c>
      <c r="D146" s="300" t="s">
        <v>1113</v>
      </c>
      <c r="E146" s="288" t="s">
        <v>12</v>
      </c>
      <c r="F146" s="298"/>
      <c r="G146" s="301"/>
      <c r="H146" s="316"/>
      <c r="I146" s="301"/>
    </row>
    <row r="147" spans="1:9" ht="18" customHeight="1">
      <c r="A147" s="463"/>
      <c r="B147" s="295" t="s">
        <v>977</v>
      </c>
      <c r="C147" s="303" t="s">
        <v>1114</v>
      </c>
      <c r="D147" s="300" t="s">
        <v>1115</v>
      </c>
      <c r="E147" s="288" t="s">
        <v>12</v>
      </c>
      <c r="F147" s="298"/>
      <c r="G147" s="301"/>
      <c r="H147" s="316"/>
      <c r="I147" s="301"/>
    </row>
    <row r="148" spans="1:9" ht="18" customHeight="1">
      <c r="A148" s="463"/>
      <c r="B148" s="295" t="s">
        <v>977</v>
      </c>
      <c r="C148" s="303" t="s">
        <v>1116</v>
      </c>
      <c r="D148" s="300" t="s">
        <v>1113</v>
      </c>
      <c r="E148" s="288" t="s">
        <v>12</v>
      </c>
      <c r="F148" s="298"/>
      <c r="G148" s="301"/>
      <c r="H148" s="316"/>
      <c r="I148" s="301"/>
    </row>
    <row r="149" spans="1:9" ht="18" customHeight="1">
      <c r="A149" s="463"/>
      <c r="B149" s="295" t="s">
        <v>977</v>
      </c>
      <c r="C149" s="303" t="s">
        <v>1117</v>
      </c>
      <c r="D149" s="300" t="s">
        <v>1113</v>
      </c>
      <c r="E149" s="288" t="s">
        <v>12</v>
      </c>
      <c r="F149" s="298"/>
      <c r="G149" s="301"/>
      <c r="H149" s="316"/>
      <c r="I149" s="301"/>
    </row>
    <row r="150" spans="1:9" ht="18" customHeight="1">
      <c r="A150" s="463"/>
      <c r="B150" s="295" t="s">
        <v>977</v>
      </c>
      <c r="C150" s="303" t="s">
        <v>1118</v>
      </c>
      <c r="D150" s="300" t="s">
        <v>1119</v>
      </c>
      <c r="E150" s="288" t="s">
        <v>12</v>
      </c>
      <c r="F150" s="298"/>
      <c r="G150" s="301"/>
      <c r="H150" s="316"/>
      <c r="I150" s="301"/>
    </row>
    <row r="151" spans="1:9" ht="18" customHeight="1">
      <c r="A151" s="463"/>
      <c r="B151" s="295" t="s">
        <v>977</v>
      </c>
      <c r="C151" s="303" t="s">
        <v>1120</v>
      </c>
      <c r="D151" s="300" t="s">
        <v>1113</v>
      </c>
      <c r="E151" s="288" t="s">
        <v>12</v>
      </c>
      <c r="F151" s="298"/>
      <c r="G151" s="301"/>
      <c r="H151" s="316"/>
      <c r="I151" s="301"/>
    </row>
    <row r="152" spans="1:9" ht="18" customHeight="1">
      <c r="A152" s="463"/>
      <c r="B152" s="295" t="s">
        <v>977</v>
      </c>
      <c r="C152" s="303" t="s">
        <v>1121</v>
      </c>
      <c r="D152" s="300" t="s">
        <v>1122</v>
      </c>
      <c r="E152" s="288" t="s">
        <v>12</v>
      </c>
      <c r="F152" s="298"/>
      <c r="G152" s="301"/>
      <c r="H152" s="316"/>
      <c r="I152" s="301"/>
    </row>
    <row r="153" spans="1:9" ht="18" customHeight="1">
      <c r="A153" s="463"/>
      <c r="B153" s="295" t="s">
        <v>977</v>
      </c>
      <c r="C153" s="303" t="s">
        <v>1123</v>
      </c>
      <c r="D153" s="300" t="s">
        <v>1124</v>
      </c>
      <c r="E153" s="288" t="s">
        <v>12</v>
      </c>
      <c r="F153" s="298"/>
      <c r="G153" s="301"/>
      <c r="H153" s="316"/>
      <c r="I153" s="301"/>
    </row>
    <row r="154" spans="1:9" ht="18" customHeight="1">
      <c r="A154" s="463"/>
      <c r="B154" s="295" t="s">
        <v>977</v>
      </c>
      <c r="C154" s="303" t="s">
        <v>1125</v>
      </c>
      <c r="D154" s="300" t="s">
        <v>1113</v>
      </c>
      <c r="E154" s="288" t="s">
        <v>12</v>
      </c>
      <c r="F154" s="298"/>
      <c r="G154" s="301"/>
      <c r="H154" s="316"/>
      <c r="I154" s="301"/>
    </row>
    <row r="155" spans="1:9" ht="18" customHeight="1">
      <c r="A155" s="463"/>
      <c r="B155" s="295" t="s">
        <v>977</v>
      </c>
      <c r="C155" s="303" t="s">
        <v>1126</v>
      </c>
      <c r="D155" s="300" t="s">
        <v>1127</v>
      </c>
      <c r="E155" s="288" t="s">
        <v>12</v>
      </c>
      <c r="F155" s="298"/>
      <c r="G155" s="301"/>
      <c r="H155" s="316"/>
      <c r="I155" s="301"/>
    </row>
    <row r="156" spans="1:9" ht="18" customHeight="1">
      <c r="A156" s="463"/>
      <c r="B156" s="295" t="s">
        <v>977</v>
      </c>
      <c r="C156" s="303" t="s">
        <v>1128</v>
      </c>
      <c r="D156" s="300" t="s">
        <v>1113</v>
      </c>
      <c r="E156" s="288" t="s">
        <v>12</v>
      </c>
      <c r="F156" s="298"/>
      <c r="G156" s="301"/>
      <c r="H156" s="316"/>
      <c r="I156" s="301"/>
    </row>
    <row r="157" spans="1:9" ht="18" customHeight="1">
      <c r="A157" s="463"/>
      <c r="B157" s="295" t="s">
        <v>977</v>
      </c>
      <c r="C157" s="303" t="s">
        <v>1129</v>
      </c>
      <c r="D157" s="300" t="s">
        <v>1130</v>
      </c>
      <c r="E157" s="288" t="s">
        <v>12</v>
      </c>
      <c r="F157" s="298"/>
      <c r="G157" s="301"/>
      <c r="H157" s="316"/>
      <c r="I157" s="301"/>
    </row>
    <row r="158" spans="1:9" ht="18" customHeight="1">
      <c r="A158" s="465"/>
      <c r="B158" s="295" t="s">
        <v>977</v>
      </c>
      <c r="C158" s="303" t="s">
        <v>1131</v>
      </c>
      <c r="D158" s="300" t="s">
        <v>1097</v>
      </c>
      <c r="E158" s="288" t="s">
        <v>12</v>
      </c>
      <c r="F158" s="298"/>
      <c r="G158" s="301"/>
      <c r="H158" s="316"/>
      <c r="I158" s="301" t="s">
        <v>1132</v>
      </c>
    </row>
    <row r="159" spans="1:9" ht="18" customHeight="1">
      <c r="A159" s="295">
        <v>23</v>
      </c>
      <c r="B159" s="295" t="s">
        <v>977</v>
      </c>
      <c r="C159" s="296" t="s">
        <v>1133</v>
      </c>
      <c r="D159" s="307"/>
      <c r="E159" s="288" t="s">
        <v>12</v>
      </c>
      <c r="F159" s="298"/>
      <c r="G159" s="301"/>
      <c r="H159" s="316"/>
      <c r="I159" s="301"/>
    </row>
    <row r="160" spans="1:9" ht="18" customHeight="1">
      <c r="A160" s="295">
        <v>24</v>
      </c>
      <c r="B160" s="295" t="s">
        <v>977</v>
      </c>
      <c r="C160" s="296" t="s">
        <v>1134</v>
      </c>
      <c r="D160" s="296"/>
      <c r="E160" s="288" t="s">
        <v>12</v>
      </c>
      <c r="F160" s="295"/>
      <c r="G160" s="296"/>
      <c r="H160" s="296"/>
      <c r="I160" s="296" t="s">
        <v>1135</v>
      </c>
    </row>
    <row r="161" spans="2:6">
      <c r="B161" s="278"/>
      <c r="C161" s="318"/>
      <c r="D161" s="319"/>
      <c r="E161" s="278"/>
      <c r="F161" s="278"/>
    </row>
    <row r="162" spans="2:6">
      <c r="B162" s="278"/>
      <c r="C162" s="318"/>
      <c r="D162" s="319"/>
      <c r="E162" s="278"/>
      <c r="F162" s="278"/>
    </row>
    <row r="163" spans="2:6">
      <c r="B163" s="278"/>
      <c r="C163" s="318"/>
      <c r="D163" s="319"/>
      <c r="E163" s="278"/>
      <c r="F163" s="278"/>
    </row>
    <row r="164" spans="2:6">
      <c r="B164" s="278"/>
      <c r="C164" s="318"/>
      <c r="D164" s="319"/>
      <c r="E164" s="278"/>
      <c r="F164" s="278"/>
    </row>
    <row r="165" spans="2:6">
      <c r="B165" s="278"/>
      <c r="C165" s="318"/>
      <c r="D165" s="319"/>
      <c r="E165" s="278"/>
      <c r="F165" s="278"/>
    </row>
    <row r="166" spans="2:6">
      <c r="B166" s="278"/>
      <c r="C166" s="318"/>
      <c r="D166" s="319"/>
      <c r="E166" s="278"/>
      <c r="F166" s="278"/>
    </row>
    <row r="167" spans="2:6">
      <c r="B167" s="278"/>
      <c r="C167" s="318"/>
      <c r="D167" s="319"/>
      <c r="E167" s="278"/>
      <c r="F167" s="278"/>
    </row>
    <row r="168" spans="2:6">
      <c r="B168" s="278"/>
      <c r="C168" s="318"/>
      <c r="D168" s="319"/>
      <c r="E168" s="278"/>
      <c r="F168" s="278"/>
    </row>
    <row r="169" spans="2:6">
      <c r="B169" s="278"/>
      <c r="C169" s="318"/>
      <c r="D169" s="319"/>
      <c r="E169" s="278"/>
      <c r="F169" s="278"/>
    </row>
    <row r="170" spans="2:6">
      <c r="B170" s="278"/>
      <c r="C170" s="318"/>
      <c r="D170" s="319"/>
      <c r="E170" s="278"/>
      <c r="F170" s="278"/>
    </row>
    <row r="171" spans="2:6">
      <c r="B171" s="278"/>
      <c r="C171" s="318"/>
      <c r="D171" s="319"/>
      <c r="E171" s="278"/>
      <c r="F171" s="278"/>
    </row>
    <row r="172" spans="2:6">
      <c r="B172" s="278"/>
      <c r="C172" s="318"/>
      <c r="D172" s="319"/>
      <c r="E172" s="278"/>
      <c r="F172" s="278"/>
    </row>
    <row r="173" spans="2:6">
      <c r="B173" s="278"/>
      <c r="C173" s="318"/>
      <c r="D173" s="319"/>
      <c r="E173" s="278"/>
      <c r="F173" s="278"/>
    </row>
    <row r="174" spans="2:6">
      <c r="B174" s="278"/>
      <c r="C174" s="318"/>
      <c r="D174" s="319"/>
      <c r="E174" s="278"/>
      <c r="F174" s="278"/>
    </row>
    <row r="175" spans="2:6">
      <c r="B175" s="278"/>
      <c r="C175" s="318"/>
      <c r="D175" s="319"/>
      <c r="E175" s="278"/>
      <c r="F175" s="278"/>
    </row>
    <row r="176" spans="2:6">
      <c r="B176" s="278"/>
      <c r="C176" s="318"/>
      <c r="D176" s="319"/>
      <c r="E176" s="278"/>
      <c r="F176" s="278"/>
    </row>
    <row r="177" spans="2:6">
      <c r="B177" s="278"/>
      <c r="C177" s="318"/>
      <c r="D177" s="319"/>
      <c r="E177" s="278"/>
      <c r="F177" s="278"/>
    </row>
    <row r="178" spans="2:6">
      <c r="B178" s="278"/>
      <c r="C178" s="318"/>
      <c r="D178" s="319"/>
      <c r="E178" s="278"/>
      <c r="F178" s="278"/>
    </row>
    <row r="179" spans="2:6">
      <c r="B179" s="278"/>
      <c r="C179" s="318"/>
      <c r="D179" s="319"/>
      <c r="E179" s="278"/>
      <c r="F179" s="278"/>
    </row>
    <row r="180" spans="2:6">
      <c r="B180" s="278"/>
      <c r="C180" s="318"/>
      <c r="D180" s="319"/>
      <c r="E180" s="278"/>
      <c r="F180" s="278"/>
    </row>
    <row r="181" spans="2:6">
      <c r="B181" s="278"/>
      <c r="C181" s="318"/>
      <c r="D181" s="319"/>
      <c r="E181" s="278"/>
      <c r="F181" s="278"/>
    </row>
    <row r="182" spans="2:6">
      <c r="B182" s="278"/>
      <c r="C182" s="318"/>
      <c r="D182" s="319"/>
      <c r="E182" s="278"/>
      <c r="F182" s="278"/>
    </row>
    <row r="183" spans="2:6">
      <c r="B183" s="278"/>
      <c r="C183" s="318"/>
      <c r="D183" s="319"/>
      <c r="E183" s="278"/>
      <c r="F183" s="278"/>
    </row>
    <row r="184" spans="2:6">
      <c r="B184" s="278"/>
      <c r="C184" s="318"/>
      <c r="D184" s="319"/>
      <c r="E184" s="278"/>
      <c r="F184" s="278"/>
    </row>
    <row r="185" spans="2:6">
      <c r="B185" s="278"/>
      <c r="C185" s="318"/>
      <c r="D185" s="319"/>
      <c r="E185" s="278"/>
      <c r="F185" s="278"/>
    </row>
    <row r="186" spans="2:6">
      <c r="B186" s="278"/>
      <c r="C186" s="318"/>
      <c r="D186" s="319"/>
      <c r="E186" s="278"/>
      <c r="F186" s="278"/>
    </row>
    <row r="187" spans="2:6">
      <c r="B187" s="278"/>
      <c r="C187" s="318"/>
      <c r="D187" s="319"/>
      <c r="E187" s="278"/>
      <c r="F187" s="278"/>
    </row>
    <row r="188" spans="2:6">
      <c r="B188" s="278"/>
      <c r="C188" s="318"/>
      <c r="D188" s="319"/>
      <c r="E188" s="278"/>
      <c r="F188" s="278"/>
    </row>
    <row r="189" spans="2:6">
      <c r="B189" s="278"/>
      <c r="C189" s="318"/>
      <c r="D189" s="319"/>
      <c r="E189" s="278"/>
      <c r="F189" s="278"/>
    </row>
    <row r="190" spans="2:6">
      <c r="B190" s="278"/>
      <c r="C190" s="318"/>
      <c r="D190" s="319"/>
      <c r="E190" s="278"/>
      <c r="F190" s="278"/>
    </row>
    <row r="191" spans="2:6">
      <c r="B191" s="278"/>
      <c r="C191" s="318"/>
      <c r="D191" s="319"/>
      <c r="E191" s="278"/>
      <c r="F191" s="278"/>
    </row>
    <row r="192" spans="2:6">
      <c r="B192" s="278"/>
      <c r="C192" s="318"/>
      <c r="D192" s="319"/>
      <c r="E192" s="278"/>
      <c r="F192" s="278"/>
    </row>
    <row r="193" spans="2:6">
      <c r="B193" s="278"/>
      <c r="C193" s="318"/>
      <c r="D193" s="319"/>
      <c r="E193" s="278"/>
      <c r="F193" s="278"/>
    </row>
    <row r="194" spans="2:6">
      <c r="B194" s="278"/>
      <c r="C194" s="318"/>
      <c r="D194" s="319"/>
      <c r="E194" s="278"/>
      <c r="F194" s="278"/>
    </row>
    <row r="195" spans="2:6">
      <c r="B195" s="278"/>
      <c r="C195" s="318"/>
      <c r="D195" s="319"/>
      <c r="E195" s="278"/>
      <c r="F195" s="278"/>
    </row>
    <row r="196" spans="2:6">
      <c r="B196" s="278"/>
      <c r="C196" s="318"/>
      <c r="D196" s="319"/>
      <c r="E196" s="278"/>
      <c r="F196" s="278"/>
    </row>
    <row r="197" spans="2:6">
      <c r="B197" s="278"/>
      <c r="C197" s="318"/>
      <c r="D197" s="319"/>
      <c r="E197" s="278"/>
      <c r="F197" s="278"/>
    </row>
    <row r="198" spans="2:6">
      <c r="B198" s="278"/>
      <c r="C198" s="318"/>
      <c r="D198" s="319"/>
      <c r="E198" s="278"/>
      <c r="F198" s="278"/>
    </row>
    <row r="199" spans="2:6">
      <c r="B199" s="278"/>
      <c r="C199" s="318"/>
      <c r="D199" s="319"/>
      <c r="E199" s="278"/>
      <c r="F199" s="278"/>
    </row>
    <row r="200" spans="2:6">
      <c r="B200" s="278"/>
      <c r="C200" s="318"/>
      <c r="D200" s="319"/>
      <c r="E200" s="278"/>
      <c r="F200" s="278"/>
    </row>
    <row r="201" spans="2:6">
      <c r="B201" s="278"/>
      <c r="C201" s="318"/>
      <c r="D201" s="319"/>
      <c r="E201" s="278"/>
      <c r="F201" s="278"/>
    </row>
    <row r="202" spans="2:6">
      <c r="B202" s="278"/>
      <c r="C202" s="318"/>
      <c r="D202" s="319"/>
      <c r="E202" s="278"/>
      <c r="F202" s="278"/>
    </row>
    <row r="203" spans="2:6">
      <c r="B203" s="278"/>
      <c r="C203" s="318"/>
      <c r="D203" s="319"/>
      <c r="E203" s="278"/>
      <c r="F203" s="278"/>
    </row>
    <row r="204" spans="2:6">
      <c r="B204" s="278"/>
      <c r="C204" s="318"/>
      <c r="D204" s="319"/>
      <c r="E204" s="278"/>
      <c r="F204" s="278"/>
    </row>
    <row r="205" spans="2:6">
      <c r="B205" s="278"/>
      <c r="C205" s="318"/>
      <c r="D205" s="319"/>
      <c r="E205" s="278"/>
      <c r="F205" s="278"/>
    </row>
    <row r="206" spans="2:6">
      <c r="B206" s="278"/>
      <c r="C206" s="318"/>
      <c r="D206" s="319"/>
      <c r="E206" s="278"/>
      <c r="F206" s="278"/>
    </row>
    <row r="207" spans="2:6">
      <c r="B207" s="278"/>
      <c r="C207" s="318"/>
      <c r="D207" s="319"/>
      <c r="E207" s="278"/>
      <c r="F207" s="278"/>
    </row>
    <row r="208" spans="2:6">
      <c r="B208" s="278"/>
      <c r="C208" s="318"/>
      <c r="D208" s="319"/>
      <c r="E208" s="278"/>
      <c r="F208" s="278"/>
    </row>
    <row r="209" spans="2:6">
      <c r="B209" s="278"/>
      <c r="C209" s="318"/>
      <c r="D209" s="319"/>
      <c r="E209" s="278"/>
      <c r="F209" s="278"/>
    </row>
    <row r="210" spans="2:6">
      <c r="B210" s="278"/>
      <c r="C210" s="318"/>
      <c r="D210" s="319"/>
      <c r="E210" s="278"/>
      <c r="F210" s="278"/>
    </row>
    <row r="211" spans="2:6">
      <c r="B211" s="278"/>
      <c r="C211" s="318"/>
      <c r="D211" s="319"/>
      <c r="E211" s="278"/>
      <c r="F211" s="278"/>
    </row>
    <row r="212" spans="2:6">
      <c r="B212" s="278"/>
      <c r="C212" s="318"/>
      <c r="D212" s="319"/>
      <c r="E212" s="278"/>
      <c r="F212" s="278"/>
    </row>
    <row r="213" spans="2:6">
      <c r="B213" s="278"/>
      <c r="C213" s="318"/>
      <c r="D213" s="319"/>
      <c r="E213" s="278"/>
      <c r="F213" s="278"/>
    </row>
    <row r="214" spans="2:6">
      <c r="B214" s="278"/>
      <c r="C214" s="318"/>
      <c r="D214" s="319"/>
      <c r="E214" s="278"/>
      <c r="F214" s="278"/>
    </row>
    <row r="215" spans="2:6">
      <c r="B215" s="278"/>
      <c r="C215" s="318"/>
      <c r="D215" s="319"/>
      <c r="E215" s="278"/>
      <c r="F215" s="278"/>
    </row>
    <row r="216" spans="2:6">
      <c r="B216" s="278"/>
      <c r="C216" s="318"/>
      <c r="D216" s="319"/>
      <c r="E216" s="278"/>
      <c r="F216" s="278"/>
    </row>
    <row r="217" spans="2:6">
      <c r="B217" s="278"/>
      <c r="C217" s="318"/>
      <c r="D217" s="319"/>
      <c r="E217" s="278"/>
      <c r="F217" s="278"/>
    </row>
    <row r="218" spans="2:6">
      <c r="B218" s="278"/>
      <c r="C218" s="318"/>
      <c r="D218" s="319"/>
      <c r="E218" s="278"/>
      <c r="F218" s="278"/>
    </row>
    <row r="219" spans="2:6">
      <c r="B219" s="278"/>
      <c r="C219" s="318"/>
      <c r="D219" s="319"/>
      <c r="E219" s="278"/>
      <c r="F219" s="278"/>
    </row>
    <row r="220" spans="2:6">
      <c r="B220" s="278"/>
      <c r="C220" s="318"/>
      <c r="D220" s="319"/>
      <c r="E220" s="278"/>
      <c r="F220" s="278"/>
    </row>
    <row r="221" spans="2:6">
      <c r="B221" s="278"/>
      <c r="C221" s="318"/>
      <c r="D221" s="319"/>
      <c r="E221" s="278"/>
      <c r="F221" s="278"/>
    </row>
    <row r="222" spans="2:6">
      <c r="B222" s="278"/>
      <c r="C222" s="318"/>
      <c r="D222" s="319"/>
      <c r="E222" s="278"/>
      <c r="F222" s="278"/>
    </row>
    <row r="223" spans="2:6">
      <c r="B223" s="278"/>
      <c r="C223" s="318"/>
      <c r="D223" s="319"/>
      <c r="E223" s="278"/>
      <c r="F223" s="278"/>
    </row>
    <row r="224" spans="2:6">
      <c r="B224" s="278"/>
      <c r="C224" s="318"/>
      <c r="D224" s="319"/>
      <c r="E224" s="278"/>
      <c r="F224" s="278"/>
    </row>
    <row r="225" spans="2:6">
      <c r="B225" s="278"/>
      <c r="C225" s="318"/>
      <c r="D225" s="319"/>
      <c r="E225" s="278"/>
      <c r="F225" s="278"/>
    </row>
    <row r="226" spans="2:6">
      <c r="B226" s="278"/>
      <c r="C226" s="318"/>
      <c r="D226" s="319"/>
      <c r="E226" s="278"/>
      <c r="F226" s="278"/>
    </row>
    <row r="227" spans="2:6">
      <c r="B227" s="278"/>
      <c r="C227" s="318"/>
      <c r="D227" s="319"/>
      <c r="E227" s="278"/>
      <c r="F227" s="278"/>
    </row>
    <row r="228" spans="2:6">
      <c r="B228" s="278"/>
      <c r="C228" s="318"/>
      <c r="D228" s="319"/>
      <c r="E228" s="278"/>
      <c r="F228" s="278"/>
    </row>
    <row r="229" spans="2:6">
      <c r="B229" s="278"/>
      <c r="C229" s="318"/>
      <c r="D229" s="319"/>
      <c r="E229" s="278"/>
      <c r="F229" s="278"/>
    </row>
    <row r="230" spans="2:6">
      <c r="B230" s="278"/>
      <c r="C230" s="318"/>
      <c r="D230" s="319"/>
      <c r="E230" s="278"/>
      <c r="F230" s="278"/>
    </row>
    <row r="231" spans="2:6">
      <c r="B231" s="278"/>
      <c r="C231" s="318"/>
      <c r="D231" s="319"/>
      <c r="E231" s="278"/>
      <c r="F231" s="278"/>
    </row>
    <row r="232" spans="2:6">
      <c r="B232" s="278"/>
      <c r="C232" s="318"/>
      <c r="D232" s="319"/>
      <c r="E232" s="278"/>
      <c r="F232" s="278"/>
    </row>
    <row r="233" spans="2:6">
      <c r="B233" s="278"/>
      <c r="C233" s="318"/>
      <c r="D233" s="319"/>
      <c r="E233" s="278"/>
      <c r="F233" s="278"/>
    </row>
    <row r="234" spans="2:6">
      <c r="B234" s="278"/>
      <c r="C234" s="318"/>
      <c r="D234" s="319"/>
      <c r="E234" s="278"/>
      <c r="F234" s="278"/>
    </row>
    <row r="235" spans="2:6">
      <c r="B235" s="278"/>
      <c r="C235" s="318"/>
      <c r="D235" s="319"/>
      <c r="E235" s="278"/>
      <c r="F235" s="278"/>
    </row>
    <row r="236" spans="2:6">
      <c r="B236" s="278"/>
      <c r="C236" s="318"/>
      <c r="D236" s="319"/>
      <c r="E236" s="278"/>
      <c r="F236" s="278"/>
    </row>
    <row r="237" spans="2:6">
      <c r="B237" s="278"/>
      <c r="C237" s="318"/>
      <c r="D237" s="319"/>
      <c r="E237" s="278"/>
      <c r="F237" s="278"/>
    </row>
    <row r="238" spans="2:6">
      <c r="B238" s="278"/>
      <c r="C238" s="318"/>
      <c r="D238" s="319"/>
      <c r="E238" s="278"/>
      <c r="F238" s="278"/>
    </row>
    <row r="239" spans="2:6">
      <c r="B239" s="278"/>
      <c r="C239" s="318"/>
      <c r="D239" s="319"/>
      <c r="E239" s="278"/>
      <c r="F239" s="278"/>
    </row>
    <row r="240" spans="2:6">
      <c r="B240" s="278"/>
      <c r="C240" s="318"/>
      <c r="D240" s="319"/>
      <c r="E240" s="278"/>
      <c r="F240" s="278"/>
    </row>
    <row r="241" spans="2:6">
      <c r="B241" s="278"/>
      <c r="C241" s="318"/>
      <c r="D241" s="319"/>
      <c r="E241" s="278"/>
      <c r="F241" s="278"/>
    </row>
    <row r="242" spans="2:6">
      <c r="B242" s="278"/>
      <c r="C242" s="318"/>
      <c r="D242" s="319"/>
      <c r="E242" s="278"/>
      <c r="F242" s="278"/>
    </row>
    <row r="243" spans="2:6">
      <c r="B243" s="278"/>
      <c r="C243" s="318"/>
      <c r="D243" s="319"/>
      <c r="E243" s="278"/>
      <c r="F243" s="278"/>
    </row>
    <row r="244" spans="2:6">
      <c r="B244" s="278"/>
      <c r="C244" s="318"/>
      <c r="D244" s="319"/>
      <c r="E244" s="278"/>
      <c r="F244" s="278"/>
    </row>
    <row r="245" spans="2:6">
      <c r="B245" s="278"/>
      <c r="C245" s="318"/>
      <c r="D245" s="319"/>
      <c r="E245" s="278"/>
      <c r="F245" s="278"/>
    </row>
    <row r="246" spans="2:6">
      <c r="B246" s="278"/>
      <c r="C246" s="318"/>
      <c r="D246" s="319"/>
      <c r="E246" s="278"/>
      <c r="F246" s="278"/>
    </row>
    <row r="247" spans="2:6">
      <c r="B247" s="278"/>
      <c r="C247" s="318"/>
      <c r="D247" s="319"/>
      <c r="E247" s="278"/>
      <c r="F247" s="278"/>
    </row>
    <row r="248" spans="2:6">
      <c r="B248" s="278"/>
      <c r="C248" s="318"/>
      <c r="D248" s="319"/>
      <c r="E248" s="278"/>
      <c r="F248" s="278"/>
    </row>
    <row r="249" spans="2:6">
      <c r="B249" s="278"/>
      <c r="C249" s="318"/>
      <c r="D249" s="319"/>
      <c r="E249" s="278"/>
      <c r="F249" s="278"/>
    </row>
    <row r="250" spans="2:6">
      <c r="B250" s="278"/>
      <c r="C250" s="318"/>
      <c r="D250" s="319"/>
      <c r="E250" s="278"/>
      <c r="F250" s="278"/>
    </row>
    <row r="251" spans="2:6">
      <c r="B251" s="278"/>
      <c r="C251" s="318"/>
      <c r="D251" s="319"/>
      <c r="E251" s="278"/>
      <c r="F251" s="278"/>
    </row>
    <row r="252" spans="2:6">
      <c r="B252" s="278"/>
      <c r="C252" s="318"/>
      <c r="D252" s="319"/>
      <c r="E252" s="278"/>
      <c r="F252" s="278"/>
    </row>
    <row r="253" spans="2:6">
      <c r="B253" s="278"/>
      <c r="C253" s="318"/>
      <c r="D253" s="319"/>
      <c r="E253" s="278"/>
      <c r="F253" s="278"/>
    </row>
    <row r="254" spans="2:6">
      <c r="B254" s="278"/>
      <c r="C254" s="318"/>
      <c r="D254" s="319"/>
      <c r="E254" s="278"/>
      <c r="F254" s="278"/>
    </row>
    <row r="255" spans="2:6">
      <c r="B255" s="278"/>
      <c r="C255" s="318"/>
      <c r="D255" s="319"/>
      <c r="E255" s="278"/>
      <c r="F255" s="278"/>
    </row>
    <row r="256" spans="2:6">
      <c r="B256" s="278"/>
      <c r="C256" s="318"/>
      <c r="D256" s="319"/>
      <c r="E256" s="278"/>
      <c r="F256" s="278"/>
    </row>
    <row r="257" spans="2:6">
      <c r="B257" s="278"/>
      <c r="C257" s="318"/>
      <c r="D257" s="319"/>
      <c r="E257" s="278"/>
      <c r="F257" s="278"/>
    </row>
    <row r="258" spans="2:6">
      <c r="B258" s="278"/>
      <c r="C258" s="318"/>
      <c r="D258" s="319"/>
      <c r="E258" s="278"/>
      <c r="F258" s="278"/>
    </row>
    <row r="259" spans="2:6">
      <c r="B259" s="278"/>
      <c r="C259" s="318"/>
      <c r="D259" s="319"/>
      <c r="E259" s="278"/>
      <c r="F259" s="278"/>
    </row>
    <row r="260" spans="2:6">
      <c r="B260" s="278"/>
      <c r="C260" s="318"/>
      <c r="D260" s="319"/>
      <c r="E260" s="278"/>
      <c r="F260" s="278"/>
    </row>
    <row r="261" spans="2:6">
      <c r="B261" s="278"/>
      <c r="C261" s="318"/>
      <c r="D261" s="319"/>
      <c r="E261" s="278"/>
      <c r="F261" s="278"/>
    </row>
    <row r="262" spans="2:6">
      <c r="B262" s="278"/>
      <c r="C262" s="318"/>
      <c r="D262" s="319"/>
      <c r="E262" s="278"/>
      <c r="F262" s="278"/>
    </row>
    <row r="263" spans="2:6">
      <c r="B263" s="278"/>
      <c r="C263" s="318"/>
      <c r="D263" s="319"/>
      <c r="E263" s="278"/>
      <c r="F263" s="278"/>
    </row>
    <row r="264" spans="2:6">
      <c r="B264" s="278"/>
      <c r="C264" s="318"/>
      <c r="D264" s="319"/>
      <c r="E264" s="278"/>
      <c r="F264" s="278"/>
    </row>
    <row r="265" spans="2:6">
      <c r="B265" s="278"/>
      <c r="C265" s="318"/>
      <c r="D265" s="319"/>
      <c r="E265" s="278"/>
      <c r="F265" s="278"/>
    </row>
    <row r="266" spans="2:6">
      <c r="B266" s="278"/>
      <c r="C266" s="318"/>
      <c r="D266" s="319"/>
      <c r="E266" s="278"/>
      <c r="F266" s="278"/>
    </row>
    <row r="267" spans="2:6">
      <c r="B267" s="278"/>
      <c r="C267" s="318"/>
      <c r="D267" s="319"/>
      <c r="E267" s="278"/>
      <c r="F267" s="278"/>
    </row>
    <row r="268" spans="2:6">
      <c r="B268" s="278"/>
      <c r="C268" s="318"/>
      <c r="D268" s="319"/>
      <c r="E268" s="278"/>
      <c r="F268" s="278"/>
    </row>
    <row r="269" spans="2:6">
      <c r="B269" s="278"/>
      <c r="C269" s="318"/>
      <c r="D269" s="319"/>
      <c r="E269" s="278"/>
      <c r="F269" s="278"/>
    </row>
    <row r="270" spans="2:6">
      <c r="B270" s="278"/>
      <c r="C270" s="318"/>
      <c r="D270" s="319"/>
      <c r="E270" s="278"/>
      <c r="F270" s="278"/>
    </row>
    <row r="271" spans="2:6">
      <c r="B271" s="278"/>
      <c r="C271" s="318"/>
      <c r="D271" s="319"/>
      <c r="E271" s="278"/>
      <c r="F271" s="278"/>
    </row>
    <row r="272" spans="2:6">
      <c r="B272" s="278"/>
      <c r="C272" s="318"/>
      <c r="D272" s="319"/>
      <c r="E272" s="278"/>
      <c r="F272" s="278"/>
    </row>
    <row r="273" spans="2:6">
      <c r="B273" s="278"/>
      <c r="C273" s="318"/>
      <c r="D273" s="319"/>
      <c r="E273" s="278"/>
      <c r="F273" s="278"/>
    </row>
    <row r="274" spans="2:6">
      <c r="B274" s="278"/>
      <c r="C274" s="318"/>
      <c r="D274" s="319"/>
      <c r="E274" s="278"/>
      <c r="F274" s="278"/>
    </row>
    <row r="275" spans="2:6">
      <c r="B275" s="278"/>
      <c r="C275" s="318"/>
      <c r="D275" s="319"/>
      <c r="E275" s="278"/>
      <c r="F275" s="278"/>
    </row>
    <row r="276" spans="2:6">
      <c r="B276" s="278"/>
      <c r="C276" s="318"/>
      <c r="D276" s="319"/>
      <c r="E276" s="278"/>
      <c r="F276" s="278"/>
    </row>
    <row r="277" spans="2:6">
      <c r="B277" s="278"/>
      <c r="C277" s="318"/>
      <c r="D277" s="319"/>
      <c r="E277" s="278"/>
      <c r="F277" s="278"/>
    </row>
    <row r="278" spans="2:6">
      <c r="B278" s="278"/>
      <c r="C278" s="318"/>
      <c r="D278" s="319"/>
      <c r="E278" s="278"/>
      <c r="F278" s="278"/>
    </row>
    <row r="279" spans="2:6">
      <c r="B279" s="278"/>
      <c r="C279" s="318"/>
      <c r="D279" s="319"/>
      <c r="E279" s="278"/>
      <c r="F279" s="278"/>
    </row>
    <row r="280" spans="2:6">
      <c r="B280" s="278"/>
      <c r="C280" s="318"/>
      <c r="D280" s="319"/>
      <c r="E280" s="278"/>
      <c r="F280" s="278"/>
    </row>
    <row r="281" spans="2:6">
      <c r="B281" s="278"/>
      <c r="C281" s="318"/>
      <c r="D281" s="319"/>
      <c r="E281" s="278"/>
      <c r="F281" s="278"/>
    </row>
    <row r="282" spans="2:6">
      <c r="B282" s="278"/>
      <c r="C282" s="318"/>
      <c r="D282" s="319"/>
      <c r="E282" s="278"/>
      <c r="F282" s="278"/>
    </row>
    <row r="283" spans="2:6">
      <c r="B283" s="278"/>
      <c r="C283" s="318"/>
      <c r="D283" s="319"/>
      <c r="E283" s="278"/>
      <c r="F283" s="278"/>
    </row>
    <row r="284" spans="2:6">
      <c r="B284" s="278"/>
      <c r="C284" s="318"/>
      <c r="D284" s="319"/>
      <c r="E284" s="278"/>
      <c r="F284" s="278"/>
    </row>
    <row r="285" spans="2:6">
      <c r="B285" s="278"/>
      <c r="C285" s="318"/>
      <c r="D285" s="319"/>
      <c r="E285" s="278"/>
      <c r="F285" s="278"/>
    </row>
    <row r="286" spans="2:6">
      <c r="B286" s="278"/>
      <c r="C286" s="318"/>
      <c r="D286" s="319"/>
      <c r="E286" s="278"/>
      <c r="F286" s="278"/>
    </row>
    <row r="287" spans="2:6">
      <c r="B287" s="278"/>
      <c r="C287" s="318"/>
      <c r="D287" s="319"/>
      <c r="E287" s="278"/>
      <c r="F287" s="278"/>
    </row>
    <row r="288" spans="2:6">
      <c r="B288" s="278"/>
      <c r="C288" s="318"/>
      <c r="D288" s="319"/>
      <c r="E288" s="278"/>
      <c r="F288" s="278"/>
    </row>
    <row r="289" spans="2:6">
      <c r="B289" s="278"/>
      <c r="C289" s="318"/>
      <c r="D289" s="319"/>
      <c r="E289" s="278"/>
      <c r="F289" s="278"/>
    </row>
    <row r="290" spans="2:6">
      <c r="B290" s="278"/>
      <c r="C290" s="318"/>
      <c r="D290" s="319"/>
      <c r="E290" s="278"/>
      <c r="F290" s="278"/>
    </row>
    <row r="291" spans="2:6">
      <c r="B291" s="278"/>
      <c r="C291" s="318"/>
      <c r="D291" s="319"/>
      <c r="E291" s="278"/>
      <c r="F291" s="278"/>
    </row>
    <row r="292" spans="2:6">
      <c r="B292" s="278"/>
      <c r="C292" s="318"/>
      <c r="D292" s="319"/>
      <c r="E292" s="278"/>
      <c r="F292" s="278"/>
    </row>
    <row r="293" spans="2:6">
      <c r="B293" s="278"/>
      <c r="C293" s="318"/>
      <c r="D293" s="319"/>
      <c r="E293" s="278"/>
      <c r="F293" s="278"/>
    </row>
    <row r="294" spans="2:6">
      <c r="B294" s="278"/>
      <c r="C294" s="318"/>
      <c r="D294" s="319"/>
      <c r="E294" s="278"/>
      <c r="F294" s="278"/>
    </row>
    <row r="295" spans="2:6">
      <c r="B295" s="278"/>
      <c r="C295" s="318"/>
      <c r="D295" s="319"/>
      <c r="E295" s="278"/>
      <c r="F295" s="278"/>
    </row>
    <row r="296" spans="2:6">
      <c r="B296" s="278"/>
      <c r="C296" s="318"/>
      <c r="D296" s="319"/>
      <c r="E296" s="278"/>
      <c r="F296" s="278"/>
    </row>
    <row r="297" spans="2:6">
      <c r="B297" s="278"/>
      <c r="C297" s="318"/>
      <c r="D297" s="319"/>
      <c r="E297" s="278"/>
      <c r="F297" s="278"/>
    </row>
    <row r="298" spans="2:6">
      <c r="B298" s="278"/>
      <c r="C298" s="318"/>
      <c r="D298" s="319"/>
      <c r="E298" s="278"/>
      <c r="F298" s="278"/>
    </row>
    <row r="299" spans="2:6">
      <c r="B299" s="278"/>
      <c r="C299" s="318"/>
      <c r="D299" s="319"/>
      <c r="E299" s="278"/>
      <c r="F299" s="278"/>
    </row>
    <row r="300" spans="2:6">
      <c r="B300" s="278"/>
      <c r="C300" s="318"/>
      <c r="D300" s="319"/>
      <c r="E300" s="278"/>
      <c r="F300" s="278"/>
    </row>
    <row r="301" spans="2:6">
      <c r="B301" s="278"/>
      <c r="C301" s="318"/>
      <c r="D301" s="319"/>
      <c r="E301" s="278"/>
      <c r="F301" s="278"/>
    </row>
    <row r="302" spans="2:6">
      <c r="B302" s="278"/>
      <c r="C302" s="318"/>
      <c r="D302" s="319"/>
      <c r="E302" s="278"/>
      <c r="F302" s="278"/>
    </row>
    <row r="303" spans="2:6">
      <c r="B303" s="278"/>
      <c r="C303" s="318"/>
      <c r="D303" s="319"/>
      <c r="E303" s="278"/>
      <c r="F303" s="278"/>
    </row>
    <row r="304" spans="2:6">
      <c r="B304" s="278"/>
      <c r="C304" s="318"/>
      <c r="D304" s="319"/>
      <c r="E304" s="278"/>
      <c r="F304" s="278"/>
    </row>
    <row r="305" spans="2:6">
      <c r="B305" s="278"/>
      <c r="C305" s="318"/>
      <c r="D305" s="319"/>
      <c r="E305" s="278"/>
      <c r="F305" s="278"/>
    </row>
    <row r="306" spans="2:6">
      <c r="B306" s="278"/>
      <c r="C306" s="318"/>
      <c r="D306" s="319"/>
      <c r="E306" s="278"/>
      <c r="F306" s="278"/>
    </row>
    <row r="307" spans="2:6">
      <c r="B307" s="278"/>
      <c r="C307" s="318"/>
      <c r="D307" s="319"/>
      <c r="E307" s="278"/>
      <c r="F307" s="278"/>
    </row>
    <row r="308" spans="2:6">
      <c r="B308" s="278"/>
      <c r="C308" s="318"/>
      <c r="D308" s="319"/>
      <c r="E308" s="278"/>
      <c r="F308" s="278"/>
    </row>
    <row r="309" spans="2:6">
      <c r="B309" s="278"/>
      <c r="C309" s="318"/>
      <c r="D309" s="319"/>
      <c r="E309" s="278"/>
      <c r="F309" s="278"/>
    </row>
    <row r="310" spans="2:6">
      <c r="B310" s="278"/>
      <c r="C310" s="318"/>
      <c r="D310" s="319"/>
      <c r="E310" s="278"/>
      <c r="F310" s="278"/>
    </row>
    <row r="311" spans="2:6">
      <c r="B311" s="278"/>
      <c r="C311" s="318"/>
      <c r="D311" s="319"/>
      <c r="E311" s="278"/>
      <c r="F311" s="278"/>
    </row>
    <row r="312" spans="2:6">
      <c r="B312" s="278"/>
      <c r="C312" s="318"/>
      <c r="D312" s="319"/>
      <c r="E312" s="278"/>
      <c r="F312" s="278"/>
    </row>
    <row r="313" spans="2:6">
      <c r="B313" s="278"/>
      <c r="C313" s="318"/>
      <c r="D313" s="319"/>
      <c r="E313" s="278"/>
      <c r="F313" s="278"/>
    </row>
    <row r="314" spans="2:6">
      <c r="B314" s="278"/>
      <c r="C314" s="318"/>
      <c r="D314" s="319"/>
      <c r="E314" s="278"/>
      <c r="F314" s="278"/>
    </row>
    <row r="315" spans="2:6">
      <c r="B315" s="278"/>
      <c r="C315" s="318"/>
      <c r="D315" s="319"/>
      <c r="E315" s="278"/>
      <c r="F315" s="278"/>
    </row>
    <row r="316" spans="2:6">
      <c r="B316" s="278"/>
      <c r="C316" s="318"/>
      <c r="D316" s="319"/>
      <c r="E316" s="278"/>
      <c r="F316" s="278"/>
    </row>
    <row r="317" spans="2:6">
      <c r="B317" s="278"/>
      <c r="C317" s="318"/>
      <c r="D317" s="319"/>
      <c r="E317" s="278"/>
      <c r="F317" s="278"/>
    </row>
    <row r="318" spans="2:6">
      <c r="B318" s="278"/>
      <c r="C318" s="318"/>
      <c r="D318" s="319"/>
      <c r="E318" s="278"/>
      <c r="F318" s="278"/>
    </row>
  </sheetData>
  <mergeCells count="18">
    <mergeCell ref="A120:A158"/>
    <mergeCell ref="A47:A55"/>
    <mergeCell ref="A56:A64"/>
    <mergeCell ref="A65:A69"/>
    <mergeCell ref="A70:A75"/>
    <mergeCell ref="A76:A80"/>
    <mergeCell ref="A82:A87"/>
    <mergeCell ref="A88:A92"/>
    <mergeCell ref="A93:A97"/>
    <mergeCell ref="A99:A104"/>
    <mergeCell ref="A110:A114"/>
    <mergeCell ref="A115:A119"/>
    <mergeCell ref="A38:A46"/>
    <mergeCell ref="C1:D8"/>
    <mergeCell ref="A12:A21"/>
    <mergeCell ref="A22:A27"/>
    <mergeCell ref="A29:A33"/>
    <mergeCell ref="A34:A37"/>
  </mergeCells>
  <phoneticPr fontId="8"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AQ293"/>
  <sheetViews>
    <sheetView topLeftCell="A46" workbookViewId="0">
      <selection activeCell="I58" sqref="I58"/>
    </sheetView>
  </sheetViews>
  <sheetFormatPr defaultColWidth="8.625" defaultRowHeight="15.75"/>
  <cols>
    <col min="1" max="1" width="8.625" style="29" customWidth="1"/>
    <col min="2" max="2" width="9.5" style="30" customWidth="1"/>
    <col min="3" max="3" width="19.125" style="16" customWidth="1"/>
    <col min="4" max="4" width="49.625" style="16" customWidth="1"/>
    <col min="5" max="5" width="32.375" style="30" customWidth="1"/>
    <col min="6" max="6" width="11.125" style="16" customWidth="1"/>
    <col min="7" max="7" width="16.375" style="30" customWidth="1"/>
    <col min="8" max="8" width="30.625" style="30" customWidth="1"/>
    <col min="9" max="9" width="15.125" style="16" customWidth="1"/>
    <col min="10" max="10" width="38.625" style="16" customWidth="1"/>
    <col min="11" max="11" width="40.625" style="43" bestFit="1" customWidth="1"/>
    <col min="12" max="12" width="49.625" style="16" bestFit="1" customWidth="1"/>
    <col min="13" max="16384" width="8.625" style="16"/>
  </cols>
  <sheetData>
    <row r="1" spans="1:12" ht="15.75" customHeight="1">
      <c r="A1" s="25"/>
      <c r="B1" s="27"/>
      <c r="C1" s="466" t="s">
        <v>2287</v>
      </c>
      <c r="D1" s="467"/>
      <c r="E1" s="467"/>
      <c r="F1" s="212"/>
      <c r="G1" s="121" t="s">
        <v>536</v>
      </c>
      <c r="H1" s="27"/>
      <c r="I1" s="26"/>
      <c r="J1" s="26"/>
      <c r="K1" s="28"/>
    </row>
    <row r="2" spans="1:12" ht="15.75" customHeight="1">
      <c r="A2" s="25"/>
      <c r="B2" s="27"/>
      <c r="C2" s="467"/>
      <c r="D2" s="467"/>
      <c r="E2" s="467"/>
      <c r="F2" s="105" t="s">
        <v>0</v>
      </c>
      <c r="G2" s="128">
        <f>COUNTIF(F10:F146,"Not POR")</f>
        <v>0</v>
      </c>
      <c r="H2" s="27"/>
      <c r="I2" s="26"/>
      <c r="J2" s="26"/>
      <c r="K2" s="28"/>
    </row>
    <row r="3" spans="1:12" ht="15.75" customHeight="1">
      <c r="A3" s="25"/>
      <c r="B3" s="27"/>
      <c r="C3" s="467"/>
      <c r="D3" s="467"/>
      <c r="E3" s="467"/>
      <c r="F3" s="107" t="s">
        <v>69</v>
      </c>
      <c r="G3" s="128">
        <f>COUNTIF(F10:F146,"CHN validation")</f>
        <v>0</v>
      </c>
      <c r="H3" s="27"/>
      <c r="I3" s="26"/>
      <c r="J3" s="26"/>
      <c r="K3" s="28"/>
    </row>
    <row r="4" spans="1:12" ht="15.75" customHeight="1">
      <c r="A4" s="25"/>
      <c r="B4" s="27"/>
      <c r="C4" s="467"/>
      <c r="D4" s="467"/>
      <c r="E4" s="467"/>
      <c r="F4" s="109" t="s">
        <v>70</v>
      </c>
      <c r="G4" s="128">
        <f>COUNTIF(F10:F146,"New Item")</f>
        <v>0</v>
      </c>
      <c r="H4" s="27"/>
      <c r="I4" s="26"/>
      <c r="J4" s="26"/>
      <c r="K4" s="28"/>
    </row>
    <row r="5" spans="1:12" ht="19.5" customHeight="1">
      <c r="C5" s="467"/>
      <c r="D5" s="467"/>
      <c r="E5" s="467"/>
      <c r="F5" s="108" t="s">
        <v>71</v>
      </c>
      <c r="G5" s="128">
        <f>COUNTIF(F10:F146,"Pending update")</f>
        <v>0</v>
      </c>
      <c r="K5" s="16"/>
    </row>
    <row r="6" spans="1:12" ht="15.75" customHeight="1">
      <c r="A6" s="25"/>
      <c r="B6" s="27"/>
      <c r="C6" s="467"/>
      <c r="D6" s="467"/>
      <c r="E6" s="467"/>
      <c r="F6" s="110" t="s">
        <v>72</v>
      </c>
      <c r="G6" s="128">
        <f t="array" ref="G6">COUNTIF(F10:F146,"Modified")</f>
        <v>0</v>
      </c>
      <c r="H6" s="27"/>
      <c r="I6" s="26"/>
      <c r="J6" s="26"/>
      <c r="K6" s="28"/>
    </row>
    <row r="7" spans="1:12" ht="15.75" customHeight="1">
      <c r="A7" s="25"/>
      <c r="B7" s="27"/>
      <c r="C7" s="467"/>
      <c r="D7" s="467"/>
      <c r="E7" s="467"/>
      <c r="F7" s="90" t="s">
        <v>12</v>
      </c>
      <c r="G7" s="128">
        <f>COUNTIF(F10:F146,"Ready")</f>
        <v>137</v>
      </c>
      <c r="H7" s="27"/>
      <c r="I7" s="26"/>
      <c r="J7" s="26"/>
      <c r="K7" s="28"/>
    </row>
    <row r="8" spans="1:12" ht="15.75" customHeight="1" thickBot="1">
      <c r="A8" s="25"/>
      <c r="B8" s="27"/>
      <c r="C8" s="468"/>
      <c r="D8" s="468"/>
      <c r="E8" s="468"/>
      <c r="F8" s="111" t="s">
        <v>4</v>
      </c>
      <c r="G8" s="128">
        <f>COUNTIF(F10:F146,"Not ready")</f>
        <v>0</v>
      </c>
      <c r="H8" s="27"/>
      <c r="I8" s="26"/>
      <c r="J8" s="26"/>
      <c r="K8" s="28"/>
    </row>
    <row r="9" spans="1:12" ht="31.5">
      <c r="A9" s="31" t="s">
        <v>73</v>
      </c>
      <c r="B9" s="256" t="s">
        <v>851</v>
      </c>
      <c r="C9" s="32" t="s">
        <v>1721</v>
      </c>
      <c r="D9" s="32" t="s">
        <v>1722</v>
      </c>
      <c r="E9" s="32" t="s">
        <v>74</v>
      </c>
      <c r="F9" s="33" t="s">
        <v>6</v>
      </c>
      <c r="G9" s="129" t="s">
        <v>75</v>
      </c>
      <c r="H9" s="32" t="s">
        <v>7</v>
      </c>
      <c r="I9" s="32" t="s">
        <v>9</v>
      </c>
      <c r="J9" s="32" t="s">
        <v>76</v>
      </c>
      <c r="K9" s="32" t="s">
        <v>10</v>
      </c>
      <c r="L9" s="32" t="s">
        <v>535</v>
      </c>
    </row>
    <row r="10" spans="1:12" ht="16.5" customHeight="1">
      <c r="A10" s="130" t="s">
        <v>537</v>
      </c>
      <c r="B10" s="84" t="s">
        <v>853</v>
      </c>
      <c r="C10" s="195" t="s">
        <v>1700</v>
      </c>
      <c r="D10" s="195" t="s">
        <v>2176</v>
      </c>
      <c r="E10" s="84"/>
      <c r="F10" s="90" t="s">
        <v>12</v>
      </c>
      <c r="G10" s="84"/>
      <c r="H10" s="84"/>
      <c r="I10" s="88" t="s">
        <v>13</v>
      </c>
      <c r="J10" s="88"/>
      <c r="K10" s="88"/>
      <c r="L10" s="85"/>
    </row>
    <row r="11" spans="1:12" ht="16.5" customHeight="1">
      <c r="A11" s="130" t="s">
        <v>2288</v>
      </c>
      <c r="B11" s="84" t="s">
        <v>850</v>
      </c>
      <c r="C11" s="195" t="s">
        <v>1700</v>
      </c>
      <c r="D11" s="195" t="s">
        <v>2177</v>
      </c>
      <c r="E11" s="84"/>
      <c r="F11" s="90" t="s">
        <v>12</v>
      </c>
      <c r="G11" s="84"/>
      <c r="H11" s="84"/>
      <c r="I11" s="88" t="s">
        <v>14</v>
      </c>
      <c r="J11" s="88"/>
      <c r="K11" s="88"/>
      <c r="L11" s="85"/>
    </row>
    <row r="12" spans="1:12" ht="16.5" customHeight="1">
      <c r="A12" s="130" t="s">
        <v>77</v>
      </c>
      <c r="B12" s="84" t="s">
        <v>850</v>
      </c>
      <c r="C12" s="195" t="s">
        <v>1702</v>
      </c>
      <c r="D12" s="195" t="s">
        <v>2173</v>
      </c>
      <c r="E12" s="84"/>
      <c r="F12" s="90" t="s">
        <v>12</v>
      </c>
      <c r="G12" s="84"/>
      <c r="H12" s="84"/>
      <c r="I12" s="88"/>
      <c r="J12" s="131" t="s">
        <v>534</v>
      </c>
      <c r="K12" s="88"/>
      <c r="L12" s="85"/>
    </row>
    <row r="13" spans="1:12" s="37" customFormat="1" ht="16.5" customHeight="1">
      <c r="A13" s="130" t="s">
        <v>78</v>
      </c>
      <c r="B13" s="84" t="s">
        <v>850</v>
      </c>
      <c r="C13" s="195" t="s">
        <v>2323</v>
      </c>
      <c r="D13" s="195" t="s">
        <v>2324</v>
      </c>
      <c r="E13" s="98" t="s">
        <v>2328</v>
      </c>
      <c r="F13" s="90" t="s">
        <v>12</v>
      </c>
      <c r="G13" s="98"/>
      <c r="H13" s="98"/>
      <c r="I13" s="131"/>
      <c r="J13" s="131" t="s">
        <v>2325</v>
      </c>
      <c r="K13" s="131"/>
      <c r="L13" s="94"/>
    </row>
    <row r="14" spans="1:12" ht="16.5" customHeight="1">
      <c r="A14" s="130" t="s">
        <v>79</v>
      </c>
      <c r="B14" s="84" t="s">
        <v>850</v>
      </c>
      <c r="C14" s="195" t="s">
        <v>1539</v>
      </c>
      <c r="D14" s="195" t="s">
        <v>1703</v>
      </c>
      <c r="E14" s="84"/>
      <c r="F14" s="90" t="s">
        <v>12</v>
      </c>
      <c r="G14" s="84"/>
      <c r="H14" s="84"/>
      <c r="I14" s="85"/>
      <c r="J14" s="85"/>
      <c r="K14" s="88" t="s">
        <v>538</v>
      </c>
      <c r="L14" s="85"/>
    </row>
    <row r="15" spans="1:12" ht="16.5" customHeight="1">
      <c r="A15" s="130" t="s">
        <v>80</v>
      </c>
      <c r="B15" s="84" t="s">
        <v>850</v>
      </c>
      <c r="C15" s="150" t="s">
        <v>1700</v>
      </c>
      <c r="D15" s="195" t="s">
        <v>1699</v>
      </c>
      <c r="E15" s="190"/>
      <c r="F15" s="34" t="s">
        <v>12</v>
      </c>
      <c r="G15" s="190"/>
      <c r="H15" s="190"/>
      <c r="I15" s="35"/>
      <c r="K15" s="36" t="s">
        <v>539</v>
      </c>
      <c r="L15" s="85"/>
    </row>
    <row r="16" spans="1:12" s="37" customFormat="1" ht="16.5" customHeight="1">
      <c r="A16" s="130" t="s">
        <v>81</v>
      </c>
      <c r="B16" s="84" t="s">
        <v>850</v>
      </c>
      <c r="C16" s="195" t="s">
        <v>1225</v>
      </c>
      <c r="D16" s="195" t="s">
        <v>1759</v>
      </c>
      <c r="E16" s="98"/>
      <c r="F16" s="34" t="s">
        <v>12</v>
      </c>
      <c r="G16" s="98"/>
      <c r="H16" s="98"/>
      <c r="I16" s="94"/>
      <c r="J16" s="94"/>
      <c r="K16" s="131"/>
      <c r="L16" s="94"/>
    </row>
    <row r="17" spans="1:12" s="37" customFormat="1" ht="16.5" customHeight="1">
      <c r="A17" s="130" t="s">
        <v>82</v>
      </c>
      <c r="B17" s="84" t="s">
        <v>850</v>
      </c>
      <c r="C17" s="195" t="s">
        <v>1225</v>
      </c>
      <c r="D17" s="195" t="s">
        <v>1760</v>
      </c>
      <c r="E17" s="98"/>
      <c r="F17" s="34" t="s">
        <v>12</v>
      </c>
      <c r="G17" s="98"/>
      <c r="H17" s="98"/>
      <c r="I17" s="94"/>
      <c r="J17" s="94"/>
      <c r="K17" s="131"/>
      <c r="L17" s="94"/>
    </row>
    <row r="18" spans="1:12" ht="16.5" customHeight="1">
      <c r="A18" s="130" t="s">
        <v>84</v>
      </c>
      <c r="B18" s="84" t="s">
        <v>850</v>
      </c>
      <c r="C18" s="195" t="s">
        <v>1539</v>
      </c>
      <c r="D18" s="195" t="s">
        <v>1695</v>
      </c>
      <c r="E18" s="84"/>
      <c r="F18" s="34" t="s">
        <v>12</v>
      </c>
      <c r="G18" s="84"/>
      <c r="H18" s="132" t="s">
        <v>83</v>
      </c>
      <c r="I18" s="85"/>
      <c r="J18" s="85"/>
      <c r="K18" s="131" t="s">
        <v>817</v>
      </c>
      <c r="L18" s="85"/>
    </row>
    <row r="19" spans="1:12" ht="16.5" customHeight="1">
      <c r="A19" s="130" t="s">
        <v>85</v>
      </c>
      <c r="B19" s="84" t="s">
        <v>850</v>
      </c>
      <c r="C19" s="195" t="s">
        <v>1539</v>
      </c>
      <c r="D19" s="195" t="s">
        <v>1692</v>
      </c>
      <c r="E19" s="84"/>
      <c r="F19" s="34" t="s">
        <v>12</v>
      </c>
      <c r="G19" s="84"/>
      <c r="H19" s="84"/>
      <c r="I19" s="95"/>
      <c r="J19" s="95"/>
      <c r="K19" s="88"/>
      <c r="L19" s="85"/>
    </row>
    <row r="20" spans="1:12" ht="16.5" customHeight="1">
      <c r="A20" s="130" t="s">
        <v>86</v>
      </c>
      <c r="B20" s="84" t="s">
        <v>850</v>
      </c>
      <c r="C20" s="195" t="s">
        <v>1227</v>
      </c>
      <c r="D20" s="195" t="s">
        <v>2150</v>
      </c>
      <c r="E20" s="84" t="s">
        <v>67</v>
      </c>
      <c r="F20" s="34" t="s">
        <v>12</v>
      </c>
      <c r="G20" s="84"/>
      <c r="H20" s="84"/>
      <c r="I20" s="85"/>
      <c r="J20" s="85"/>
      <c r="K20" s="88" t="s">
        <v>532</v>
      </c>
      <c r="L20" s="85"/>
    </row>
    <row r="21" spans="1:12" ht="16.5" customHeight="1">
      <c r="A21" s="130" t="s">
        <v>87</v>
      </c>
      <c r="B21" s="84" t="s">
        <v>850</v>
      </c>
      <c r="C21" s="195" t="s">
        <v>1227</v>
      </c>
      <c r="D21" s="195" t="s">
        <v>2151</v>
      </c>
      <c r="E21" s="84" t="s">
        <v>17</v>
      </c>
      <c r="F21" s="34" t="s">
        <v>12</v>
      </c>
      <c r="G21" s="84"/>
      <c r="H21" s="84"/>
      <c r="I21" s="85"/>
      <c r="J21" s="85"/>
      <c r="K21" s="88" t="s">
        <v>531</v>
      </c>
      <c r="L21" s="85"/>
    </row>
    <row r="22" spans="1:12" s="37" customFormat="1" ht="16.5" customHeight="1">
      <c r="A22" s="130" t="s">
        <v>88</v>
      </c>
      <c r="B22" s="84" t="s">
        <v>850</v>
      </c>
      <c r="C22" s="195" t="s">
        <v>1227</v>
      </c>
      <c r="D22" s="195" t="s">
        <v>2153</v>
      </c>
      <c r="E22" s="98"/>
      <c r="F22" s="34" t="s">
        <v>12</v>
      </c>
      <c r="G22" s="98"/>
      <c r="H22" s="98"/>
      <c r="I22" s="94"/>
      <c r="J22" s="94"/>
      <c r="K22" s="131" t="s">
        <v>540</v>
      </c>
      <c r="L22" s="85"/>
    </row>
    <row r="23" spans="1:12" ht="16.5" customHeight="1">
      <c r="A23" s="130" t="s">
        <v>89</v>
      </c>
      <c r="B23" s="84" t="s">
        <v>850</v>
      </c>
      <c r="C23" s="195" t="s">
        <v>1227</v>
      </c>
      <c r="D23" s="195" t="s">
        <v>2154</v>
      </c>
      <c r="E23" s="84" t="s">
        <v>710</v>
      </c>
      <c r="F23" s="34" t="s">
        <v>12</v>
      </c>
      <c r="G23" s="84"/>
      <c r="H23" s="84"/>
      <c r="I23" s="85"/>
      <c r="J23" s="85"/>
      <c r="K23" s="88" t="s">
        <v>541</v>
      </c>
      <c r="L23" s="85"/>
    </row>
    <row r="24" spans="1:12" ht="16.5" customHeight="1">
      <c r="A24" s="130" t="s">
        <v>90</v>
      </c>
      <c r="B24" s="84" t="s">
        <v>850</v>
      </c>
      <c r="C24" s="195" t="s">
        <v>1761</v>
      </c>
      <c r="D24" s="195" t="s">
        <v>1762</v>
      </c>
      <c r="E24" s="84"/>
      <c r="F24" s="90" t="s">
        <v>12</v>
      </c>
      <c r="G24" s="84"/>
      <c r="H24" s="84"/>
      <c r="I24" s="85"/>
      <c r="J24" s="85"/>
      <c r="K24" s="88" t="s">
        <v>542</v>
      </c>
      <c r="L24" s="85"/>
    </row>
    <row r="25" spans="1:12" ht="16.5" customHeight="1">
      <c r="A25" s="130" t="s">
        <v>91</v>
      </c>
      <c r="B25" s="84" t="s">
        <v>850</v>
      </c>
      <c r="C25" s="195" t="s">
        <v>1227</v>
      </c>
      <c r="D25" s="195" t="s">
        <v>1763</v>
      </c>
      <c r="E25" s="133" t="s">
        <v>543</v>
      </c>
      <c r="F25" s="90" t="s">
        <v>12</v>
      </c>
      <c r="G25" s="84"/>
      <c r="H25" s="84"/>
      <c r="I25" s="85"/>
      <c r="J25" s="85"/>
      <c r="K25" s="88" t="s">
        <v>818</v>
      </c>
      <c r="L25" s="85"/>
    </row>
    <row r="26" spans="1:12" ht="16.5" customHeight="1">
      <c r="A26" s="130" t="s">
        <v>92</v>
      </c>
      <c r="B26" s="84" t="s">
        <v>850</v>
      </c>
      <c r="C26" s="195" t="s">
        <v>1227</v>
      </c>
      <c r="D26" s="195" t="s">
        <v>1676</v>
      </c>
      <c r="E26" s="84"/>
      <c r="F26" s="90" t="s">
        <v>12</v>
      </c>
      <c r="G26" s="84"/>
      <c r="H26" s="84"/>
      <c r="I26" s="85"/>
      <c r="J26" s="85"/>
      <c r="K26" s="88"/>
      <c r="L26" s="85"/>
    </row>
    <row r="27" spans="1:12" ht="16.5" customHeight="1">
      <c r="A27" s="130" t="s">
        <v>93</v>
      </c>
      <c r="B27" s="84" t="s">
        <v>850</v>
      </c>
      <c r="C27" s="195" t="s">
        <v>1227</v>
      </c>
      <c r="D27" s="195" t="s">
        <v>1675</v>
      </c>
      <c r="E27" s="84"/>
      <c r="F27" s="90" t="s">
        <v>12</v>
      </c>
      <c r="G27" s="84"/>
      <c r="H27" s="84"/>
      <c r="I27" s="85"/>
      <c r="J27" s="85"/>
      <c r="K27" s="88"/>
      <c r="L27" s="85"/>
    </row>
    <row r="28" spans="1:12" ht="16.5" customHeight="1">
      <c r="A28" s="130" t="s">
        <v>94</v>
      </c>
      <c r="B28" s="84" t="s">
        <v>850</v>
      </c>
      <c r="C28" s="195" t="s">
        <v>1227</v>
      </c>
      <c r="D28" s="195" t="s">
        <v>1674</v>
      </c>
      <c r="E28" s="84"/>
      <c r="F28" s="90" t="s">
        <v>12</v>
      </c>
      <c r="G28" s="84"/>
      <c r="H28" s="84"/>
      <c r="I28" s="85"/>
      <c r="J28" s="85"/>
      <c r="K28" s="88"/>
      <c r="L28" s="85"/>
    </row>
    <row r="29" spans="1:12" ht="16.5" customHeight="1">
      <c r="A29" s="130" t="s">
        <v>95</v>
      </c>
      <c r="B29" s="84" t="s">
        <v>850</v>
      </c>
      <c r="C29" s="195" t="s">
        <v>1227</v>
      </c>
      <c r="D29" s="195" t="s">
        <v>1673</v>
      </c>
      <c r="E29" s="84"/>
      <c r="F29" s="90" t="s">
        <v>12</v>
      </c>
      <c r="G29" s="84"/>
      <c r="H29" s="84"/>
      <c r="I29" s="85"/>
      <c r="J29" s="85"/>
      <c r="K29" s="88"/>
      <c r="L29" s="85"/>
    </row>
    <row r="30" spans="1:12" ht="16.5" customHeight="1">
      <c r="A30" s="130" t="s">
        <v>96</v>
      </c>
      <c r="B30" s="84" t="s">
        <v>850</v>
      </c>
      <c r="C30" s="195" t="s">
        <v>1227</v>
      </c>
      <c r="D30" s="195" t="s">
        <v>1671</v>
      </c>
      <c r="E30" s="84"/>
      <c r="F30" s="90" t="s">
        <v>12</v>
      </c>
      <c r="G30" s="84"/>
      <c r="H30" s="84"/>
      <c r="I30" s="85"/>
      <c r="J30" s="85"/>
      <c r="K30" s="88"/>
      <c r="L30" s="85"/>
    </row>
    <row r="31" spans="1:12" ht="16.5" customHeight="1">
      <c r="A31" s="130" t="s">
        <v>98</v>
      </c>
      <c r="B31" s="84" t="s">
        <v>850</v>
      </c>
      <c r="C31" s="195" t="s">
        <v>1539</v>
      </c>
      <c r="D31" s="195" t="s">
        <v>1764</v>
      </c>
      <c r="E31" s="84"/>
      <c r="F31" s="90" t="s">
        <v>12</v>
      </c>
      <c r="G31" s="84"/>
      <c r="H31" s="84" t="s">
        <v>97</v>
      </c>
      <c r="I31" s="85"/>
      <c r="J31" s="85"/>
      <c r="K31" s="88"/>
      <c r="L31" s="85"/>
    </row>
    <row r="32" spans="1:12" ht="16.5" customHeight="1">
      <c r="A32" s="130" t="s">
        <v>100</v>
      </c>
      <c r="B32" s="84" t="s">
        <v>850</v>
      </c>
      <c r="C32" s="195" t="s">
        <v>1539</v>
      </c>
      <c r="D32" s="195" t="s">
        <v>1727</v>
      </c>
      <c r="E32" s="84"/>
      <c r="F32" s="90" t="s">
        <v>12</v>
      </c>
      <c r="G32" s="84"/>
      <c r="H32" s="84" t="s">
        <v>99</v>
      </c>
      <c r="I32" s="85"/>
      <c r="J32" s="85"/>
      <c r="K32" s="88"/>
      <c r="L32" s="85"/>
    </row>
    <row r="33" spans="1:21" ht="16.5" customHeight="1">
      <c r="A33" s="130" t="s">
        <v>102</v>
      </c>
      <c r="B33" s="84" t="s">
        <v>850</v>
      </c>
      <c r="C33" s="195" t="s">
        <v>1539</v>
      </c>
      <c r="D33" s="195" t="s">
        <v>1728</v>
      </c>
      <c r="E33" s="84"/>
      <c r="F33" s="90" t="s">
        <v>12</v>
      </c>
      <c r="G33" s="84"/>
      <c r="H33" s="84" t="s">
        <v>101</v>
      </c>
      <c r="I33" s="85"/>
      <c r="J33" s="85"/>
      <c r="K33" s="88"/>
      <c r="L33" s="85"/>
    </row>
    <row r="34" spans="1:21" ht="16.5" customHeight="1">
      <c r="A34" s="130" t="s">
        <v>104</v>
      </c>
      <c r="B34" s="84" t="s">
        <v>850</v>
      </c>
      <c r="C34" s="195" t="s">
        <v>1539</v>
      </c>
      <c r="D34" s="195" t="s">
        <v>1730</v>
      </c>
      <c r="E34" s="84"/>
      <c r="F34" s="90" t="s">
        <v>12</v>
      </c>
      <c r="G34" s="84"/>
      <c r="H34" s="84" t="s">
        <v>103</v>
      </c>
      <c r="I34" s="85"/>
      <c r="J34" s="85"/>
      <c r="K34" s="88"/>
      <c r="L34" s="85"/>
    </row>
    <row r="35" spans="1:21" ht="16.5" customHeight="1">
      <c r="A35" s="130" t="s">
        <v>106</v>
      </c>
      <c r="B35" s="84" t="s">
        <v>850</v>
      </c>
      <c r="C35" s="195" t="s">
        <v>1539</v>
      </c>
      <c r="D35" s="195" t="s">
        <v>1729</v>
      </c>
      <c r="E35" s="84"/>
      <c r="F35" s="90" t="s">
        <v>12</v>
      </c>
      <c r="G35" s="84"/>
      <c r="H35" s="84" t="s">
        <v>105</v>
      </c>
      <c r="I35" s="85"/>
      <c r="J35" s="85"/>
      <c r="K35" s="88"/>
      <c r="L35" s="85"/>
    </row>
    <row r="36" spans="1:21" ht="16.5" customHeight="1">
      <c r="A36" s="130" t="s">
        <v>108</v>
      </c>
      <c r="B36" s="84" t="s">
        <v>850</v>
      </c>
      <c r="C36" s="195" t="s">
        <v>1539</v>
      </c>
      <c r="D36" s="195" t="s">
        <v>1731</v>
      </c>
      <c r="E36" s="84"/>
      <c r="F36" s="90" t="s">
        <v>12</v>
      </c>
      <c r="G36" s="84"/>
      <c r="H36" s="84" t="s">
        <v>107</v>
      </c>
      <c r="I36" s="85"/>
      <c r="J36" s="85"/>
      <c r="K36" s="88"/>
      <c r="L36" s="85"/>
    </row>
    <row r="37" spans="1:21" ht="16.5" customHeight="1">
      <c r="A37" s="130" t="s">
        <v>110</v>
      </c>
      <c r="B37" s="84" t="s">
        <v>850</v>
      </c>
      <c r="C37" s="195" t="s">
        <v>1539</v>
      </c>
      <c r="D37" s="195" t="s">
        <v>1733</v>
      </c>
      <c r="E37" s="84"/>
      <c r="F37" s="90" t="s">
        <v>12</v>
      </c>
      <c r="G37" s="84"/>
      <c r="H37" s="100" t="s">
        <v>109</v>
      </c>
      <c r="I37" s="85"/>
      <c r="J37" s="85"/>
      <c r="K37" s="88"/>
      <c r="L37" s="85"/>
    </row>
    <row r="38" spans="1:21" ht="16.5" customHeight="1">
      <c r="A38" s="130" t="s">
        <v>112</v>
      </c>
      <c r="B38" s="84" t="s">
        <v>850</v>
      </c>
      <c r="C38" s="195" t="s">
        <v>1539</v>
      </c>
      <c r="D38" s="195" t="s">
        <v>1732</v>
      </c>
      <c r="E38" s="84"/>
      <c r="F38" s="90" t="s">
        <v>12</v>
      </c>
      <c r="G38" s="84"/>
      <c r="H38" s="84" t="s">
        <v>111</v>
      </c>
      <c r="I38" s="85"/>
      <c r="J38" s="85"/>
      <c r="K38" s="88"/>
      <c r="L38" s="85"/>
    </row>
    <row r="39" spans="1:21" ht="17.100000000000001" customHeight="1">
      <c r="A39" s="130" t="s">
        <v>113</v>
      </c>
      <c r="B39" s="84" t="s">
        <v>850</v>
      </c>
      <c r="C39" s="195" t="s">
        <v>1539</v>
      </c>
      <c r="D39" s="195" t="s">
        <v>1765</v>
      </c>
      <c r="E39" s="84"/>
      <c r="F39" s="90" t="s">
        <v>12</v>
      </c>
      <c r="G39" s="84"/>
      <c r="H39" s="84"/>
      <c r="I39" s="85"/>
      <c r="J39" s="85"/>
      <c r="K39" s="131" t="s">
        <v>544</v>
      </c>
      <c r="L39" s="85"/>
    </row>
    <row r="40" spans="1:21" ht="18.600000000000001" customHeight="1">
      <c r="A40" s="130" t="s">
        <v>115</v>
      </c>
      <c r="B40" s="84" t="s">
        <v>850</v>
      </c>
      <c r="C40" s="195" t="s">
        <v>1539</v>
      </c>
      <c r="D40" s="195" t="s">
        <v>1766</v>
      </c>
      <c r="E40" s="84"/>
      <c r="F40" s="90" t="s">
        <v>12</v>
      </c>
      <c r="G40" s="84"/>
      <c r="H40" s="84" t="s">
        <v>114</v>
      </c>
      <c r="I40" s="85"/>
      <c r="J40" s="85"/>
      <c r="K40" s="88"/>
      <c r="L40" s="85"/>
    </row>
    <row r="41" spans="1:21" ht="16.5" customHeight="1">
      <c r="A41" s="130" t="s">
        <v>117</v>
      </c>
      <c r="B41" s="84" t="s">
        <v>850</v>
      </c>
      <c r="C41" s="195" t="s">
        <v>1539</v>
      </c>
      <c r="D41" s="195" t="s">
        <v>1767</v>
      </c>
      <c r="E41" s="84"/>
      <c r="F41" s="90" t="s">
        <v>12</v>
      </c>
      <c r="G41" s="134" t="s">
        <v>116</v>
      </c>
      <c r="H41" s="84"/>
      <c r="I41" s="85"/>
      <c r="J41" s="85"/>
      <c r="K41" s="88" t="s">
        <v>545</v>
      </c>
      <c r="L41" s="85"/>
    </row>
    <row r="42" spans="1:21" ht="16.5" customHeight="1">
      <c r="A42" s="130" t="s">
        <v>118</v>
      </c>
      <c r="B42" s="84" t="s">
        <v>850</v>
      </c>
      <c r="C42" s="195" t="s">
        <v>1539</v>
      </c>
      <c r="D42" s="195" t="s">
        <v>1768</v>
      </c>
      <c r="E42" s="84"/>
      <c r="F42" s="90" t="s">
        <v>12</v>
      </c>
      <c r="G42" s="135" t="s">
        <v>116</v>
      </c>
      <c r="H42" s="84"/>
      <c r="I42" s="85"/>
      <c r="J42" s="85"/>
      <c r="K42" s="88" t="s">
        <v>546</v>
      </c>
      <c r="L42" s="85"/>
    </row>
    <row r="43" spans="1:21" ht="16.5" customHeight="1">
      <c r="A43" s="130" t="s">
        <v>120</v>
      </c>
      <c r="B43" s="84" t="s">
        <v>850</v>
      </c>
      <c r="C43" s="195" t="s">
        <v>1539</v>
      </c>
      <c r="D43" s="195" t="s">
        <v>1769</v>
      </c>
      <c r="E43" s="84"/>
      <c r="F43" s="90" t="s">
        <v>12</v>
      </c>
      <c r="G43" s="134" t="s">
        <v>119</v>
      </c>
      <c r="H43" s="84" t="s">
        <v>547</v>
      </c>
      <c r="I43" s="95"/>
      <c r="J43" s="95"/>
      <c r="K43" s="88" t="s">
        <v>548</v>
      </c>
      <c r="L43" s="85"/>
    </row>
    <row r="44" spans="1:21" ht="16.5" customHeight="1">
      <c r="A44" s="130" t="s">
        <v>122</v>
      </c>
      <c r="B44" s="84" t="s">
        <v>850</v>
      </c>
      <c r="C44" s="195" t="s">
        <v>1539</v>
      </c>
      <c r="D44" s="195" t="s">
        <v>1770</v>
      </c>
      <c r="E44" s="84"/>
      <c r="F44" s="90" t="s">
        <v>12</v>
      </c>
      <c r="G44" s="135" t="s">
        <v>121</v>
      </c>
      <c r="H44" s="84"/>
      <c r="I44" s="85"/>
      <c r="J44" s="85"/>
      <c r="K44" s="88" t="s">
        <v>549</v>
      </c>
      <c r="L44" s="85"/>
    </row>
    <row r="45" spans="1:21" s="39" customFormat="1" ht="16.5" customHeight="1">
      <c r="A45" s="130" t="s">
        <v>123</v>
      </c>
      <c r="B45" s="84" t="s">
        <v>850</v>
      </c>
      <c r="C45" s="195" t="s">
        <v>1539</v>
      </c>
      <c r="D45" s="195" t="s">
        <v>1771</v>
      </c>
      <c r="E45" s="137"/>
      <c r="F45" s="90" t="s">
        <v>12</v>
      </c>
      <c r="G45" s="137"/>
      <c r="H45" s="137"/>
      <c r="I45" s="136"/>
      <c r="J45" s="136"/>
      <c r="K45" s="138" t="s">
        <v>737</v>
      </c>
      <c r="L45" s="94"/>
      <c r="M45" s="38"/>
      <c r="N45" s="38"/>
      <c r="O45" s="38"/>
      <c r="P45" s="16"/>
      <c r="Q45" s="16"/>
      <c r="R45" s="16"/>
      <c r="S45" s="16"/>
      <c r="T45" s="16"/>
      <c r="U45" s="16"/>
    </row>
    <row r="46" spans="1:21" ht="16.5" customHeight="1">
      <c r="A46" s="130" t="s">
        <v>125</v>
      </c>
      <c r="B46" s="84" t="s">
        <v>850</v>
      </c>
      <c r="C46" s="195" t="s">
        <v>1539</v>
      </c>
      <c r="D46" s="195" t="s">
        <v>1772</v>
      </c>
      <c r="E46" s="84" t="s">
        <v>124</v>
      </c>
      <c r="F46" s="90" t="s">
        <v>12</v>
      </c>
      <c r="G46" s="135"/>
      <c r="H46" s="84"/>
      <c r="I46" s="85"/>
      <c r="J46" s="85"/>
      <c r="K46" s="88" t="s">
        <v>2468</v>
      </c>
      <c r="L46" s="85"/>
      <c r="M46" s="38"/>
      <c r="N46" s="38"/>
      <c r="O46" s="38"/>
    </row>
    <row r="47" spans="1:21" s="37" customFormat="1" ht="16.5" customHeight="1">
      <c r="A47" s="130" t="s">
        <v>2289</v>
      </c>
      <c r="B47" s="84" t="s">
        <v>850</v>
      </c>
      <c r="C47" s="195" t="s">
        <v>1773</v>
      </c>
      <c r="D47" s="195" t="s">
        <v>2467</v>
      </c>
      <c r="E47" s="98"/>
      <c r="F47" s="90" t="s">
        <v>12</v>
      </c>
      <c r="G47" s="335"/>
      <c r="H47" s="98"/>
      <c r="I47" s="94"/>
      <c r="J47" s="94"/>
      <c r="K47" s="131" t="s">
        <v>2473</v>
      </c>
      <c r="L47" s="94"/>
    </row>
    <row r="48" spans="1:21" s="37" customFormat="1" ht="16.5" customHeight="1">
      <c r="A48" s="130" t="s">
        <v>127</v>
      </c>
      <c r="B48" s="84" t="s">
        <v>850</v>
      </c>
      <c r="C48" s="195" t="s">
        <v>1774</v>
      </c>
      <c r="D48" s="195" t="s">
        <v>2155</v>
      </c>
      <c r="E48" s="98"/>
      <c r="F48" s="90" t="s">
        <v>12</v>
      </c>
      <c r="G48" s="335"/>
      <c r="H48" s="98"/>
      <c r="I48" s="94"/>
      <c r="J48" s="94"/>
      <c r="K48" s="131" t="s">
        <v>1854</v>
      </c>
      <c r="L48" s="94"/>
    </row>
    <row r="49" spans="1:15" s="37" customFormat="1" ht="16.5" customHeight="1">
      <c r="A49" s="130" t="s">
        <v>128</v>
      </c>
      <c r="B49" s="84" t="s">
        <v>850</v>
      </c>
      <c r="C49" s="195" t="s">
        <v>1773</v>
      </c>
      <c r="D49" s="195" t="s">
        <v>1775</v>
      </c>
      <c r="E49" s="98" t="s">
        <v>126</v>
      </c>
      <c r="F49" s="90" t="s">
        <v>12</v>
      </c>
      <c r="G49" s="98"/>
      <c r="H49" s="98"/>
      <c r="I49" s="94"/>
      <c r="J49" s="94"/>
      <c r="K49" s="131"/>
      <c r="L49" s="94"/>
    </row>
    <row r="50" spans="1:15" ht="16.5" customHeight="1">
      <c r="A50" s="130" t="s">
        <v>130</v>
      </c>
      <c r="B50" s="84" t="s">
        <v>850</v>
      </c>
      <c r="C50" s="195" t="s">
        <v>1773</v>
      </c>
      <c r="D50" s="195" t="s">
        <v>1776</v>
      </c>
      <c r="E50" s="84" t="s">
        <v>126</v>
      </c>
      <c r="F50" s="90" t="s">
        <v>12</v>
      </c>
      <c r="G50" s="84"/>
      <c r="H50" s="84"/>
      <c r="I50" s="85"/>
      <c r="J50" s="85"/>
      <c r="K50" s="88"/>
      <c r="L50" s="85"/>
      <c r="M50" s="38"/>
      <c r="N50" s="38"/>
      <c r="O50" s="38"/>
    </row>
    <row r="51" spans="1:15" ht="16.5" customHeight="1">
      <c r="A51" s="130" t="s">
        <v>132</v>
      </c>
      <c r="B51" s="84" t="s">
        <v>850</v>
      </c>
      <c r="C51" s="195" t="s">
        <v>1773</v>
      </c>
      <c r="D51" s="195" t="s">
        <v>1777</v>
      </c>
      <c r="E51" s="84" t="s">
        <v>129</v>
      </c>
      <c r="F51" s="90" t="s">
        <v>12</v>
      </c>
      <c r="G51" s="84"/>
      <c r="H51" s="84"/>
      <c r="I51" s="85"/>
      <c r="J51" s="85"/>
      <c r="K51" s="88"/>
      <c r="L51" s="85"/>
      <c r="M51" s="38"/>
      <c r="N51" s="38"/>
      <c r="O51" s="38"/>
    </row>
    <row r="52" spans="1:15" ht="16.5" customHeight="1">
      <c r="A52" s="130" t="s">
        <v>133</v>
      </c>
      <c r="B52" s="84" t="s">
        <v>850</v>
      </c>
      <c r="C52" s="195" t="s">
        <v>1773</v>
      </c>
      <c r="D52" s="195" t="s">
        <v>2156</v>
      </c>
      <c r="E52" s="84" t="s">
        <v>131</v>
      </c>
      <c r="F52" s="90" t="s">
        <v>12</v>
      </c>
      <c r="G52" s="84"/>
      <c r="H52" s="84"/>
      <c r="I52" s="85"/>
      <c r="J52" s="85"/>
      <c r="K52" s="88"/>
      <c r="L52" s="85"/>
      <c r="M52" s="38"/>
      <c r="N52" s="38"/>
      <c r="O52" s="38"/>
    </row>
    <row r="53" spans="1:15" ht="16.5" customHeight="1">
      <c r="A53" s="130" t="s">
        <v>134</v>
      </c>
      <c r="B53" s="84" t="s">
        <v>850</v>
      </c>
      <c r="C53" s="195" t="s">
        <v>1773</v>
      </c>
      <c r="D53" s="195" t="s">
        <v>2157</v>
      </c>
      <c r="E53" s="84" t="s">
        <v>131</v>
      </c>
      <c r="F53" s="90" t="s">
        <v>12</v>
      </c>
      <c r="G53" s="84"/>
      <c r="H53" s="84"/>
      <c r="I53" s="85"/>
      <c r="J53" s="85"/>
      <c r="K53" s="88"/>
      <c r="L53" s="85"/>
      <c r="M53" s="38"/>
      <c r="N53" s="38"/>
      <c r="O53" s="38"/>
    </row>
    <row r="54" spans="1:15" ht="16.5" customHeight="1">
      <c r="A54" s="130" t="s">
        <v>136</v>
      </c>
      <c r="B54" s="84" t="s">
        <v>850</v>
      </c>
      <c r="C54" s="195" t="s">
        <v>1773</v>
      </c>
      <c r="D54" s="195" t="s">
        <v>2158</v>
      </c>
      <c r="E54" s="84" t="s">
        <v>131</v>
      </c>
      <c r="F54" s="90" t="s">
        <v>12</v>
      </c>
      <c r="G54" s="84"/>
      <c r="H54" s="84"/>
      <c r="I54" s="85"/>
      <c r="J54" s="85"/>
      <c r="K54" s="88"/>
      <c r="L54" s="85"/>
      <c r="M54" s="38"/>
      <c r="N54" s="38"/>
      <c r="O54" s="38"/>
    </row>
    <row r="55" spans="1:15" ht="16.5" customHeight="1">
      <c r="A55" s="130" t="s">
        <v>138</v>
      </c>
      <c r="B55" s="84" t="s">
        <v>850</v>
      </c>
      <c r="C55" s="195" t="s">
        <v>1774</v>
      </c>
      <c r="D55" s="195" t="s">
        <v>1778</v>
      </c>
      <c r="E55" s="84" t="s">
        <v>135</v>
      </c>
      <c r="F55" s="90" t="s">
        <v>12</v>
      </c>
      <c r="G55" s="84"/>
      <c r="H55" s="84"/>
      <c r="I55" s="85"/>
      <c r="J55" s="85"/>
      <c r="K55" s="88"/>
      <c r="L55" s="85"/>
      <c r="M55" s="38"/>
      <c r="N55" s="38"/>
      <c r="O55" s="38"/>
    </row>
    <row r="56" spans="1:15" ht="16.5" customHeight="1">
      <c r="A56" s="130" t="s">
        <v>139</v>
      </c>
      <c r="B56" s="84" t="s">
        <v>850</v>
      </c>
      <c r="C56" s="195" t="s">
        <v>1774</v>
      </c>
      <c r="D56" s="195" t="s">
        <v>1779</v>
      </c>
      <c r="E56" s="84" t="s">
        <v>137</v>
      </c>
      <c r="F56" s="90" t="s">
        <v>12</v>
      </c>
      <c r="G56" s="84"/>
      <c r="H56" s="84"/>
      <c r="I56" s="85"/>
      <c r="J56" s="85"/>
      <c r="K56" s="88"/>
      <c r="L56" s="85"/>
      <c r="M56" s="38"/>
      <c r="N56" s="38"/>
      <c r="O56" s="38"/>
    </row>
    <row r="57" spans="1:15" ht="16.5" customHeight="1">
      <c r="A57" s="130" t="s">
        <v>140</v>
      </c>
      <c r="B57" s="84" t="s">
        <v>850</v>
      </c>
      <c r="C57" s="195" t="s">
        <v>1774</v>
      </c>
      <c r="D57" s="195" t="s">
        <v>1780</v>
      </c>
      <c r="E57" s="84" t="s">
        <v>137</v>
      </c>
      <c r="F57" s="90" t="s">
        <v>12</v>
      </c>
      <c r="G57" s="84"/>
      <c r="H57" s="84"/>
      <c r="I57" s="85"/>
      <c r="J57" s="85"/>
      <c r="K57" s="88"/>
      <c r="L57" s="85"/>
      <c r="M57" s="38"/>
      <c r="N57" s="38"/>
      <c r="O57" s="38"/>
    </row>
    <row r="58" spans="1:15" ht="16.5" customHeight="1">
      <c r="A58" s="130" t="s">
        <v>142</v>
      </c>
      <c r="B58" s="84" t="s">
        <v>850</v>
      </c>
      <c r="C58" s="195" t="s">
        <v>1774</v>
      </c>
      <c r="D58" s="195" t="s">
        <v>1781</v>
      </c>
      <c r="E58" s="84" t="s">
        <v>137</v>
      </c>
      <c r="F58" s="90" t="s">
        <v>12</v>
      </c>
      <c r="G58" s="84"/>
      <c r="H58" s="84"/>
      <c r="I58" s="85"/>
      <c r="J58" s="85"/>
      <c r="K58" s="88"/>
      <c r="L58" s="85"/>
      <c r="M58" s="38"/>
      <c r="N58" s="38"/>
      <c r="O58" s="38"/>
    </row>
    <row r="59" spans="1:15" ht="16.5" customHeight="1">
      <c r="A59" s="130" t="s">
        <v>143</v>
      </c>
      <c r="B59" s="84" t="s">
        <v>850</v>
      </c>
      <c r="C59" s="195" t="s">
        <v>1774</v>
      </c>
      <c r="D59" s="195" t="s">
        <v>2156</v>
      </c>
      <c r="E59" s="84" t="s">
        <v>141</v>
      </c>
      <c r="F59" s="90" t="s">
        <v>12</v>
      </c>
      <c r="G59" s="84"/>
      <c r="H59" s="84"/>
      <c r="I59" s="85"/>
      <c r="J59" s="85"/>
      <c r="K59" s="88"/>
      <c r="L59" s="85"/>
      <c r="M59" s="38"/>
      <c r="N59" s="38"/>
      <c r="O59" s="38"/>
    </row>
    <row r="60" spans="1:15" ht="16.5" customHeight="1">
      <c r="A60" s="130" t="s">
        <v>144</v>
      </c>
      <c r="B60" s="84" t="s">
        <v>850</v>
      </c>
      <c r="C60" s="195" t="s">
        <v>1774</v>
      </c>
      <c r="D60" s="195" t="s">
        <v>2157</v>
      </c>
      <c r="E60" s="84" t="s">
        <v>141</v>
      </c>
      <c r="F60" s="90" t="s">
        <v>12</v>
      </c>
      <c r="G60" s="84"/>
      <c r="H60" s="84"/>
      <c r="I60" s="85"/>
      <c r="J60" s="85"/>
      <c r="K60" s="88"/>
      <c r="L60" s="85"/>
      <c r="M60" s="38"/>
      <c r="N60" s="38"/>
      <c r="O60" s="38"/>
    </row>
    <row r="61" spans="1:15" ht="16.5" customHeight="1">
      <c r="A61" s="130" t="s">
        <v>145</v>
      </c>
      <c r="B61" s="84" t="s">
        <v>850</v>
      </c>
      <c r="C61" s="195" t="s">
        <v>1774</v>
      </c>
      <c r="D61" s="195" t="s">
        <v>2158</v>
      </c>
      <c r="E61" s="84" t="s">
        <v>141</v>
      </c>
      <c r="F61" s="90" t="s">
        <v>12</v>
      </c>
      <c r="G61" s="84"/>
      <c r="H61" s="84"/>
      <c r="I61" s="85"/>
      <c r="J61" s="85"/>
      <c r="K61" s="88"/>
      <c r="L61" s="85"/>
      <c r="M61" s="38"/>
      <c r="N61" s="38"/>
      <c r="O61" s="38"/>
    </row>
    <row r="62" spans="1:15" ht="16.5" customHeight="1">
      <c r="A62" s="130" t="s">
        <v>146</v>
      </c>
      <c r="B62" s="84" t="s">
        <v>850</v>
      </c>
      <c r="C62" s="195" t="s">
        <v>1773</v>
      </c>
      <c r="D62" s="195" t="s">
        <v>2159</v>
      </c>
      <c r="E62" s="84"/>
      <c r="F62" s="90" t="s">
        <v>12</v>
      </c>
      <c r="G62" s="135"/>
      <c r="H62" s="84"/>
      <c r="I62" s="85"/>
      <c r="J62" s="85"/>
      <c r="K62" s="92" t="s">
        <v>2469</v>
      </c>
      <c r="L62" s="85"/>
      <c r="M62" s="38"/>
      <c r="N62" s="38"/>
      <c r="O62" s="38"/>
    </row>
    <row r="63" spans="1:15" ht="16.5" customHeight="1">
      <c r="A63" s="130" t="s">
        <v>147</v>
      </c>
      <c r="B63" s="84" t="s">
        <v>850</v>
      </c>
      <c r="C63" s="195" t="s">
        <v>1774</v>
      </c>
      <c r="D63" s="195" t="s">
        <v>2159</v>
      </c>
      <c r="E63" s="84"/>
      <c r="F63" s="90" t="s">
        <v>12</v>
      </c>
      <c r="G63" s="135"/>
      <c r="H63" s="84"/>
      <c r="I63" s="85"/>
      <c r="J63" s="85"/>
      <c r="K63" s="92" t="s">
        <v>2470</v>
      </c>
      <c r="L63" s="85"/>
      <c r="M63" s="38"/>
      <c r="N63" s="38"/>
      <c r="O63" s="38"/>
    </row>
    <row r="64" spans="1:15" ht="18" customHeight="1">
      <c r="A64" s="130" t="s">
        <v>148</v>
      </c>
      <c r="B64" s="84" t="s">
        <v>850</v>
      </c>
      <c r="C64" s="195" t="s">
        <v>1782</v>
      </c>
      <c r="D64" s="195" t="s">
        <v>1783</v>
      </c>
      <c r="E64" s="84"/>
      <c r="F64" s="90" t="s">
        <v>12</v>
      </c>
      <c r="G64" s="101"/>
      <c r="H64" s="101"/>
      <c r="I64" s="88"/>
      <c r="J64" s="88"/>
      <c r="K64" s="88" t="s">
        <v>2471</v>
      </c>
      <c r="L64" s="85"/>
      <c r="M64" s="38"/>
      <c r="N64" s="38"/>
      <c r="O64" s="38"/>
    </row>
    <row r="65" spans="1:15" ht="18" customHeight="1">
      <c r="A65" s="130" t="s">
        <v>149</v>
      </c>
      <c r="B65" s="84" t="s">
        <v>850</v>
      </c>
      <c r="C65" s="195" t="s">
        <v>1782</v>
      </c>
      <c r="D65" s="195" t="s">
        <v>1784</v>
      </c>
      <c r="E65" s="84"/>
      <c r="F65" s="90" t="s">
        <v>12</v>
      </c>
      <c r="G65" s="101"/>
      <c r="H65" s="101"/>
      <c r="I65" s="88"/>
      <c r="J65" s="88"/>
      <c r="K65" s="88" t="s">
        <v>2472</v>
      </c>
      <c r="L65" s="85"/>
      <c r="M65" s="38"/>
      <c r="N65" s="38"/>
      <c r="O65" s="38"/>
    </row>
    <row r="66" spans="1:15" ht="18" customHeight="1">
      <c r="A66" s="130" t="s">
        <v>150</v>
      </c>
      <c r="B66" s="84" t="s">
        <v>850</v>
      </c>
      <c r="C66" s="195" t="s">
        <v>1782</v>
      </c>
      <c r="D66" s="195" t="s">
        <v>2159</v>
      </c>
      <c r="E66" s="84"/>
      <c r="F66" s="90" t="s">
        <v>12</v>
      </c>
      <c r="G66" s="101"/>
      <c r="H66" s="101"/>
      <c r="I66" s="88"/>
      <c r="J66" s="88"/>
      <c r="K66" s="88" t="s">
        <v>550</v>
      </c>
      <c r="L66" s="85"/>
      <c r="M66" s="38"/>
      <c r="N66" s="38"/>
      <c r="O66" s="38"/>
    </row>
    <row r="67" spans="1:15" ht="18" customHeight="1">
      <c r="A67" s="130" t="s">
        <v>151</v>
      </c>
      <c r="B67" s="84" t="s">
        <v>850</v>
      </c>
      <c r="C67" s="195" t="s">
        <v>1782</v>
      </c>
      <c r="D67" s="195" t="s">
        <v>1785</v>
      </c>
      <c r="E67" s="84" t="s">
        <v>551</v>
      </c>
      <c r="F67" s="90" t="s">
        <v>12</v>
      </c>
      <c r="G67" s="101"/>
      <c r="H67" s="132" t="s">
        <v>552</v>
      </c>
      <c r="I67" s="88"/>
      <c r="J67" s="88"/>
      <c r="K67" s="88" t="s">
        <v>553</v>
      </c>
      <c r="L67" s="85"/>
      <c r="M67" s="38"/>
      <c r="N67" s="38"/>
      <c r="O67" s="38"/>
    </row>
    <row r="68" spans="1:15" ht="18" customHeight="1">
      <c r="A68" s="130" t="s">
        <v>152</v>
      </c>
      <c r="B68" s="84" t="s">
        <v>850</v>
      </c>
      <c r="C68" s="195" t="s">
        <v>1782</v>
      </c>
      <c r="D68" s="195" t="s">
        <v>1786</v>
      </c>
      <c r="E68" s="84" t="s">
        <v>555</v>
      </c>
      <c r="F68" s="90" t="s">
        <v>12</v>
      </c>
      <c r="G68" s="100" t="s">
        <v>554</v>
      </c>
      <c r="H68" s="101"/>
      <c r="I68" s="88"/>
      <c r="J68" s="88"/>
      <c r="K68" s="85" t="s">
        <v>556</v>
      </c>
      <c r="L68" s="85"/>
      <c r="M68" s="38"/>
      <c r="N68" s="38"/>
      <c r="O68" s="38"/>
    </row>
    <row r="69" spans="1:15" ht="18" customHeight="1">
      <c r="A69" s="130" t="s">
        <v>153</v>
      </c>
      <c r="B69" s="84" t="s">
        <v>850</v>
      </c>
      <c r="C69" s="195" t="s">
        <v>1782</v>
      </c>
      <c r="D69" s="195" t="s">
        <v>1787</v>
      </c>
      <c r="E69" s="137" t="s">
        <v>557</v>
      </c>
      <c r="F69" s="90" t="s">
        <v>12</v>
      </c>
      <c r="G69" s="101"/>
      <c r="H69" s="101"/>
      <c r="I69" s="88"/>
      <c r="J69" s="88"/>
      <c r="K69" s="131" t="s">
        <v>558</v>
      </c>
      <c r="L69" s="85"/>
      <c r="M69" s="38"/>
      <c r="N69" s="38"/>
      <c r="O69" s="38"/>
    </row>
    <row r="70" spans="1:15" ht="18" customHeight="1">
      <c r="A70" s="130" t="s">
        <v>155</v>
      </c>
      <c r="B70" s="84" t="s">
        <v>850</v>
      </c>
      <c r="C70" s="195" t="s">
        <v>1782</v>
      </c>
      <c r="D70" s="195" t="s">
        <v>1788</v>
      </c>
      <c r="E70" s="132" t="s">
        <v>559</v>
      </c>
      <c r="F70" s="90" t="s">
        <v>12</v>
      </c>
      <c r="G70" s="101"/>
      <c r="H70" s="101"/>
      <c r="I70" s="88"/>
      <c r="J70" s="88"/>
      <c r="K70" s="88" t="s">
        <v>560</v>
      </c>
      <c r="L70" s="85"/>
      <c r="M70" s="38"/>
      <c r="N70" s="38"/>
      <c r="O70" s="38"/>
    </row>
    <row r="71" spans="1:15" ht="16.5" customHeight="1">
      <c r="A71" s="130" t="s">
        <v>156</v>
      </c>
      <c r="B71" s="84" t="s">
        <v>850</v>
      </c>
      <c r="C71" s="195" t="s">
        <v>1782</v>
      </c>
      <c r="D71" s="195" t="s">
        <v>1789</v>
      </c>
      <c r="E71" s="84" t="s">
        <v>154</v>
      </c>
      <c r="F71" s="90" t="s">
        <v>12</v>
      </c>
      <c r="G71" s="84"/>
      <c r="H71" s="84"/>
      <c r="I71" s="85"/>
      <c r="J71" s="85"/>
      <c r="K71" s="475"/>
      <c r="L71" s="85"/>
      <c r="M71" s="38"/>
      <c r="N71" s="38"/>
      <c r="O71" s="38"/>
    </row>
    <row r="72" spans="1:15" ht="16.5" customHeight="1">
      <c r="A72" s="130" t="s">
        <v>157</v>
      </c>
      <c r="B72" s="84" t="s">
        <v>850</v>
      </c>
      <c r="C72" s="195" t="s">
        <v>1782</v>
      </c>
      <c r="D72" s="195" t="s">
        <v>1790</v>
      </c>
      <c r="E72" s="84" t="s">
        <v>154</v>
      </c>
      <c r="F72" s="90" t="s">
        <v>12</v>
      </c>
      <c r="G72" s="84"/>
      <c r="H72" s="84"/>
      <c r="I72" s="85"/>
      <c r="J72" s="85"/>
      <c r="K72" s="475"/>
      <c r="L72" s="85"/>
      <c r="M72" s="38"/>
      <c r="N72" s="38"/>
      <c r="O72" s="38"/>
    </row>
    <row r="73" spans="1:15" ht="16.5" customHeight="1">
      <c r="A73" s="130" t="s">
        <v>159</v>
      </c>
      <c r="B73" s="84" t="s">
        <v>850</v>
      </c>
      <c r="C73" s="195" t="s">
        <v>1782</v>
      </c>
      <c r="D73" s="195" t="s">
        <v>1791</v>
      </c>
      <c r="E73" s="84" t="s">
        <v>154</v>
      </c>
      <c r="F73" s="90" t="s">
        <v>12</v>
      </c>
      <c r="G73" s="84"/>
      <c r="H73" s="84"/>
      <c r="I73" s="85"/>
      <c r="J73" s="85"/>
      <c r="K73" s="475"/>
      <c r="L73" s="85"/>
      <c r="M73" s="38"/>
      <c r="N73" s="38"/>
      <c r="O73" s="38"/>
    </row>
    <row r="74" spans="1:15" ht="16.5" customHeight="1">
      <c r="A74" s="130" t="s">
        <v>160</v>
      </c>
      <c r="B74" s="84" t="s">
        <v>850</v>
      </c>
      <c r="C74" s="195" t="s">
        <v>1782</v>
      </c>
      <c r="D74" s="195" t="s">
        <v>2160</v>
      </c>
      <c r="E74" s="84" t="s">
        <v>158</v>
      </c>
      <c r="F74" s="90" t="s">
        <v>12</v>
      </c>
      <c r="G74" s="84"/>
      <c r="H74" s="84"/>
      <c r="I74" s="85"/>
      <c r="J74" s="85"/>
      <c r="K74" s="475"/>
      <c r="L74" s="85"/>
      <c r="M74" s="38"/>
      <c r="N74" s="38"/>
      <c r="O74" s="38"/>
    </row>
    <row r="75" spans="1:15" ht="16.5" customHeight="1">
      <c r="A75" s="130" t="s">
        <v>161</v>
      </c>
      <c r="B75" s="84" t="s">
        <v>850</v>
      </c>
      <c r="C75" s="195" t="s">
        <v>1782</v>
      </c>
      <c r="D75" s="195" t="s">
        <v>2161</v>
      </c>
      <c r="E75" s="84" t="s">
        <v>158</v>
      </c>
      <c r="F75" s="90" t="s">
        <v>12</v>
      </c>
      <c r="G75" s="84"/>
      <c r="H75" s="84"/>
      <c r="I75" s="85"/>
      <c r="J75" s="85"/>
      <c r="K75" s="475"/>
      <c r="L75" s="85"/>
      <c r="M75" s="38"/>
      <c r="N75" s="38"/>
      <c r="O75" s="38"/>
    </row>
    <row r="76" spans="1:15" ht="16.5" customHeight="1">
      <c r="A76" s="130" t="s">
        <v>163</v>
      </c>
      <c r="B76" s="84" t="s">
        <v>850</v>
      </c>
      <c r="C76" s="195" t="s">
        <v>1782</v>
      </c>
      <c r="D76" s="195" t="s">
        <v>2162</v>
      </c>
      <c r="E76" s="84" t="s">
        <v>158</v>
      </c>
      <c r="F76" s="90" t="s">
        <v>12</v>
      </c>
      <c r="G76" s="84"/>
      <c r="H76" s="84"/>
      <c r="I76" s="85"/>
      <c r="J76" s="85"/>
      <c r="K76" s="475"/>
      <c r="L76" s="85"/>
      <c r="M76" s="38"/>
      <c r="N76" s="38"/>
      <c r="O76" s="38"/>
    </row>
    <row r="77" spans="1:15" ht="16.5" customHeight="1">
      <c r="A77" s="130" t="s">
        <v>166</v>
      </c>
      <c r="B77" s="84" t="s">
        <v>850</v>
      </c>
      <c r="C77" s="195" t="s">
        <v>1782</v>
      </c>
      <c r="D77" s="195" t="s">
        <v>1792</v>
      </c>
      <c r="E77" s="84" t="s">
        <v>162</v>
      </c>
      <c r="F77" s="90" t="s">
        <v>12</v>
      </c>
      <c r="G77" s="84"/>
      <c r="H77" s="84"/>
      <c r="I77" s="85"/>
      <c r="J77" s="85"/>
      <c r="K77" s="475"/>
      <c r="L77" s="85"/>
      <c r="M77" s="38"/>
      <c r="N77" s="38"/>
      <c r="O77" s="38"/>
    </row>
    <row r="78" spans="1:15" ht="16.5" customHeight="1">
      <c r="A78" s="130" t="s">
        <v>169</v>
      </c>
      <c r="B78" s="84" t="s">
        <v>850</v>
      </c>
      <c r="C78" s="195" t="s">
        <v>1736</v>
      </c>
      <c r="D78" s="195" t="s">
        <v>1793</v>
      </c>
      <c r="E78" s="84" t="s">
        <v>164</v>
      </c>
      <c r="F78" s="90" t="s">
        <v>12</v>
      </c>
      <c r="G78" s="84"/>
      <c r="H78" s="84" t="s">
        <v>165</v>
      </c>
      <c r="I78" s="85"/>
      <c r="J78" s="85"/>
      <c r="K78" s="475" t="s">
        <v>561</v>
      </c>
      <c r="L78" s="85"/>
      <c r="M78" s="38"/>
      <c r="N78" s="38"/>
      <c r="O78" s="38"/>
    </row>
    <row r="79" spans="1:15" ht="16.5" customHeight="1">
      <c r="A79" s="130" t="s">
        <v>171</v>
      </c>
      <c r="B79" s="84" t="s">
        <v>850</v>
      </c>
      <c r="C79" s="195" t="s">
        <v>1736</v>
      </c>
      <c r="D79" s="195" t="s">
        <v>1794</v>
      </c>
      <c r="E79" s="84" t="s">
        <v>167</v>
      </c>
      <c r="F79" s="90" t="s">
        <v>12</v>
      </c>
      <c r="G79" s="84"/>
      <c r="H79" s="84" t="s">
        <v>168</v>
      </c>
      <c r="I79" s="85"/>
      <c r="J79" s="85"/>
      <c r="K79" s="475"/>
      <c r="L79" s="85"/>
      <c r="M79" s="38"/>
      <c r="N79" s="38"/>
      <c r="O79" s="38"/>
    </row>
    <row r="80" spans="1:15" ht="16.5" customHeight="1">
      <c r="A80" s="130" t="s">
        <v>173</v>
      </c>
      <c r="B80" s="84" t="s">
        <v>850</v>
      </c>
      <c r="C80" s="195" t="s">
        <v>1736</v>
      </c>
      <c r="D80" s="195" t="s">
        <v>1703</v>
      </c>
      <c r="E80" s="84"/>
      <c r="F80" s="90" t="s">
        <v>12</v>
      </c>
      <c r="G80" s="84"/>
      <c r="H80" s="84" t="s">
        <v>170</v>
      </c>
      <c r="I80" s="85"/>
      <c r="J80" s="85"/>
      <c r="K80" s="475"/>
      <c r="L80" s="85"/>
      <c r="M80" s="38"/>
      <c r="N80" s="38"/>
      <c r="O80" s="38"/>
    </row>
    <row r="81" spans="1:15" ht="16.5" customHeight="1">
      <c r="A81" s="130" t="s">
        <v>175</v>
      </c>
      <c r="B81" s="84" t="s">
        <v>850</v>
      </c>
      <c r="C81" s="195" t="s">
        <v>1736</v>
      </c>
      <c r="D81" s="195" t="s">
        <v>1795</v>
      </c>
      <c r="E81" s="84" t="s">
        <v>172</v>
      </c>
      <c r="F81" s="90" t="s">
        <v>12</v>
      </c>
      <c r="G81" s="84"/>
      <c r="H81" s="84"/>
      <c r="I81" s="85"/>
      <c r="J81" s="95" t="s">
        <v>562</v>
      </c>
      <c r="K81" s="475"/>
      <c r="L81" s="85"/>
      <c r="M81" s="38"/>
      <c r="N81" s="38"/>
      <c r="O81" s="38"/>
    </row>
    <row r="82" spans="1:15" ht="16.5" customHeight="1">
      <c r="A82" s="130" t="s">
        <v>177</v>
      </c>
      <c r="B82" s="84" t="s">
        <v>850</v>
      </c>
      <c r="C82" s="195" t="s">
        <v>1736</v>
      </c>
      <c r="D82" s="195" t="s">
        <v>1796</v>
      </c>
      <c r="E82" s="84" t="s">
        <v>174</v>
      </c>
      <c r="F82" s="90" t="s">
        <v>12</v>
      </c>
      <c r="G82" s="84"/>
      <c r="H82" s="84"/>
      <c r="I82" s="85"/>
      <c r="J82" s="85"/>
      <c r="K82" s="475"/>
      <c r="L82" s="85"/>
      <c r="M82" s="38"/>
      <c r="N82" s="38"/>
      <c r="O82" s="38"/>
    </row>
    <row r="83" spans="1:15" ht="16.5" customHeight="1">
      <c r="A83" s="130" t="s">
        <v>179</v>
      </c>
      <c r="B83" s="84" t="s">
        <v>850</v>
      </c>
      <c r="C83" s="195" t="s">
        <v>1736</v>
      </c>
      <c r="D83" s="195" t="s">
        <v>1797</v>
      </c>
      <c r="E83" s="84" t="s">
        <v>176</v>
      </c>
      <c r="F83" s="90" t="s">
        <v>12</v>
      </c>
      <c r="G83" s="84"/>
      <c r="H83" s="84"/>
      <c r="I83" s="85"/>
      <c r="J83" s="85"/>
      <c r="K83" s="475"/>
      <c r="L83" s="85"/>
      <c r="M83" s="38"/>
      <c r="N83" s="38"/>
      <c r="O83" s="38"/>
    </row>
    <row r="84" spans="1:15" ht="16.5" customHeight="1">
      <c r="A84" s="130" t="s">
        <v>181</v>
      </c>
      <c r="B84" s="84" t="s">
        <v>850</v>
      </c>
      <c r="C84" s="195" t="s">
        <v>1736</v>
      </c>
      <c r="D84" s="195" t="s">
        <v>1798</v>
      </c>
      <c r="E84" s="84" t="s">
        <v>178</v>
      </c>
      <c r="F84" s="90" t="s">
        <v>12</v>
      </c>
      <c r="G84" s="84"/>
      <c r="H84" s="84"/>
      <c r="I84" s="85"/>
      <c r="J84" s="85"/>
      <c r="K84" s="475"/>
      <c r="L84" s="85"/>
      <c r="M84" s="38"/>
      <c r="N84" s="38"/>
      <c r="O84" s="38"/>
    </row>
    <row r="85" spans="1:15" ht="16.5" customHeight="1">
      <c r="A85" s="130" t="s">
        <v>183</v>
      </c>
      <c r="B85" s="84" t="s">
        <v>850</v>
      </c>
      <c r="C85" s="195" t="s">
        <v>1736</v>
      </c>
      <c r="D85" s="195" t="s">
        <v>1799</v>
      </c>
      <c r="E85" s="84" t="s">
        <v>180</v>
      </c>
      <c r="F85" s="90" t="s">
        <v>12</v>
      </c>
      <c r="G85" s="84"/>
      <c r="H85" s="84"/>
      <c r="I85" s="85"/>
      <c r="J85" s="85"/>
      <c r="K85" s="475"/>
      <c r="L85" s="85"/>
      <c r="M85" s="38"/>
      <c r="N85" s="38"/>
      <c r="O85" s="38"/>
    </row>
    <row r="86" spans="1:15" ht="16.5" customHeight="1">
      <c r="A86" s="130" t="s">
        <v>185</v>
      </c>
      <c r="B86" s="84" t="s">
        <v>850</v>
      </c>
      <c r="C86" s="195" t="s">
        <v>1736</v>
      </c>
      <c r="D86" s="195" t="s">
        <v>1800</v>
      </c>
      <c r="E86" s="84" t="s">
        <v>182</v>
      </c>
      <c r="F86" s="90" t="s">
        <v>12</v>
      </c>
      <c r="G86" s="84"/>
      <c r="H86" s="84"/>
      <c r="I86" s="85"/>
      <c r="J86" s="85"/>
      <c r="K86" s="475"/>
      <c r="L86" s="85"/>
      <c r="M86" s="38"/>
      <c r="N86" s="38"/>
      <c r="O86" s="38"/>
    </row>
    <row r="87" spans="1:15" ht="16.5" customHeight="1">
      <c r="A87" s="130" t="s">
        <v>187</v>
      </c>
      <c r="B87" s="84" t="s">
        <v>850</v>
      </c>
      <c r="C87" s="195" t="s">
        <v>1736</v>
      </c>
      <c r="D87" s="195" t="s">
        <v>1801</v>
      </c>
      <c r="E87" s="84" t="s">
        <v>184</v>
      </c>
      <c r="F87" s="90" t="s">
        <v>12</v>
      </c>
      <c r="G87" s="84"/>
      <c r="H87" s="84"/>
      <c r="I87" s="85"/>
      <c r="J87" s="85"/>
      <c r="K87" s="475"/>
      <c r="L87" s="85"/>
      <c r="M87" s="38"/>
      <c r="N87" s="38"/>
      <c r="O87" s="38"/>
    </row>
    <row r="88" spans="1:15" ht="16.5" customHeight="1">
      <c r="A88" s="130" t="s">
        <v>188</v>
      </c>
      <c r="B88" s="84" t="s">
        <v>850</v>
      </c>
      <c r="C88" s="195" t="s">
        <v>1736</v>
      </c>
      <c r="D88" s="195" t="s">
        <v>1802</v>
      </c>
      <c r="E88" s="84" t="s">
        <v>186</v>
      </c>
      <c r="F88" s="90" t="s">
        <v>12</v>
      </c>
      <c r="G88" s="84"/>
      <c r="H88" s="84"/>
      <c r="I88" s="85"/>
      <c r="J88" s="85"/>
      <c r="K88" s="475"/>
      <c r="L88" s="85"/>
      <c r="M88" s="38"/>
      <c r="N88" s="38"/>
      <c r="O88" s="38"/>
    </row>
    <row r="89" spans="1:15" ht="16.5" customHeight="1">
      <c r="A89" s="130" t="s">
        <v>189</v>
      </c>
      <c r="B89" s="84" t="s">
        <v>850</v>
      </c>
      <c r="C89" s="195" t="s">
        <v>1803</v>
      </c>
      <c r="D89" s="195" t="s">
        <v>1804</v>
      </c>
      <c r="E89" s="84"/>
      <c r="F89" s="90" t="s">
        <v>12</v>
      </c>
      <c r="G89" s="84"/>
      <c r="H89" s="84"/>
      <c r="I89" s="85"/>
      <c r="J89" s="85"/>
      <c r="K89" s="88" t="s">
        <v>563</v>
      </c>
      <c r="L89" s="85"/>
      <c r="M89" s="38"/>
      <c r="N89" s="38"/>
      <c r="O89" s="38"/>
    </row>
    <row r="90" spans="1:15" ht="16.5" customHeight="1">
      <c r="A90" s="130" t="s">
        <v>190</v>
      </c>
      <c r="B90" s="84" t="s">
        <v>850</v>
      </c>
      <c r="C90" s="195" t="s">
        <v>1738</v>
      </c>
      <c r="D90" s="195" t="s">
        <v>1805</v>
      </c>
      <c r="E90" s="84" t="s">
        <v>223</v>
      </c>
      <c r="F90" s="90" t="s">
        <v>12</v>
      </c>
      <c r="G90" s="84"/>
      <c r="H90" s="84"/>
      <c r="I90" s="85"/>
      <c r="J90" s="85"/>
      <c r="K90" s="92" t="s">
        <v>564</v>
      </c>
      <c r="L90" s="85"/>
      <c r="M90" s="38"/>
      <c r="N90" s="38"/>
      <c r="O90" s="38"/>
    </row>
    <row r="91" spans="1:15" ht="16.5" customHeight="1">
      <c r="A91" s="130" t="s">
        <v>191</v>
      </c>
      <c r="B91" s="84" t="s">
        <v>850</v>
      </c>
      <c r="C91" s="195" t="s">
        <v>1738</v>
      </c>
      <c r="D91" s="195" t="s">
        <v>1806</v>
      </c>
      <c r="E91" s="84" t="s">
        <v>225</v>
      </c>
      <c r="F91" s="90" t="s">
        <v>12</v>
      </c>
      <c r="G91" s="84"/>
      <c r="H91" s="84"/>
      <c r="I91" s="85"/>
      <c r="J91" s="85"/>
      <c r="K91" s="92" t="s">
        <v>565</v>
      </c>
      <c r="L91" s="85"/>
      <c r="M91" s="38"/>
      <c r="N91" s="38"/>
      <c r="O91" s="38"/>
    </row>
    <row r="92" spans="1:15" ht="16.5" customHeight="1">
      <c r="A92" s="130" t="s">
        <v>192</v>
      </c>
      <c r="B92" s="84" t="s">
        <v>850</v>
      </c>
      <c r="C92" s="195" t="s">
        <v>1738</v>
      </c>
      <c r="D92" s="195" t="s">
        <v>1807</v>
      </c>
      <c r="E92" s="84" t="s">
        <v>566</v>
      </c>
      <c r="F92" s="90" t="s">
        <v>12</v>
      </c>
      <c r="G92" s="84"/>
      <c r="H92" s="84"/>
      <c r="I92" s="85"/>
      <c r="J92" s="85"/>
      <c r="K92" s="92" t="s">
        <v>567</v>
      </c>
      <c r="L92" s="85" t="s">
        <v>568</v>
      </c>
      <c r="M92" s="38"/>
      <c r="N92" s="38"/>
      <c r="O92" s="38"/>
    </row>
    <row r="93" spans="1:15" ht="16.5" customHeight="1">
      <c r="A93" s="130" t="s">
        <v>193</v>
      </c>
      <c r="B93" s="84" t="s">
        <v>850</v>
      </c>
      <c r="C93" s="195" t="s">
        <v>1738</v>
      </c>
      <c r="D93" s="195" t="s">
        <v>1808</v>
      </c>
      <c r="E93" s="84"/>
      <c r="F93" s="90" t="s">
        <v>12</v>
      </c>
      <c r="G93" s="84"/>
      <c r="H93" s="84"/>
      <c r="I93" s="85"/>
      <c r="J93" s="85"/>
      <c r="K93" s="92" t="s">
        <v>569</v>
      </c>
      <c r="L93" s="85"/>
      <c r="M93" s="38"/>
      <c r="N93" s="38"/>
      <c r="O93" s="38"/>
    </row>
    <row r="94" spans="1:15" ht="16.5" customHeight="1">
      <c r="A94" s="130" t="s">
        <v>194</v>
      </c>
      <c r="B94" s="84" t="s">
        <v>850</v>
      </c>
      <c r="C94" s="195" t="s">
        <v>1738</v>
      </c>
      <c r="D94" s="195" t="s">
        <v>1809</v>
      </c>
      <c r="E94" s="84" t="s">
        <v>229</v>
      </c>
      <c r="F94" s="90" t="s">
        <v>12</v>
      </c>
      <c r="G94" s="84"/>
      <c r="H94" s="84"/>
      <c r="I94" s="85"/>
      <c r="J94" s="95" t="s">
        <v>570</v>
      </c>
      <c r="K94" s="476" t="s">
        <v>571</v>
      </c>
      <c r="L94" s="85"/>
      <c r="M94" s="38"/>
      <c r="N94" s="38"/>
      <c r="O94" s="38"/>
    </row>
    <row r="95" spans="1:15" ht="16.5" customHeight="1">
      <c r="A95" s="130" t="s">
        <v>195</v>
      </c>
      <c r="B95" s="84" t="s">
        <v>850</v>
      </c>
      <c r="C95" s="195" t="s">
        <v>1738</v>
      </c>
      <c r="D95" s="195" t="s">
        <v>1810</v>
      </c>
      <c r="E95" s="84" t="s">
        <v>229</v>
      </c>
      <c r="F95" s="90" t="s">
        <v>12</v>
      </c>
      <c r="G95" s="84"/>
      <c r="H95" s="84"/>
      <c r="I95" s="85"/>
      <c r="J95" s="85"/>
      <c r="K95" s="476"/>
      <c r="L95" s="85"/>
      <c r="M95" s="38"/>
      <c r="N95" s="38"/>
      <c r="O95" s="38"/>
    </row>
    <row r="96" spans="1:15" ht="16.5" customHeight="1">
      <c r="A96" s="130" t="s">
        <v>196</v>
      </c>
      <c r="B96" s="84" t="s">
        <v>850</v>
      </c>
      <c r="C96" s="195" t="s">
        <v>1738</v>
      </c>
      <c r="D96" s="195" t="s">
        <v>1811</v>
      </c>
      <c r="E96" s="84" t="s">
        <v>229</v>
      </c>
      <c r="F96" s="90" t="s">
        <v>12</v>
      </c>
      <c r="G96" s="84"/>
      <c r="H96" s="84"/>
      <c r="I96" s="85"/>
      <c r="J96" s="85"/>
      <c r="K96" s="476"/>
      <c r="L96" s="85"/>
      <c r="M96" s="38"/>
      <c r="N96" s="38"/>
      <c r="O96" s="38"/>
    </row>
    <row r="97" spans="1:43" ht="16.5" customHeight="1">
      <c r="A97" s="130" t="s">
        <v>197</v>
      </c>
      <c r="B97" s="84" t="s">
        <v>850</v>
      </c>
      <c r="C97" s="195" t="s">
        <v>1738</v>
      </c>
      <c r="D97" s="195" t="s">
        <v>1812</v>
      </c>
      <c r="E97" s="84" t="s">
        <v>229</v>
      </c>
      <c r="F97" s="90" t="s">
        <v>12</v>
      </c>
      <c r="G97" s="84"/>
      <c r="H97" s="84"/>
      <c r="I97" s="85"/>
      <c r="J97" s="85"/>
      <c r="K97" s="476"/>
      <c r="L97" s="85"/>
      <c r="M97" s="38"/>
      <c r="N97" s="38"/>
      <c r="O97" s="38"/>
    </row>
    <row r="98" spans="1:43" ht="16.5" customHeight="1">
      <c r="A98" s="130" t="s">
        <v>198</v>
      </c>
      <c r="B98" s="84" t="s">
        <v>850</v>
      </c>
      <c r="C98" s="195" t="s">
        <v>1738</v>
      </c>
      <c r="D98" s="195" t="s">
        <v>1813</v>
      </c>
      <c r="E98" s="84" t="s">
        <v>223</v>
      </c>
      <c r="F98" s="90" t="s">
        <v>12</v>
      </c>
      <c r="G98" s="84"/>
      <c r="H98" s="84"/>
      <c r="I98" s="85"/>
      <c r="J98" s="85"/>
      <c r="K98" s="131" t="s">
        <v>572</v>
      </c>
      <c r="L98" s="85"/>
      <c r="M98" s="38"/>
      <c r="N98" s="38"/>
      <c r="O98" s="38"/>
    </row>
    <row r="99" spans="1:43" ht="16.5" customHeight="1">
      <c r="A99" s="130" t="s">
        <v>199</v>
      </c>
      <c r="B99" s="84" t="s">
        <v>850</v>
      </c>
      <c r="C99" s="195" t="s">
        <v>1738</v>
      </c>
      <c r="D99" s="195" t="s">
        <v>1814</v>
      </c>
      <c r="E99" s="84" t="s">
        <v>225</v>
      </c>
      <c r="F99" s="90" t="s">
        <v>12</v>
      </c>
      <c r="G99" s="84"/>
      <c r="H99" s="84"/>
      <c r="I99" s="85"/>
      <c r="J99" s="85"/>
      <c r="K99" s="131" t="s">
        <v>573</v>
      </c>
      <c r="L99" s="85"/>
      <c r="M99" s="38"/>
      <c r="N99" s="38"/>
      <c r="O99" s="38"/>
    </row>
    <row r="100" spans="1:43" ht="16.5" customHeight="1">
      <c r="A100" s="130" t="s">
        <v>200</v>
      </c>
      <c r="B100" s="84" t="s">
        <v>850</v>
      </c>
      <c r="C100" s="195" t="s">
        <v>1738</v>
      </c>
      <c r="D100" s="195" t="s">
        <v>1815</v>
      </c>
      <c r="E100" s="84" t="s">
        <v>566</v>
      </c>
      <c r="F100" s="90" t="s">
        <v>12</v>
      </c>
      <c r="G100" s="84"/>
      <c r="H100" s="84"/>
      <c r="I100" s="85"/>
      <c r="J100" s="85"/>
      <c r="K100" s="131" t="s">
        <v>574</v>
      </c>
      <c r="L100" s="85" t="s">
        <v>568</v>
      </c>
      <c r="M100" s="38"/>
      <c r="N100" s="38"/>
      <c r="O100" s="38"/>
    </row>
    <row r="101" spans="1:43" ht="16.5" customHeight="1">
      <c r="A101" s="130" t="s">
        <v>201</v>
      </c>
      <c r="B101" s="84" t="s">
        <v>850</v>
      </c>
      <c r="C101" s="195" t="s">
        <v>1738</v>
      </c>
      <c r="D101" s="195" t="s">
        <v>1816</v>
      </c>
      <c r="E101" s="84"/>
      <c r="F101" s="90" t="s">
        <v>12</v>
      </c>
      <c r="G101" s="84"/>
      <c r="H101" s="84"/>
      <c r="I101" s="85"/>
      <c r="J101" s="85"/>
      <c r="K101" s="131" t="s">
        <v>575</v>
      </c>
      <c r="L101" s="85"/>
      <c r="M101" s="38"/>
      <c r="N101" s="38"/>
      <c r="O101" s="38"/>
    </row>
    <row r="102" spans="1:43" ht="16.5" customHeight="1">
      <c r="A102" s="130" t="s">
        <v>202</v>
      </c>
      <c r="B102" s="84" t="s">
        <v>850</v>
      </c>
      <c r="C102" s="195" t="s">
        <v>1738</v>
      </c>
      <c r="D102" s="195" t="s">
        <v>1817</v>
      </c>
      <c r="E102" s="84" t="s">
        <v>229</v>
      </c>
      <c r="F102" s="90" t="s">
        <v>12</v>
      </c>
      <c r="G102" s="84"/>
      <c r="H102" s="84"/>
      <c r="I102" s="85"/>
      <c r="J102" s="85"/>
      <c r="K102" s="476" t="s">
        <v>576</v>
      </c>
      <c r="L102" s="85"/>
      <c r="M102" s="38"/>
      <c r="N102" s="38"/>
      <c r="O102" s="38"/>
    </row>
    <row r="103" spans="1:43" ht="16.5" customHeight="1">
      <c r="A103" s="130" t="s">
        <v>203</v>
      </c>
      <c r="B103" s="84" t="s">
        <v>850</v>
      </c>
      <c r="C103" s="195" t="s">
        <v>1738</v>
      </c>
      <c r="D103" s="195" t="s">
        <v>1818</v>
      </c>
      <c r="E103" s="84" t="s">
        <v>229</v>
      </c>
      <c r="F103" s="90" t="s">
        <v>12</v>
      </c>
      <c r="G103" s="84"/>
      <c r="H103" s="84"/>
      <c r="I103" s="85"/>
      <c r="J103" s="85"/>
      <c r="K103" s="476"/>
      <c r="L103" s="85"/>
      <c r="M103" s="38"/>
      <c r="N103" s="38"/>
      <c r="O103" s="38"/>
    </row>
    <row r="104" spans="1:43" ht="16.5" customHeight="1">
      <c r="A104" s="130" t="s">
        <v>204</v>
      </c>
      <c r="B104" s="84" t="s">
        <v>850</v>
      </c>
      <c r="C104" s="195" t="s">
        <v>1738</v>
      </c>
      <c r="D104" s="195" t="s">
        <v>1819</v>
      </c>
      <c r="E104" s="84" t="s">
        <v>229</v>
      </c>
      <c r="F104" s="90" t="s">
        <v>12</v>
      </c>
      <c r="G104" s="84"/>
      <c r="H104" s="84"/>
      <c r="I104" s="85"/>
      <c r="J104" s="85"/>
      <c r="K104" s="476"/>
      <c r="L104" s="85"/>
      <c r="M104" s="38"/>
      <c r="N104" s="38"/>
      <c r="O104" s="38"/>
    </row>
    <row r="105" spans="1:43" ht="16.5" customHeight="1">
      <c r="A105" s="130" t="s">
        <v>205</v>
      </c>
      <c r="B105" s="84" t="s">
        <v>850</v>
      </c>
      <c r="C105" s="195" t="s">
        <v>1738</v>
      </c>
      <c r="D105" s="195" t="s">
        <v>1820</v>
      </c>
      <c r="E105" s="84" t="s">
        <v>229</v>
      </c>
      <c r="F105" s="90" t="s">
        <v>12</v>
      </c>
      <c r="G105" s="84"/>
      <c r="H105" s="84"/>
      <c r="I105" s="85"/>
      <c r="J105" s="95" t="s">
        <v>577</v>
      </c>
      <c r="K105" s="476"/>
      <c r="L105" s="85"/>
      <c r="M105" s="38"/>
      <c r="N105" s="38"/>
      <c r="O105" s="38"/>
    </row>
    <row r="106" spans="1:43" ht="16.5" customHeight="1">
      <c r="A106" s="130" t="s">
        <v>206</v>
      </c>
      <c r="B106" s="84" t="s">
        <v>850</v>
      </c>
      <c r="C106" s="195" t="s">
        <v>1225</v>
      </c>
      <c r="D106" s="195" t="s">
        <v>1821</v>
      </c>
      <c r="E106" s="84"/>
      <c r="F106" s="90" t="s">
        <v>12</v>
      </c>
      <c r="G106" s="84"/>
      <c r="H106" s="84"/>
      <c r="I106" s="85"/>
      <c r="J106" s="85"/>
      <c r="K106" s="131" t="s">
        <v>578</v>
      </c>
      <c r="L106" s="85"/>
      <c r="M106" s="38"/>
      <c r="N106" s="38"/>
      <c r="O106" s="38"/>
    </row>
    <row r="107" spans="1:43" ht="16.5" customHeight="1">
      <c r="A107" s="130" t="s">
        <v>207</v>
      </c>
      <c r="B107" s="84" t="s">
        <v>850</v>
      </c>
      <c r="C107" s="195" t="s">
        <v>1225</v>
      </c>
      <c r="D107" s="195" t="s">
        <v>1822</v>
      </c>
      <c r="E107" s="84"/>
      <c r="F107" s="90" t="s">
        <v>12</v>
      </c>
      <c r="G107" s="84"/>
      <c r="H107" s="84"/>
      <c r="I107" s="85"/>
      <c r="J107" s="85"/>
      <c r="K107" s="131"/>
      <c r="L107" s="85"/>
      <c r="M107" s="38"/>
      <c r="N107" s="38"/>
      <c r="O107" s="38"/>
    </row>
    <row r="108" spans="1:43" ht="16.5" customHeight="1">
      <c r="A108" s="130" t="s">
        <v>208</v>
      </c>
      <c r="B108" s="84" t="s">
        <v>850</v>
      </c>
      <c r="C108" s="195" t="s">
        <v>1823</v>
      </c>
      <c r="D108" s="195" t="s">
        <v>1824</v>
      </c>
      <c r="E108" s="84"/>
      <c r="F108" s="90" t="s">
        <v>12</v>
      </c>
      <c r="G108" s="84"/>
      <c r="H108" s="84"/>
      <c r="I108" s="85"/>
      <c r="J108" s="85" t="s">
        <v>579</v>
      </c>
      <c r="K108" s="88" t="s">
        <v>580</v>
      </c>
      <c r="L108" s="85"/>
      <c r="M108" s="38"/>
      <c r="N108" s="38"/>
      <c r="O108" s="38"/>
    </row>
    <row r="109" spans="1:43" ht="16.5" customHeight="1">
      <c r="A109" s="130" t="s">
        <v>209</v>
      </c>
      <c r="B109" s="84" t="s">
        <v>850</v>
      </c>
      <c r="C109" s="195" t="s">
        <v>1823</v>
      </c>
      <c r="D109" s="195" t="s">
        <v>1825</v>
      </c>
      <c r="E109" s="84"/>
      <c r="F109" s="90" t="s">
        <v>12</v>
      </c>
      <c r="G109" s="84"/>
      <c r="H109" s="84"/>
      <c r="I109" s="85"/>
      <c r="J109" s="142" t="s">
        <v>581</v>
      </c>
      <c r="K109" s="88" t="s">
        <v>580</v>
      </c>
      <c r="L109" s="85"/>
      <c r="M109" s="38"/>
      <c r="N109" s="38"/>
      <c r="O109" s="38"/>
    </row>
    <row r="110" spans="1:43" ht="16.5" customHeight="1">
      <c r="A110" s="130" t="s">
        <v>210</v>
      </c>
      <c r="B110" s="84" t="s">
        <v>850</v>
      </c>
      <c r="C110" s="195" t="s">
        <v>1823</v>
      </c>
      <c r="D110" s="195" t="s">
        <v>1826</v>
      </c>
      <c r="E110" s="84"/>
      <c r="F110" s="90" t="s">
        <v>12</v>
      </c>
      <c r="G110" s="84"/>
      <c r="H110" s="84"/>
      <c r="I110" s="85"/>
      <c r="J110" s="85" t="s">
        <v>582</v>
      </c>
      <c r="K110" s="88" t="s">
        <v>583</v>
      </c>
      <c r="L110" s="85"/>
      <c r="M110" s="38"/>
      <c r="N110" s="38"/>
      <c r="O110" s="38"/>
    </row>
    <row r="111" spans="1:43" ht="16.5" customHeight="1">
      <c r="A111" s="130" t="s">
        <v>211</v>
      </c>
      <c r="B111" s="84" t="s">
        <v>850</v>
      </c>
      <c r="C111" s="195" t="s">
        <v>1823</v>
      </c>
      <c r="D111" s="195" t="s">
        <v>2178</v>
      </c>
      <c r="E111" s="84"/>
      <c r="F111" s="90" t="s">
        <v>12</v>
      </c>
      <c r="G111" s="84"/>
      <c r="H111" s="84"/>
      <c r="I111" s="85"/>
      <c r="J111" s="95" t="s">
        <v>584</v>
      </c>
      <c r="K111" s="88" t="s">
        <v>583</v>
      </c>
      <c r="L111" s="85"/>
      <c r="M111" s="38"/>
      <c r="N111" s="38"/>
      <c r="O111" s="38"/>
    </row>
    <row r="112" spans="1:43" s="37" customFormat="1" ht="16.5" customHeight="1">
      <c r="A112" s="130" t="s">
        <v>212</v>
      </c>
      <c r="B112" s="84" t="s">
        <v>850</v>
      </c>
      <c r="C112" s="195" t="s">
        <v>1323</v>
      </c>
      <c r="D112" s="195" t="s">
        <v>1827</v>
      </c>
      <c r="E112" s="98"/>
      <c r="F112" s="90" t="s">
        <v>12</v>
      </c>
      <c r="G112" s="98"/>
      <c r="H112" s="98"/>
      <c r="I112" s="94"/>
      <c r="J112" s="94"/>
      <c r="K112" s="477" t="s">
        <v>704</v>
      </c>
      <c r="L112" s="85" t="s">
        <v>585</v>
      </c>
      <c r="M112" s="40"/>
      <c r="N112" s="40"/>
      <c r="O112" s="40"/>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row>
    <row r="113" spans="1:43" s="37" customFormat="1" ht="16.5" customHeight="1">
      <c r="A113" s="130" t="s">
        <v>213</v>
      </c>
      <c r="B113" s="84" t="s">
        <v>850</v>
      </c>
      <c r="C113" s="195" t="s">
        <v>1323</v>
      </c>
      <c r="D113" s="195" t="s">
        <v>1828</v>
      </c>
      <c r="E113" s="98" t="s">
        <v>239</v>
      </c>
      <c r="F113" s="90" t="s">
        <v>12</v>
      </c>
      <c r="G113" s="98"/>
      <c r="H113" s="98"/>
      <c r="I113" s="94"/>
      <c r="J113" s="94"/>
      <c r="K113" s="477"/>
      <c r="L113" s="143"/>
      <c r="M113" s="40"/>
      <c r="N113" s="40"/>
      <c r="O113" s="40"/>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row>
    <row r="114" spans="1:43" s="37" customFormat="1" ht="16.5" customHeight="1">
      <c r="A114" s="130" t="s">
        <v>214</v>
      </c>
      <c r="B114" s="84" t="s">
        <v>850</v>
      </c>
      <c r="C114" s="195" t="s">
        <v>1323</v>
      </c>
      <c r="D114" s="195" t="s">
        <v>1829</v>
      </c>
      <c r="E114" s="98" t="s">
        <v>239</v>
      </c>
      <c r="F114" s="90" t="s">
        <v>12</v>
      </c>
      <c r="G114" s="98"/>
      <c r="H114" s="98"/>
      <c r="I114" s="94"/>
      <c r="J114" s="94"/>
      <c r="K114" s="477"/>
      <c r="L114" s="143"/>
      <c r="M114" s="40"/>
      <c r="N114" s="40"/>
      <c r="O114" s="40"/>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row>
    <row r="115" spans="1:43" s="37" customFormat="1" ht="16.5" customHeight="1">
      <c r="A115" s="130" t="s">
        <v>215</v>
      </c>
      <c r="B115" s="84" t="s">
        <v>850</v>
      </c>
      <c r="C115" s="195" t="s">
        <v>1323</v>
      </c>
      <c r="D115" s="195" t="s">
        <v>1329</v>
      </c>
      <c r="E115" s="98" t="s">
        <v>239</v>
      </c>
      <c r="F115" s="90" t="s">
        <v>12</v>
      </c>
      <c r="G115" s="98"/>
      <c r="H115" s="98"/>
      <c r="I115" s="94"/>
      <c r="J115" s="94"/>
      <c r="K115" s="477"/>
      <c r="L115" s="143"/>
      <c r="M115" s="40"/>
      <c r="N115" s="40"/>
      <c r="O115" s="40"/>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row>
    <row r="116" spans="1:43" s="37" customFormat="1" ht="16.5" customHeight="1">
      <c r="A116" s="130" t="s">
        <v>216</v>
      </c>
      <c r="B116" s="84" t="s">
        <v>850</v>
      </c>
      <c r="C116" s="195" t="s">
        <v>1323</v>
      </c>
      <c r="D116" s="195" t="s">
        <v>1328</v>
      </c>
      <c r="E116" s="98" t="s">
        <v>586</v>
      </c>
      <c r="F116" s="90" t="s">
        <v>12</v>
      </c>
      <c r="G116" s="98"/>
      <c r="H116" s="98"/>
      <c r="I116" s="94"/>
      <c r="J116" s="94"/>
      <c r="K116" s="477"/>
      <c r="L116" s="143"/>
      <c r="M116" s="40"/>
      <c r="N116" s="40"/>
      <c r="O116" s="40"/>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row>
    <row r="117" spans="1:43" s="37" customFormat="1" ht="16.5" customHeight="1">
      <c r="A117" s="130" t="s">
        <v>217</v>
      </c>
      <c r="B117" s="84" t="s">
        <v>850</v>
      </c>
      <c r="C117" s="195" t="s">
        <v>1323</v>
      </c>
      <c r="D117" s="195" t="s">
        <v>1830</v>
      </c>
      <c r="E117" s="98" t="s">
        <v>587</v>
      </c>
      <c r="F117" s="90" t="s">
        <v>12</v>
      </c>
      <c r="G117" s="98"/>
      <c r="H117" s="98"/>
      <c r="I117" s="94"/>
      <c r="J117" s="94"/>
      <c r="K117" s="477"/>
      <c r="L117" s="143"/>
      <c r="M117" s="40"/>
      <c r="N117" s="40"/>
      <c r="O117" s="40"/>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row>
    <row r="118" spans="1:43" s="37" customFormat="1" ht="16.5" customHeight="1">
      <c r="A118" s="130" t="s">
        <v>218</v>
      </c>
      <c r="B118" s="84" t="s">
        <v>850</v>
      </c>
      <c r="C118" s="195" t="s">
        <v>1323</v>
      </c>
      <c r="D118" s="195" t="s">
        <v>1831</v>
      </c>
      <c r="E118" s="98" t="s">
        <v>587</v>
      </c>
      <c r="F118" s="90" t="s">
        <v>12</v>
      </c>
      <c r="G118" s="98"/>
      <c r="H118" s="98"/>
      <c r="I118" s="94"/>
      <c r="J118" s="94"/>
      <c r="K118" s="477"/>
      <c r="L118" s="143"/>
      <c r="M118" s="40"/>
      <c r="N118" s="40"/>
      <c r="O118" s="40"/>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row>
    <row r="119" spans="1:43" s="37" customFormat="1" ht="16.5" customHeight="1">
      <c r="A119" s="130" t="s">
        <v>1213</v>
      </c>
      <c r="B119" s="84" t="s">
        <v>850</v>
      </c>
      <c r="C119" s="195" t="s">
        <v>1323</v>
      </c>
      <c r="D119" s="195" t="s">
        <v>1324</v>
      </c>
      <c r="E119" s="98" t="s">
        <v>587</v>
      </c>
      <c r="F119" s="90" t="s">
        <v>12</v>
      </c>
      <c r="G119" s="98"/>
      <c r="H119" s="98"/>
      <c r="I119" s="94"/>
      <c r="J119" s="94"/>
      <c r="K119" s="477"/>
      <c r="L119" s="143"/>
      <c r="M119" s="40"/>
      <c r="N119" s="40"/>
      <c r="O119" s="40"/>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row>
    <row r="120" spans="1:43" s="37" customFormat="1" ht="16.5" customHeight="1">
      <c r="A120" s="130" t="s">
        <v>2329</v>
      </c>
      <c r="B120" s="84" t="s">
        <v>850</v>
      </c>
      <c r="C120" s="195" t="s">
        <v>1323</v>
      </c>
      <c r="D120" s="195" t="s">
        <v>1322</v>
      </c>
      <c r="E120" s="98" t="s">
        <v>587</v>
      </c>
      <c r="F120" s="90" t="s">
        <v>12</v>
      </c>
      <c r="G120" s="98"/>
      <c r="H120" s="98"/>
      <c r="I120" s="94"/>
      <c r="J120" s="94"/>
      <c r="K120" s="477"/>
      <c r="L120" s="143"/>
      <c r="M120" s="40"/>
      <c r="N120" s="40"/>
      <c r="O120" s="40"/>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row>
    <row r="121" spans="1:43" s="37" customFormat="1" ht="16.5" customHeight="1">
      <c r="A121" s="469" t="s">
        <v>1165</v>
      </c>
      <c r="B121" s="84" t="s">
        <v>853</v>
      </c>
      <c r="C121" s="195" t="s">
        <v>1323</v>
      </c>
      <c r="D121" s="352" t="s">
        <v>1832</v>
      </c>
      <c r="E121" s="98"/>
      <c r="F121" s="90" t="s">
        <v>12</v>
      </c>
      <c r="G121" s="98"/>
      <c r="H121" s="98"/>
      <c r="I121" s="94"/>
      <c r="J121" s="142" t="s">
        <v>681</v>
      </c>
      <c r="K121" s="471" t="s">
        <v>682</v>
      </c>
      <c r="L121" s="143"/>
      <c r="M121" s="40"/>
      <c r="N121" s="40"/>
      <c r="O121" s="40"/>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row>
    <row r="122" spans="1:43" s="37" customFormat="1" ht="16.5" customHeight="1">
      <c r="A122" s="470"/>
      <c r="B122" s="84" t="s">
        <v>853</v>
      </c>
      <c r="C122" s="195" t="s">
        <v>1323</v>
      </c>
      <c r="D122" s="195" t="s">
        <v>1833</v>
      </c>
      <c r="E122" s="98" t="s">
        <v>705</v>
      </c>
      <c r="F122" s="90" t="s">
        <v>12</v>
      </c>
      <c r="G122" s="98"/>
      <c r="H122" s="98"/>
      <c r="I122" s="94"/>
      <c r="J122" s="94"/>
      <c r="K122" s="472"/>
      <c r="L122" s="143"/>
      <c r="M122" s="40"/>
      <c r="N122" s="40"/>
      <c r="O122" s="40"/>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row>
    <row r="123" spans="1:43" s="37" customFormat="1" ht="16.5" customHeight="1">
      <c r="A123" s="470"/>
      <c r="B123" s="84" t="s">
        <v>853</v>
      </c>
      <c r="C123" s="195" t="s">
        <v>1323</v>
      </c>
      <c r="D123" s="195" t="s">
        <v>1834</v>
      </c>
      <c r="E123" s="98" t="s">
        <v>705</v>
      </c>
      <c r="F123" s="90" t="s">
        <v>12</v>
      </c>
      <c r="G123" s="98"/>
      <c r="H123" s="98"/>
      <c r="I123" s="94"/>
      <c r="J123" s="94"/>
      <c r="K123" s="472"/>
      <c r="L123" s="143"/>
      <c r="M123" s="40"/>
      <c r="N123" s="40"/>
      <c r="O123" s="40"/>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row>
    <row r="124" spans="1:43" s="37" customFormat="1" ht="16.5" customHeight="1">
      <c r="A124" s="470"/>
      <c r="B124" s="84" t="s">
        <v>853</v>
      </c>
      <c r="C124" s="195" t="s">
        <v>1323</v>
      </c>
      <c r="D124" s="195" t="s">
        <v>1835</v>
      </c>
      <c r="E124" s="98" t="s">
        <v>705</v>
      </c>
      <c r="F124" s="90" t="s">
        <v>12</v>
      </c>
      <c r="G124" s="98"/>
      <c r="H124" s="98"/>
      <c r="I124" s="94"/>
      <c r="J124" s="94"/>
      <c r="K124" s="472"/>
      <c r="L124" s="143"/>
      <c r="M124" s="40"/>
      <c r="N124" s="40"/>
      <c r="O124" s="40"/>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row>
    <row r="125" spans="1:43" s="37" customFormat="1" ht="16.5" customHeight="1">
      <c r="A125" s="470"/>
      <c r="B125" s="84" t="s">
        <v>853</v>
      </c>
      <c r="C125" s="195" t="s">
        <v>1323</v>
      </c>
      <c r="D125" s="195" t="s">
        <v>1836</v>
      </c>
      <c r="E125" s="98" t="s">
        <v>705</v>
      </c>
      <c r="F125" s="90" t="s">
        <v>12</v>
      </c>
      <c r="G125" s="98"/>
      <c r="H125" s="98"/>
      <c r="I125" s="94"/>
      <c r="J125" s="94"/>
      <c r="K125" s="472"/>
      <c r="L125" s="143"/>
      <c r="M125" s="40"/>
      <c r="N125" s="40"/>
      <c r="O125" s="40"/>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row>
    <row r="126" spans="1:43" s="37" customFormat="1" ht="16.5" customHeight="1">
      <c r="A126" s="470"/>
      <c r="B126" s="84" t="s">
        <v>853</v>
      </c>
      <c r="C126" s="195" t="s">
        <v>1323</v>
      </c>
      <c r="D126" s="195" t="s">
        <v>1837</v>
      </c>
      <c r="E126" s="98" t="s">
        <v>683</v>
      </c>
      <c r="F126" s="90" t="s">
        <v>12</v>
      </c>
      <c r="G126" s="98"/>
      <c r="H126" s="98"/>
      <c r="I126" s="94"/>
      <c r="J126" s="94"/>
      <c r="K126" s="472"/>
      <c r="L126" s="143"/>
      <c r="M126" s="40"/>
      <c r="N126" s="40"/>
      <c r="O126" s="40"/>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row>
    <row r="127" spans="1:43" s="37" customFormat="1" ht="16.5" customHeight="1">
      <c r="A127" s="470"/>
      <c r="B127" s="84" t="s">
        <v>853</v>
      </c>
      <c r="C127" s="195" t="s">
        <v>1323</v>
      </c>
      <c r="D127" s="195" t="s">
        <v>1838</v>
      </c>
      <c r="E127" s="98" t="s">
        <v>683</v>
      </c>
      <c r="F127" s="90" t="s">
        <v>12</v>
      </c>
      <c r="G127" s="98"/>
      <c r="H127" s="98"/>
      <c r="I127" s="94"/>
      <c r="J127" s="94"/>
      <c r="K127" s="472"/>
      <c r="L127" s="143"/>
      <c r="M127" s="40"/>
      <c r="N127" s="40"/>
      <c r="O127" s="40"/>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row>
    <row r="128" spans="1:43" s="37" customFormat="1" ht="16.5" customHeight="1">
      <c r="A128" s="470"/>
      <c r="B128" s="84" t="s">
        <v>853</v>
      </c>
      <c r="C128" s="195" t="s">
        <v>1323</v>
      </c>
      <c r="D128" s="195" t="s">
        <v>1839</v>
      </c>
      <c r="E128" s="98" t="s">
        <v>683</v>
      </c>
      <c r="F128" s="90" t="s">
        <v>12</v>
      </c>
      <c r="G128" s="98"/>
      <c r="H128" s="98"/>
      <c r="I128" s="94"/>
      <c r="J128" s="94"/>
      <c r="K128" s="472"/>
      <c r="L128" s="143"/>
      <c r="M128" s="40"/>
      <c r="N128" s="40"/>
      <c r="O128" s="40"/>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row>
    <row r="129" spans="1:43" s="37" customFormat="1" ht="16.5" customHeight="1">
      <c r="A129" s="470"/>
      <c r="B129" s="84" t="s">
        <v>853</v>
      </c>
      <c r="C129" s="195" t="s">
        <v>1323</v>
      </c>
      <c r="D129" s="195" t="s">
        <v>1840</v>
      </c>
      <c r="E129" s="98" t="s">
        <v>683</v>
      </c>
      <c r="F129" s="90" t="s">
        <v>12</v>
      </c>
      <c r="G129" s="98"/>
      <c r="H129" s="98"/>
      <c r="I129" s="94"/>
      <c r="J129" s="94"/>
      <c r="K129" s="473"/>
      <c r="L129" s="143"/>
      <c r="M129" s="40"/>
      <c r="N129" s="40"/>
      <c r="O129" s="40"/>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row>
    <row r="130" spans="1:43" ht="16.5" customHeight="1">
      <c r="A130" s="130" t="s">
        <v>2330</v>
      </c>
      <c r="B130" s="84" t="s">
        <v>853</v>
      </c>
      <c r="C130" s="195" t="s">
        <v>1411</v>
      </c>
      <c r="D130" s="353" t="s">
        <v>1841</v>
      </c>
      <c r="E130" s="84" t="s">
        <v>59</v>
      </c>
      <c r="F130" s="90" t="s">
        <v>12</v>
      </c>
      <c r="G130" s="84"/>
      <c r="H130" s="84"/>
      <c r="I130" s="85"/>
      <c r="J130" s="95" t="s">
        <v>588</v>
      </c>
      <c r="K130" s="88"/>
      <c r="L130" s="143"/>
      <c r="M130" s="40"/>
      <c r="N130" s="40"/>
      <c r="O130" s="40"/>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row>
    <row r="131" spans="1:43" ht="16.5" customHeight="1">
      <c r="A131" s="130" t="s">
        <v>2331</v>
      </c>
      <c r="B131" s="84" t="s">
        <v>853</v>
      </c>
      <c r="C131" s="195" t="s">
        <v>1411</v>
      </c>
      <c r="D131" s="195" t="s">
        <v>1842</v>
      </c>
      <c r="E131" s="84" t="s">
        <v>60</v>
      </c>
      <c r="F131" s="90" t="s">
        <v>12</v>
      </c>
      <c r="G131" s="84"/>
      <c r="H131" s="84"/>
      <c r="I131" s="85"/>
      <c r="J131" s="95" t="s">
        <v>589</v>
      </c>
      <c r="K131" s="88"/>
      <c r="L131" s="85"/>
      <c r="M131" s="38"/>
      <c r="N131" s="38"/>
      <c r="O131" s="38"/>
    </row>
    <row r="132" spans="1:43" ht="16.5" customHeight="1">
      <c r="A132" s="130" t="s">
        <v>219</v>
      </c>
      <c r="B132" s="84" t="s">
        <v>853</v>
      </c>
      <c r="C132" s="195" t="s">
        <v>1411</v>
      </c>
      <c r="D132" s="195" t="s">
        <v>1843</v>
      </c>
      <c r="E132" s="84" t="s">
        <v>60</v>
      </c>
      <c r="F132" s="90" t="s">
        <v>12</v>
      </c>
      <c r="G132" s="84"/>
      <c r="H132" s="84"/>
      <c r="I132" s="85"/>
      <c r="J132" s="95" t="s">
        <v>590</v>
      </c>
      <c r="K132" s="88"/>
      <c r="L132" s="85"/>
      <c r="M132" s="38"/>
      <c r="N132" s="38"/>
      <c r="O132" s="38"/>
    </row>
    <row r="133" spans="1:43" s="42" customFormat="1" ht="16.5" customHeight="1">
      <c r="A133" s="130" t="s">
        <v>220</v>
      </c>
      <c r="B133" s="84" t="s">
        <v>853</v>
      </c>
      <c r="C133" s="195" t="s">
        <v>1411</v>
      </c>
      <c r="D133" s="195" t="s">
        <v>1844</v>
      </c>
      <c r="E133" s="145"/>
      <c r="F133" s="90" t="s">
        <v>12</v>
      </c>
      <c r="G133" s="145"/>
      <c r="H133" s="145"/>
      <c r="I133" s="144"/>
      <c r="J133" s="146"/>
      <c r="K133" s="147" t="s">
        <v>816</v>
      </c>
      <c r="L133" s="144"/>
    </row>
    <row r="134" spans="1:43" ht="16.5" customHeight="1">
      <c r="A134" s="130" t="s">
        <v>221</v>
      </c>
      <c r="B134" s="84" t="s">
        <v>853</v>
      </c>
      <c r="C134" s="195" t="s">
        <v>1411</v>
      </c>
      <c r="D134" s="195" t="s">
        <v>1845</v>
      </c>
      <c r="E134" s="84"/>
      <c r="F134" s="90" t="s">
        <v>12</v>
      </c>
      <c r="G134" s="84"/>
      <c r="H134" s="84"/>
      <c r="I134" s="85"/>
      <c r="J134" s="85"/>
      <c r="K134" s="88"/>
      <c r="L134" s="85"/>
      <c r="M134" s="38"/>
      <c r="N134" s="38"/>
      <c r="O134" s="38"/>
    </row>
    <row r="135" spans="1:43" ht="16.5" customHeight="1">
      <c r="A135" s="130" t="s">
        <v>222</v>
      </c>
      <c r="B135" s="84" t="s">
        <v>853</v>
      </c>
      <c r="C135" s="195" t="s">
        <v>1411</v>
      </c>
      <c r="D135" s="195" t="s">
        <v>1846</v>
      </c>
      <c r="E135" s="84"/>
      <c r="F135" s="90" t="s">
        <v>12</v>
      </c>
      <c r="G135" s="84"/>
      <c r="H135" s="84"/>
      <c r="I135" s="85"/>
      <c r="J135" s="85"/>
      <c r="K135" s="88"/>
      <c r="L135" s="85"/>
      <c r="M135" s="38"/>
      <c r="N135" s="38"/>
      <c r="O135" s="38"/>
    </row>
    <row r="136" spans="1:43" ht="16.5" customHeight="1">
      <c r="A136" s="130" t="s">
        <v>224</v>
      </c>
      <c r="B136" s="84" t="s">
        <v>853</v>
      </c>
      <c r="C136" s="195" t="s">
        <v>1411</v>
      </c>
      <c r="D136" s="195" t="s">
        <v>1847</v>
      </c>
      <c r="E136" s="84"/>
      <c r="F136" s="90" t="s">
        <v>12</v>
      </c>
      <c r="G136" s="84"/>
      <c r="H136" s="84"/>
      <c r="I136" s="85"/>
      <c r="J136" s="85"/>
      <c r="K136" s="88"/>
      <c r="L136" s="85"/>
      <c r="M136" s="38"/>
      <c r="N136" s="38"/>
      <c r="O136" s="38"/>
    </row>
    <row r="137" spans="1:43" ht="16.5" customHeight="1">
      <c r="A137" s="130" t="s">
        <v>226</v>
      </c>
      <c r="B137" s="84" t="s">
        <v>853</v>
      </c>
      <c r="C137" s="195" t="s">
        <v>1411</v>
      </c>
      <c r="D137" s="195" t="s">
        <v>1848</v>
      </c>
      <c r="E137" s="84" t="s">
        <v>59</v>
      </c>
      <c r="F137" s="90" t="s">
        <v>12</v>
      </c>
      <c r="G137" s="84"/>
      <c r="H137" s="84"/>
      <c r="I137" s="85"/>
      <c r="J137" s="95" t="s">
        <v>591</v>
      </c>
      <c r="K137" s="88" t="s">
        <v>592</v>
      </c>
      <c r="L137" s="474"/>
      <c r="M137" s="38"/>
      <c r="N137" s="38"/>
      <c r="O137" s="38"/>
    </row>
    <row r="138" spans="1:43" ht="16.5" customHeight="1">
      <c r="A138" s="130" t="s">
        <v>227</v>
      </c>
      <c r="B138" s="84" t="s">
        <v>853</v>
      </c>
      <c r="C138" s="195" t="s">
        <v>1411</v>
      </c>
      <c r="D138" s="195" t="s">
        <v>1849</v>
      </c>
      <c r="E138" s="84" t="s">
        <v>60</v>
      </c>
      <c r="F138" s="90" t="s">
        <v>12</v>
      </c>
      <c r="G138" s="84"/>
      <c r="H138" s="84"/>
      <c r="I138" s="85"/>
      <c r="J138" s="95" t="s">
        <v>589</v>
      </c>
      <c r="K138" s="88"/>
      <c r="L138" s="474"/>
      <c r="M138" s="38"/>
      <c r="N138" s="38"/>
      <c r="O138" s="38"/>
    </row>
    <row r="139" spans="1:43" ht="16.5" customHeight="1">
      <c r="A139" s="130" t="s">
        <v>228</v>
      </c>
      <c r="B139" s="84" t="s">
        <v>853</v>
      </c>
      <c r="C139" s="195" t="s">
        <v>1411</v>
      </c>
      <c r="D139" s="195" t="s">
        <v>1850</v>
      </c>
      <c r="E139" s="84" t="s">
        <v>60</v>
      </c>
      <c r="F139" s="90" t="s">
        <v>12</v>
      </c>
      <c r="G139" s="84"/>
      <c r="H139" s="84"/>
      <c r="I139" s="85"/>
      <c r="J139" s="95" t="s">
        <v>590</v>
      </c>
      <c r="K139" s="88" t="s">
        <v>593</v>
      </c>
      <c r="L139" s="474"/>
      <c r="M139" s="38"/>
      <c r="N139" s="38"/>
      <c r="O139" s="38"/>
    </row>
    <row r="140" spans="1:43" ht="16.5" customHeight="1">
      <c r="A140" s="130" t="s">
        <v>230</v>
      </c>
      <c r="B140" s="84" t="s">
        <v>853</v>
      </c>
      <c r="C140" s="195" t="s">
        <v>1411</v>
      </c>
      <c r="D140" s="195" t="s">
        <v>1851</v>
      </c>
      <c r="E140" s="84"/>
      <c r="F140" s="90" t="s">
        <v>12</v>
      </c>
      <c r="G140" s="84"/>
      <c r="H140" s="84"/>
      <c r="I140" s="85"/>
      <c r="J140" s="85"/>
      <c r="K140" s="88"/>
      <c r="L140" s="85"/>
      <c r="M140" s="38"/>
      <c r="N140" s="38"/>
      <c r="O140" s="38"/>
    </row>
    <row r="141" spans="1:43" ht="16.5" customHeight="1">
      <c r="A141" s="130" t="s">
        <v>231</v>
      </c>
      <c r="B141" s="84" t="s">
        <v>853</v>
      </c>
      <c r="C141" s="195" t="s">
        <v>1411</v>
      </c>
      <c r="D141" s="195" t="s">
        <v>1852</v>
      </c>
      <c r="E141" s="84"/>
      <c r="F141" s="90" t="s">
        <v>12</v>
      </c>
      <c r="G141" s="84"/>
      <c r="H141" s="84"/>
      <c r="I141" s="85"/>
      <c r="J141" s="85"/>
      <c r="K141" s="88"/>
      <c r="L141" s="85"/>
      <c r="M141" s="38"/>
      <c r="N141" s="38"/>
      <c r="O141" s="38"/>
    </row>
    <row r="142" spans="1:43" ht="16.5" customHeight="1">
      <c r="A142" s="130" t="s">
        <v>232</v>
      </c>
      <c r="B142" s="84" t="s">
        <v>853</v>
      </c>
      <c r="C142" s="195" t="s">
        <v>1411</v>
      </c>
      <c r="D142" s="195" t="s">
        <v>1853</v>
      </c>
      <c r="E142" s="84"/>
      <c r="F142" s="90" t="s">
        <v>12</v>
      </c>
      <c r="G142" s="84"/>
      <c r="H142" s="84"/>
      <c r="I142" s="85"/>
      <c r="J142" s="85"/>
      <c r="K142" s="88"/>
      <c r="L142" s="85"/>
      <c r="M142" s="38"/>
      <c r="N142" s="38"/>
      <c r="O142" s="38"/>
    </row>
    <row r="143" spans="1:43" ht="16.5" customHeight="1">
      <c r="A143" s="130" t="s">
        <v>233</v>
      </c>
      <c r="B143" s="84" t="s">
        <v>853</v>
      </c>
      <c r="C143" s="195" t="s">
        <v>1227</v>
      </c>
      <c r="D143" s="195" t="s">
        <v>2163</v>
      </c>
      <c r="E143" s="84" t="s">
        <v>67</v>
      </c>
      <c r="F143" s="90" t="s">
        <v>12</v>
      </c>
      <c r="G143" s="84"/>
      <c r="H143" s="84"/>
      <c r="I143" s="85"/>
      <c r="J143" s="85"/>
      <c r="K143" s="88" t="s">
        <v>510</v>
      </c>
      <c r="L143" s="85"/>
      <c r="M143" s="38"/>
      <c r="N143" s="38"/>
      <c r="O143" s="38"/>
    </row>
    <row r="144" spans="1:43" ht="16.5" customHeight="1">
      <c r="A144" s="130" t="s">
        <v>235</v>
      </c>
      <c r="B144" s="84" t="s">
        <v>853</v>
      </c>
      <c r="C144" s="195" t="s">
        <v>1227</v>
      </c>
      <c r="D144" s="195" t="s">
        <v>2164</v>
      </c>
      <c r="E144" s="84" t="s">
        <v>594</v>
      </c>
      <c r="F144" s="90" t="s">
        <v>12</v>
      </c>
      <c r="G144" s="84"/>
      <c r="H144" s="84"/>
      <c r="I144" s="85"/>
      <c r="J144" s="85"/>
      <c r="K144" s="88" t="s">
        <v>531</v>
      </c>
      <c r="L144" s="85"/>
      <c r="M144" s="38"/>
      <c r="N144" s="38"/>
      <c r="O144" s="38"/>
    </row>
    <row r="145" spans="1:15" ht="16.5" customHeight="1">
      <c r="A145" s="130" t="s">
        <v>1214</v>
      </c>
      <c r="B145" s="84" t="s">
        <v>853</v>
      </c>
      <c r="C145" s="195" t="s">
        <v>1225</v>
      </c>
      <c r="D145" s="195" t="s">
        <v>1224</v>
      </c>
      <c r="E145" s="84"/>
      <c r="F145" s="90" t="s">
        <v>12</v>
      </c>
      <c r="G145" s="84"/>
      <c r="H145" s="84"/>
      <c r="I145" s="85"/>
      <c r="J145" s="85"/>
      <c r="K145" s="131" t="s">
        <v>595</v>
      </c>
      <c r="L145" s="85"/>
      <c r="M145" s="38"/>
      <c r="N145" s="38"/>
      <c r="O145" s="38"/>
    </row>
    <row r="146" spans="1:15" ht="16.5" customHeight="1">
      <c r="A146" s="130" t="s">
        <v>2332</v>
      </c>
      <c r="B146" s="84" t="s">
        <v>853</v>
      </c>
      <c r="C146" s="195" t="s">
        <v>1702</v>
      </c>
      <c r="D146" s="195" t="s">
        <v>1222</v>
      </c>
      <c r="E146" s="84"/>
      <c r="F146" s="90" t="s">
        <v>12</v>
      </c>
      <c r="G146" s="84"/>
      <c r="H146" s="84"/>
      <c r="I146" s="85"/>
      <c r="J146" s="85" t="s">
        <v>596</v>
      </c>
      <c r="K146" s="88"/>
      <c r="L146" s="85"/>
      <c r="M146" s="38"/>
      <c r="N146" s="38"/>
      <c r="O146" s="38"/>
    </row>
    <row r="147" spans="1:15">
      <c r="M147" s="38"/>
      <c r="N147" s="38"/>
      <c r="O147" s="38"/>
    </row>
    <row r="148" spans="1:15">
      <c r="M148" s="38"/>
      <c r="N148" s="38"/>
      <c r="O148" s="38"/>
    </row>
    <row r="149" spans="1:15">
      <c r="M149" s="38"/>
      <c r="N149" s="38"/>
      <c r="O149" s="38"/>
    </row>
    <row r="150" spans="1:15">
      <c r="M150" s="38"/>
      <c r="N150" s="38"/>
      <c r="O150" s="38"/>
    </row>
    <row r="151" spans="1:15">
      <c r="M151" s="38"/>
      <c r="N151" s="38"/>
      <c r="O151" s="38"/>
    </row>
    <row r="152" spans="1:15">
      <c r="M152" s="38"/>
      <c r="N152" s="38"/>
      <c r="O152" s="38"/>
    </row>
    <row r="153" spans="1:15">
      <c r="M153" s="38"/>
      <c r="N153" s="38"/>
      <c r="O153" s="38"/>
    </row>
    <row r="154" spans="1:15">
      <c r="M154" s="38"/>
      <c r="N154" s="38"/>
      <c r="O154" s="38"/>
    </row>
    <row r="155" spans="1:15">
      <c r="M155" s="38"/>
      <c r="N155" s="38"/>
      <c r="O155" s="38"/>
    </row>
    <row r="156" spans="1:15">
      <c r="M156" s="38"/>
      <c r="N156" s="38"/>
      <c r="O156" s="38"/>
    </row>
    <row r="157" spans="1:15">
      <c r="M157" s="38"/>
      <c r="N157" s="38"/>
      <c r="O157" s="38"/>
    </row>
    <row r="158" spans="1:15">
      <c r="M158" s="38"/>
      <c r="N158" s="38"/>
      <c r="O158" s="38"/>
    </row>
    <row r="159" spans="1:15">
      <c r="M159" s="38"/>
      <c r="N159" s="38"/>
      <c r="O159" s="38"/>
    </row>
    <row r="160" spans="1:15">
      <c r="M160" s="38"/>
      <c r="N160" s="38"/>
      <c r="O160" s="38"/>
    </row>
    <row r="161" spans="13:15">
      <c r="M161" s="38"/>
      <c r="N161" s="38"/>
      <c r="O161" s="38"/>
    </row>
    <row r="162" spans="13:15">
      <c r="M162" s="38"/>
      <c r="N162" s="38"/>
      <c r="O162" s="38"/>
    </row>
    <row r="163" spans="13:15">
      <c r="M163" s="38"/>
      <c r="N163" s="38"/>
      <c r="O163" s="38"/>
    </row>
    <row r="164" spans="13:15">
      <c r="M164" s="38"/>
      <c r="N164" s="38"/>
      <c r="O164" s="38"/>
    </row>
    <row r="165" spans="13:15">
      <c r="M165" s="38"/>
      <c r="N165" s="38"/>
      <c r="O165" s="38"/>
    </row>
    <row r="166" spans="13:15">
      <c r="M166" s="38"/>
      <c r="N166" s="38"/>
      <c r="O166" s="38"/>
    </row>
    <row r="167" spans="13:15">
      <c r="M167" s="38"/>
      <c r="N167" s="38"/>
      <c r="O167" s="38"/>
    </row>
    <row r="168" spans="13:15">
      <c r="M168" s="38"/>
      <c r="N168" s="38"/>
      <c r="O168" s="38"/>
    </row>
    <row r="169" spans="13:15">
      <c r="M169" s="38"/>
      <c r="N169" s="38"/>
      <c r="O169" s="38"/>
    </row>
    <row r="170" spans="13:15">
      <c r="M170" s="38"/>
      <c r="N170" s="38"/>
      <c r="O170" s="38"/>
    </row>
    <row r="171" spans="13:15">
      <c r="M171" s="38"/>
      <c r="N171" s="38"/>
      <c r="O171" s="38"/>
    </row>
    <row r="172" spans="13:15">
      <c r="M172" s="38"/>
      <c r="N172" s="38"/>
      <c r="O172" s="38"/>
    </row>
    <row r="173" spans="13:15">
      <c r="M173" s="38"/>
      <c r="N173" s="38"/>
      <c r="O173" s="38"/>
    </row>
    <row r="174" spans="13:15">
      <c r="M174" s="38"/>
      <c r="N174" s="38"/>
      <c r="O174" s="38"/>
    </row>
    <row r="175" spans="13:15">
      <c r="M175" s="38"/>
      <c r="N175" s="38"/>
      <c r="O175" s="38"/>
    </row>
    <row r="176" spans="13:15">
      <c r="M176" s="38"/>
      <c r="N176" s="38"/>
      <c r="O176" s="38"/>
    </row>
    <row r="177" spans="13:15">
      <c r="M177" s="38"/>
      <c r="N177" s="38"/>
      <c r="O177" s="38"/>
    </row>
    <row r="178" spans="13:15">
      <c r="M178" s="38"/>
      <c r="N178" s="38"/>
      <c r="O178" s="38"/>
    </row>
    <row r="179" spans="13:15">
      <c r="M179" s="38"/>
      <c r="N179" s="38"/>
      <c r="O179" s="38"/>
    </row>
    <row r="180" spans="13:15">
      <c r="M180" s="38"/>
      <c r="N180" s="38"/>
      <c r="O180" s="38"/>
    </row>
    <row r="181" spans="13:15">
      <c r="M181" s="38"/>
      <c r="N181" s="38"/>
      <c r="O181" s="38"/>
    </row>
    <row r="182" spans="13:15">
      <c r="M182" s="38"/>
      <c r="N182" s="38"/>
      <c r="O182" s="38"/>
    </row>
    <row r="183" spans="13:15">
      <c r="M183" s="38"/>
      <c r="N183" s="38"/>
      <c r="O183" s="38"/>
    </row>
    <row r="184" spans="13:15">
      <c r="M184" s="38"/>
      <c r="N184" s="38"/>
      <c r="O184" s="38"/>
    </row>
    <row r="185" spans="13:15">
      <c r="M185" s="38"/>
      <c r="N185" s="38"/>
      <c r="O185" s="38"/>
    </row>
    <row r="186" spans="13:15">
      <c r="M186" s="38"/>
      <c r="N186" s="38"/>
      <c r="O186" s="38"/>
    </row>
    <row r="187" spans="13:15">
      <c r="M187" s="38"/>
      <c r="N187" s="38"/>
      <c r="O187" s="38"/>
    </row>
    <row r="188" spans="13:15">
      <c r="M188" s="38"/>
      <c r="N188" s="38"/>
      <c r="O188" s="38"/>
    </row>
    <row r="189" spans="13:15">
      <c r="M189" s="38"/>
      <c r="N189" s="38"/>
      <c r="O189" s="38"/>
    </row>
    <row r="190" spans="13:15">
      <c r="M190" s="38"/>
      <c r="N190" s="38"/>
      <c r="O190" s="38"/>
    </row>
    <row r="191" spans="13:15">
      <c r="M191" s="38"/>
      <c r="N191" s="38"/>
      <c r="O191" s="38"/>
    </row>
    <row r="192" spans="13:15">
      <c r="M192" s="38"/>
      <c r="N192" s="38"/>
      <c r="O192" s="38"/>
    </row>
    <row r="193" spans="13:15">
      <c r="M193" s="38"/>
      <c r="N193" s="38"/>
      <c r="O193" s="38"/>
    </row>
    <row r="194" spans="13:15">
      <c r="M194" s="38"/>
      <c r="N194" s="38"/>
      <c r="O194" s="38"/>
    </row>
    <row r="195" spans="13:15">
      <c r="M195" s="38"/>
      <c r="N195" s="38"/>
      <c r="O195" s="38"/>
    </row>
    <row r="196" spans="13:15">
      <c r="M196" s="38"/>
      <c r="N196" s="38"/>
      <c r="O196" s="38"/>
    </row>
    <row r="197" spans="13:15">
      <c r="M197" s="38"/>
      <c r="N197" s="38"/>
      <c r="O197" s="38"/>
    </row>
    <row r="198" spans="13:15">
      <c r="M198" s="38"/>
      <c r="N198" s="38"/>
      <c r="O198" s="38"/>
    </row>
    <row r="199" spans="13:15">
      <c r="M199" s="38"/>
      <c r="N199" s="38"/>
      <c r="O199" s="38"/>
    </row>
    <row r="200" spans="13:15">
      <c r="M200" s="38"/>
      <c r="N200" s="38"/>
      <c r="O200" s="38"/>
    </row>
    <row r="201" spans="13:15">
      <c r="M201" s="38"/>
      <c r="N201" s="38"/>
      <c r="O201" s="38"/>
    </row>
    <row r="202" spans="13:15">
      <c r="M202" s="38"/>
      <c r="N202" s="38"/>
      <c r="O202" s="38"/>
    </row>
    <row r="203" spans="13:15">
      <c r="M203" s="38"/>
      <c r="N203" s="38"/>
      <c r="O203" s="38"/>
    </row>
    <row r="204" spans="13:15">
      <c r="M204" s="38"/>
      <c r="N204" s="38"/>
      <c r="O204" s="38"/>
    </row>
    <row r="205" spans="13:15">
      <c r="M205" s="38"/>
      <c r="N205" s="38"/>
      <c r="O205" s="38"/>
    </row>
    <row r="206" spans="13:15">
      <c r="M206" s="38"/>
      <c r="N206" s="38"/>
      <c r="O206" s="38"/>
    </row>
    <row r="207" spans="13:15">
      <c r="M207" s="38"/>
      <c r="N207" s="38"/>
      <c r="O207" s="38"/>
    </row>
    <row r="208" spans="13:15">
      <c r="M208" s="38"/>
      <c r="N208" s="38"/>
      <c r="O208" s="38"/>
    </row>
    <row r="209" spans="13:15">
      <c r="M209" s="38"/>
      <c r="N209" s="38"/>
      <c r="O209" s="38"/>
    </row>
    <row r="210" spans="13:15">
      <c r="M210" s="38"/>
      <c r="N210" s="38"/>
      <c r="O210" s="38"/>
    </row>
    <row r="211" spans="13:15">
      <c r="M211" s="38"/>
      <c r="N211" s="38"/>
      <c r="O211" s="38"/>
    </row>
    <row r="212" spans="13:15">
      <c r="M212" s="38"/>
      <c r="N212" s="38"/>
      <c r="O212" s="38"/>
    </row>
    <row r="213" spans="13:15">
      <c r="M213" s="38"/>
      <c r="N213" s="38"/>
      <c r="O213" s="38"/>
    </row>
    <row r="214" spans="13:15">
      <c r="M214" s="38"/>
      <c r="N214" s="38"/>
      <c r="O214" s="38"/>
    </row>
    <row r="215" spans="13:15">
      <c r="M215" s="38"/>
      <c r="N215" s="38"/>
      <c r="O215" s="38"/>
    </row>
    <row r="216" spans="13:15">
      <c r="M216" s="38"/>
      <c r="N216" s="38"/>
      <c r="O216" s="38"/>
    </row>
    <row r="217" spans="13:15">
      <c r="M217" s="38"/>
      <c r="N217" s="38"/>
      <c r="O217" s="38"/>
    </row>
    <row r="218" spans="13:15">
      <c r="M218" s="38"/>
      <c r="N218" s="38"/>
      <c r="O218" s="38"/>
    </row>
    <row r="219" spans="13:15">
      <c r="M219" s="38"/>
      <c r="N219" s="38"/>
      <c r="O219" s="38"/>
    </row>
    <row r="220" spans="13:15">
      <c r="M220" s="38"/>
      <c r="N220" s="38"/>
      <c r="O220" s="38"/>
    </row>
    <row r="221" spans="13:15">
      <c r="M221" s="38"/>
      <c r="N221" s="38"/>
      <c r="O221" s="38"/>
    </row>
    <row r="222" spans="13:15">
      <c r="M222" s="38"/>
      <c r="N222" s="38"/>
      <c r="O222" s="38"/>
    </row>
    <row r="223" spans="13:15">
      <c r="M223" s="38"/>
      <c r="N223" s="38"/>
      <c r="O223" s="38"/>
    </row>
    <row r="224" spans="13:15">
      <c r="M224" s="38"/>
      <c r="N224" s="38"/>
      <c r="O224" s="38"/>
    </row>
    <row r="225" spans="13:15">
      <c r="M225" s="38"/>
      <c r="N225" s="38"/>
      <c r="O225" s="38"/>
    </row>
    <row r="226" spans="13:15">
      <c r="M226" s="38"/>
      <c r="N226" s="38"/>
      <c r="O226" s="38"/>
    </row>
    <row r="227" spans="13:15">
      <c r="M227" s="38"/>
      <c r="N227" s="38"/>
      <c r="O227" s="38"/>
    </row>
    <row r="228" spans="13:15">
      <c r="M228" s="38"/>
      <c r="N228" s="38"/>
      <c r="O228" s="38"/>
    </row>
    <row r="229" spans="13:15">
      <c r="M229" s="38"/>
      <c r="N229" s="38"/>
      <c r="O229" s="38"/>
    </row>
    <row r="230" spans="13:15">
      <c r="M230" s="38"/>
      <c r="N230" s="38"/>
      <c r="O230" s="38"/>
    </row>
    <row r="231" spans="13:15">
      <c r="M231" s="38"/>
      <c r="N231" s="38"/>
      <c r="O231" s="38"/>
    </row>
    <row r="232" spans="13:15">
      <c r="M232" s="38"/>
      <c r="N232" s="38"/>
      <c r="O232" s="38"/>
    </row>
    <row r="233" spans="13:15">
      <c r="M233" s="38"/>
      <c r="N233" s="38"/>
      <c r="O233" s="38"/>
    </row>
    <row r="234" spans="13:15">
      <c r="M234" s="38"/>
      <c r="N234" s="38"/>
      <c r="O234" s="38"/>
    </row>
    <row r="235" spans="13:15">
      <c r="M235" s="38"/>
      <c r="N235" s="38"/>
      <c r="O235" s="38"/>
    </row>
    <row r="236" spans="13:15">
      <c r="M236" s="38"/>
      <c r="N236" s="38"/>
      <c r="O236" s="38"/>
    </row>
    <row r="237" spans="13:15">
      <c r="M237" s="38"/>
      <c r="N237" s="38"/>
      <c r="O237" s="38"/>
    </row>
    <row r="238" spans="13:15">
      <c r="M238" s="38"/>
      <c r="N238" s="38"/>
      <c r="O238" s="38"/>
    </row>
    <row r="239" spans="13:15">
      <c r="M239" s="38"/>
      <c r="N239" s="38"/>
      <c r="O239" s="38"/>
    </row>
    <row r="240" spans="13:15">
      <c r="M240" s="38"/>
      <c r="N240" s="38"/>
      <c r="O240" s="38"/>
    </row>
    <row r="241" spans="13:15">
      <c r="M241" s="38"/>
      <c r="N241" s="38"/>
      <c r="O241" s="38"/>
    </row>
    <row r="242" spans="13:15">
      <c r="M242" s="38"/>
      <c r="N242" s="38"/>
      <c r="O242" s="38"/>
    </row>
    <row r="243" spans="13:15">
      <c r="M243" s="38"/>
      <c r="N243" s="38"/>
      <c r="O243" s="38"/>
    </row>
    <row r="244" spans="13:15">
      <c r="M244" s="38"/>
      <c r="N244" s="38"/>
      <c r="O244" s="38"/>
    </row>
    <row r="245" spans="13:15">
      <c r="M245" s="38"/>
      <c r="N245" s="38"/>
      <c r="O245" s="38"/>
    </row>
    <row r="246" spans="13:15">
      <c r="M246" s="38"/>
      <c r="N246" s="38"/>
      <c r="O246" s="38"/>
    </row>
    <row r="247" spans="13:15">
      <c r="M247" s="38"/>
      <c r="N247" s="38"/>
      <c r="O247" s="38"/>
    </row>
    <row r="248" spans="13:15">
      <c r="M248" s="38"/>
      <c r="N248" s="38"/>
      <c r="O248" s="38"/>
    </row>
    <row r="249" spans="13:15">
      <c r="M249" s="38"/>
      <c r="N249" s="38"/>
      <c r="O249" s="38"/>
    </row>
    <row r="250" spans="13:15">
      <c r="M250" s="38"/>
      <c r="N250" s="38"/>
      <c r="O250" s="38"/>
    </row>
    <row r="251" spans="13:15">
      <c r="M251" s="38"/>
      <c r="N251" s="38"/>
      <c r="O251" s="38"/>
    </row>
    <row r="252" spans="13:15">
      <c r="M252" s="38"/>
      <c r="N252" s="38"/>
      <c r="O252" s="38"/>
    </row>
    <row r="253" spans="13:15">
      <c r="M253" s="38"/>
      <c r="N253" s="38"/>
      <c r="O253" s="38"/>
    </row>
    <row r="254" spans="13:15">
      <c r="M254" s="38"/>
      <c r="N254" s="38"/>
      <c r="O254" s="38"/>
    </row>
    <row r="255" spans="13:15">
      <c r="M255" s="38"/>
      <c r="N255" s="38"/>
      <c r="O255" s="38"/>
    </row>
    <row r="256" spans="13:15">
      <c r="M256" s="38"/>
      <c r="N256" s="38"/>
      <c r="O256" s="38"/>
    </row>
    <row r="257" spans="13:15">
      <c r="M257" s="38"/>
      <c r="N257" s="38"/>
      <c r="O257" s="38"/>
    </row>
    <row r="258" spans="13:15">
      <c r="M258" s="38"/>
      <c r="N258" s="38"/>
      <c r="O258" s="38"/>
    </row>
    <row r="259" spans="13:15">
      <c r="M259" s="38"/>
      <c r="N259" s="38"/>
      <c r="O259" s="38"/>
    </row>
    <row r="260" spans="13:15">
      <c r="M260" s="38"/>
      <c r="N260" s="38"/>
      <c r="O260" s="38"/>
    </row>
    <row r="261" spans="13:15">
      <c r="M261" s="38"/>
      <c r="N261" s="38"/>
      <c r="O261" s="38"/>
    </row>
    <row r="262" spans="13:15">
      <c r="M262" s="38"/>
      <c r="N262" s="38"/>
      <c r="O262" s="38"/>
    </row>
    <row r="263" spans="13:15">
      <c r="M263" s="38"/>
      <c r="N263" s="38"/>
      <c r="O263" s="38"/>
    </row>
    <row r="264" spans="13:15">
      <c r="M264" s="38"/>
      <c r="N264" s="38"/>
      <c r="O264" s="38"/>
    </row>
    <row r="265" spans="13:15">
      <c r="M265" s="38"/>
      <c r="N265" s="38"/>
      <c r="O265" s="38"/>
    </row>
    <row r="266" spans="13:15">
      <c r="M266" s="38"/>
      <c r="N266" s="38"/>
      <c r="O266" s="38"/>
    </row>
    <row r="267" spans="13:15">
      <c r="M267" s="38"/>
      <c r="N267" s="38"/>
      <c r="O267" s="38"/>
    </row>
    <row r="268" spans="13:15">
      <c r="M268" s="38"/>
      <c r="N268" s="38"/>
      <c r="O268" s="38"/>
    </row>
    <row r="269" spans="13:15">
      <c r="M269" s="38"/>
      <c r="N269" s="38"/>
      <c r="O269" s="38"/>
    </row>
    <row r="270" spans="13:15">
      <c r="M270" s="38"/>
      <c r="N270" s="38"/>
      <c r="O270" s="38"/>
    </row>
    <row r="271" spans="13:15">
      <c r="M271" s="38"/>
      <c r="N271" s="38"/>
      <c r="O271" s="38"/>
    </row>
    <row r="272" spans="13:15">
      <c r="M272" s="38"/>
      <c r="N272" s="38"/>
      <c r="O272" s="38"/>
    </row>
    <row r="273" spans="13:15">
      <c r="M273" s="38"/>
      <c r="N273" s="38"/>
      <c r="O273" s="38"/>
    </row>
    <row r="274" spans="13:15">
      <c r="M274" s="38"/>
      <c r="N274" s="38"/>
      <c r="O274" s="38"/>
    </row>
    <row r="275" spans="13:15">
      <c r="M275" s="38"/>
      <c r="N275" s="38"/>
      <c r="O275" s="38"/>
    </row>
    <row r="276" spans="13:15">
      <c r="M276" s="38"/>
      <c r="N276" s="38"/>
      <c r="O276" s="38"/>
    </row>
    <row r="277" spans="13:15">
      <c r="M277" s="38"/>
      <c r="N277" s="38"/>
      <c r="O277" s="38"/>
    </row>
    <row r="278" spans="13:15">
      <c r="M278" s="38"/>
      <c r="N278" s="38"/>
      <c r="O278" s="38"/>
    </row>
    <row r="279" spans="13:15">
      <c r="M279" s="38"/>
      <c r="N279" s="38"/>
      <c r="O279" s="38"/>
    </row>
    <row r="280" spans="13:15">
      <c r="M280" s="38"/>
      <c r="N280" s="38"/>
      <c r="O280" s="38"/>
    </row>
    <row r="281" spans="13:15">
      <c r="M281" s="38"/>
      <c r="N281" s="38"/>
      <c r="O281" s="38"/>
    </row>
    <row r="282" spans="13:15">
      <c r="M282" s="38"/>
      <c r="N282" s="38"/>
      <c r="O282" s="38"/>
    </row>
    <row r="283" spans="13:15">
      <c r="M283" s="38"/>
      <c r="N283" s="38"/>
      <c r="O283" s="38"/>
    </row>
    <row r="284" spans="13:15">
      <c r="M284" s="38"/>
      <c r="N284" s="38"/>
      <c r="O284" s="38"/>
    </row>
    <row r="285" spans="13:15">
      <c r="M285" s="38"/>
      <c r="N285" s="38"/>
      <c r="O285" s="38"/>
    </row>
    <row r="286" spans="13:15">
      <c r="M286" s="38"/>
      <c r="N286" s="38"/>
      <c r="O286" s="38"/>
    </row>
    <row r="287" spans="13:15">
      <c r="M287" s="38"/>
      <c r="N287" s="38"/>
      <c r="O287" s="38"/>
    </row>
    <row r="288" spans="13:15">
      <c r="M288" s="38"/>
      <c r="N288" s="38"/>
      <c r="O288" s="38"/>
    </row>
    <row r="289" spans="13:15">
      <c r="M289" s="38"/>
      <c r="N289" s="38"/>
      <c r="O289" s="38"/>
    </row>
    <row r="290" spans="13:15">
      <c r="M290" s="38"/>
      <c r="N290" s="38"/>
      <c r="O290" s="38"/>
    </row>
    <row r="291" spans="13:15">
      <c r="M291" s="38"/>
      <c r="N291" s="38"/>
      <c r="O291" s="38"/>
    </row>
    <row r="292" spans="13:15">
      <c r="M292" s="38"/>
      <c r="N292" s="38"/>
      <c r="O292" s="38"/>
    </row>
    <row r="293" spans="13:15">
      <c r="M293" s="38"/>
      <c r="N293" s="38"/>
      <c r="O293" s="38"/>
    </row>
  </sheetData>
  <mergeCells count="10">
    <mergeCell ref="C1:D8"/>
    <mergeCell ref="E1:E8"/>
    <mergeCell ref="A121:A129"/>
    <mergeCell ref="K121:K129"/>
    <mergeCell ref="L137:L139"/>
    <mergeCell ref="K71:K77"/>
    <mergeCell ref="K78:K88"/>
    <mergeCell ref="K94:K97"/>
    <mergeCell ref="K102:K105"/>
    <mergeCell ref="K112:K120"/>
  </mergeCells>
  <phoneticPr fontId="8" type="noConversion"/>
  <hyperlinks>
    <hyperlink ref="D39" r:id="rId1" display="Compare-LCM_70_Digits_SN_From@SFC_And@EEPROM"/>
    <hyperlink ref="D90" r:id="rId2"/>
    <hyperlink ref="D91" r:id="rId3"/>
    <hyperlink ref="D93" r:id="rId4"/>
    <hyperlink ref="D98" r:id="rId5"/>
    <hyperlink ref="D99" r:id="rId6"/>
    <hyperlink ref="D101" r:id="rId7"/>
    <hyperlink ref="D110" r:id="rId8"/>
    <hyperlink ref="D108" r:id="rId9"/>
    <hyperlink ref="D109" r:id="rId10"/>
    <hyperlink ref="D111" r:id="rId11"/>
    <hyperlink ref="D113" r:id="rId12"/>
    <hyperlink ref="D114" r:id="rId13"/>
    <hyperlink ref="D115" r:id="rId14"/>
    <hyperlink ref="D116" r:id="rId15"/>
    <hyperlink ref="D117" r:id="rId16"/>
    <hyperlink ref="D118" r:id="rId17"/>
    <hyperlink ref="D119" r:id="rId18"/>
    <hyperlink ref="D120" r:id="rId19"/>
    <hyperlink ref="D131" r:id="rId20"/>
    <hyperlink ref="D132" r:id="rId21"/>
    <hyperlink ref="D134" r:id="rId22"/>
    <hyperlink ref="D135" r:id="rId23"/>
    <hyperlink ref="D136" r:id="rId24"/>
    <hyperlink ref="D137" r:id="rId25"/>
    <hyperlink ref="D138" r:id="rId26"/>
    <hyperlink ref="D139" r:id="rId27"/>
    <hyperlink ref="D122" r:id="rId28"/>
    <hyperlink ref="D123" r:id="rId29"/>
    <hyperlink ref="D124" r:id="rId30"/>
    <hyperlink ref="D125" r:id="rId31"/>
    <hyperlink ref="D126" r:id="rId32"/>
    <hyperlink ref="D127" r:id="rId33"/>
    <hyperlink ref="D128" r:id="rId34"/>
    <hyperlink ref="D129" r:id="rId35"/>
  </hyperlinks>
  <pageMargins left="0.69930555555555596" right="0.69930555555555596" top="0.75" bottom="0.75" header="0.3" footer="0.3"/>
  <pageSetup orientation="portrait" r:id="rId3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N357"/>
  <sheetViews>
    <sheetView topLeftCell="A199" zoomScale="85" zoomScaleNormal="85" workbookViewId="0">
      <selection activeCell="L218" sqref="L218:L219"/>
    </sheetView>
  </sheetViews>
  <sheetFormatPr defaultColWidth="8.625" defaultRowHeight="15.75"/>
  <cols>
    <col min="1" max="1" width="9.5" style="1" customWidth="1"/>
    <col min="2" max="2" width="9.125" style="23" bestFit="1" customWidth="1"/>
    <col min="3" max="3" width="27.375" style="1" customWidth="1"/>
    <col min="4" max="4" width="42.625" style="1" customWidth="1"/>
    <col min="5" max="5" width="26.125" style="23" customWidth="1"/>
    <col min="6" max="6" width="30.625" style="23" customWidth="1"/>
    <col min="7" max="7" width="15.5" style="1" customWidth="1"/>
    <col min="8" max="8" width="21.5" style="1" customWidth="1"/>
    <col min="9" max="9" width="20.625" style="1" customWidth="1"/>
    <col min="10" max="10" width="17.625" style="1" customWidth="1"/>
    <col min="11" max="11" width="33.125" style="1" customWidth="1"/>
    <col min="12" max="12" width="68.375" style="1" customWidth="1"/>
    <col min="13" max="13" width="24.375" style="1" bestFit="1" customWidth="1"/>
    <col min="14" max="16384" width="8.625" style="1"/>
  </cols>
  <sheetData>
    <row r="1" spans="1:12" s="48" customFormat="1" ht="27">
      <c r="A1" s="44"/>
      <c r="B1" s="257"/>
      <c r="C1" s="502" t="s">
        <v>2290</v>
      </c>
      <c r="D1" s="503"/>
      <c r="E1" s="503"/>
      <c r="F1" s="45"/>
      <c r="G1" s="46"/>
      <c r="H1" s="154" t="s">
        <v>240</v>
      </c>
      <c r="I1" s="44"/>
      <c r="J1" s="47"/>
      <c r="K1" s="44"/>
      <c r="L1" s="44"/>
    </row>
    <row r="2" spans="1:12" s="48" customFormat="1" ht="27">
      <c r="A2" s="44"/>
      <c r="B2" s="257"/>
      <c r="C2" s="503"/>
      <c r="D2" s="503"/>
      <c r="E2" s="503"/>
      <c r="F2" s="45"/>
      <c r="G2" s="155" t="s">
        <v>0</v>
      </c>
      <c r="H2" s="156">
        <f>COUNTIF(G12:G351,"Not POR")</f>
        <v>0</v>
      </c>
      <c r="I2" s="44"/>
      <c r="J2" s="47"/>
      <c r="K2" s="44"/>
      <c r="L2" s="44"/>
    </row>
    <row r="3" spans="1:12" s="48" customFormat="1" ht="27">
      <c r="A3" s="44"/>
      <c r="B3" s="257"/>
      <c r="C3" s="503"/>
      <c r="D3" s="503"/>
      <c r="E3" s="503"/>
      <c r="F3" s="45"/>
      <c r="G3" s="157" t="s">
        <v>69</v>
      </c>
      <c r="H3" s="156">
        <f>COUNTIF(G12:G352,"CHN validation")</f>
        <v>0</v>
      </c>
      <c r="I3" s="44"/>
      <c r="J3" s="47"/>
      <c r="K3" s="44"/>
      <c r="L3" s="44"/>
    </row>
    <row r="4" spans="1:12" s="48" customFormat="1" ht="27">
      <c r="A4" s="44"/>
      <c r="B4" s="257"/>
      <c r="C4" s="503"/>
      <c r="D4" s="503"/>
      <c r="E4" s="503"/>
      <c r="F4" s="45"/>
      <c r="G4" s="158" t="s">
        <v>241</v>
      </c>
      <c r="H4" s="156">
        <f>COUNTIF(G13:G353,"New Item")</f>
        <v>0</v>
      </c>
      <c r="I4" s="44"/>
      <c r="J4" s="47"/>
      <c r="K4" s="44"/>
      <c r="L4" s="44"/>
    </row>
    <row r="5" spans="1:12" s="48" customFormat="1" ht="27">
      <c r="A5" s="44"/>
      <c r="B5" s="257"/>
      <c r="C5" s="503"/>
      <c r="D5" s="503"/>
      <c r="E5" s="503"/>
      <c r="F5" s="45"/>
      <c r="G5" s="159" t="s">
        <v>71</v>
      </c>
      <c r="H5" s="156">
        <f>COUNTIF(G14:G354,"Pending update")</f>
        <v>0</v>
      </c>
      <c r="I5" s="44"/>
      <c r="J5" s="47"/>
      <c r="K5" s="44"/>
      <c r="L5" s="44"/>
    </row>
    <row r="6" spans="1:12" s="48" customFormat="1" ht="27">
      <c r="A6" s="44"/>
      <c r="B6" s="257"/>
      <c r="C6" s="503"/>
      <c r="D6" s="503"/>
      <c r="E6" s="503"/>
      <c r="F6" s="45"/>
      <c r="G6" s="160" t="s">
        <v>3</v>
      </c>
      <c r="H6" s="156">
        <f>COUNTIF(G14:G355,"Modified")</f>
        <v>3</v>
      </c>
      <c r="I6" s="44"/>
      <c r="J6" s="47"/>
      <c r="K6" s="44"/>
      <c r="L6" s="44"/>
    </row>
    <row r="7" spans="1:12" s="48" customFormat="1" ht="27">
      <c r="A7" s="44"/>
      <c r="B7" s="257"/>
      <c r="C7" s="503"/>
      <c r="D7" s="503"/>
      <c r="E7" s="503"/>
      <c r="F7" s="45"/>
      <c r="G7" s="161" t="s">
        <v>242</v>
      </c>
      <c r="H7" s="156">
        <f>COUNTIF(G12:G351,"Ready")</f>
        <v>337</v>
      </c>
      <c r="I7" s="44"/>
      <c r="J7" s="47"/>
      <c r="K7" s="44"/>
      <c r="L7" s="44"/>
    </row>
    <row r="8" spans="1:12" s="48" customFormat="1" ht="27.75" thickBot="1">
      <c r="A8" s="44"/>
      <c r="B8" s="257"/>
      <c r="C8" s="504"/>
      <c r="D8" s="504"/>
      <c r="E8" s="504"/>
      <c r="F8" s="49"/>
      <c r="G8" s="162" t="s">
        <v>4</v>
      </c>
      <c r="H8" s="156">
        <f>COUNTIF(G11:G357,"Not ready")</f>
        <v>0</v>
      </c>
      <c r="I8" s="44"/>
      <c r="J8" s="47"/>
      <c r="K8" s="44"/>
      <c r="L8" s="44"/>
    </row>
    <row r="9" spans="1:12" s="48" customFormat="1" ht="40.35" customHeight="1">
      <c r="A9" s="50" t="s">
        <v>73</v>
      </c>
      <c r="B9" s="256" t="s">
        <v>851</v>
      </c>
      <c r="C9" s="52" t="s">
        <v>1721</v>
      </c>
      <c r="D9" s="52" t="s">
        <v>1722</v>
      </c>
      <c r="E9" s="52" t="s">
        <v>243</v>
      </c>
      <c r="F9" s="53" t="s">
        <v>244</v>
      </c>
      <c r="G9" s="163" t="s">
        <v>6</v>
      </c>
      <c r="H9" s="54" t="s">
        <v>245</v>
      </c>
      <c r="I9" s="51" t="s">
        <v>7</v>
      </c>
      <c r="J9" s="55" t="s">
        <v>9</v>
      </c>
      <c r="K9" s="51" t="s">
        <v>10</v>
      </c>
      <c r="L9" s="51" t="s">
        <v>246</v>
      </c>
    </row>
    <row r="10" spans="1:12" s="48" customFormat="1" ht="16.5" customHeight="1">
      <c r="A10" s="164">
        <v>1</v>
      </c>
      <c r="B10" s="164" t="s">
        <v>853</v>
      </c>
      <c r="C10" s="150" t="s">
        <v>1700</v>
      </c>
      <c r="D10" s="358" t="s">
        <v>2176</v>
      </c>
      <c r="E10" s="164"/>
      <c r="F10" s="164"/>
      <c r="G10" s="161" t="s">
        <v>12</v>
      </c>
      <c r="H10" s="165"/>
      <c r="I10" s="165"/>
      <c r="J10" s="166" t="s">
        <v>528</v>
      </c>
      <c r="K10" s="167"/>
      <c r="L10" s="167"/>
    </row>
    <row r="11" spans="1:12" s="48" customFormat="1" ht="16.5" customHeight="1">
      <c r="A11" s="164">
        <v>2</v>
      </c>
      <c r="B11" s="164" t="s">
        <v>853</v>
      </c>
      <c r="C11" s="150" t="s">
        <v>1700</v>
      </c>
      <c r="D11" s="358" t="s">
        <v>2177</v>
      </c>
      <c r="E11" s="164"/>
      <c r="F11" s="164"/>
      <c r="G11" s="161" t="s">
        <v>12</v>
      </c>
      <c r="H11" s="165"/>
      <c r="I11" s="165"/>
      <c r="J11" s="166" t="s">
        <v>524</v>
      </c>
      <c r="K11" s="167"/>
      <c r="L11" s="167"/>
    </row>
    <row r="12" spans="1:12" s="48" customFormat="1" ht="16.5" customHeight="1">
      <c r="A12" s="164">
        <v>3</v>
      </c>
      <c r="B12" s="164" t="s">
        <v>853</v>
      </c>
      <c r="C12" s="150" t="s">
        <v>1539</v>
      </c>
      <c r="D12" s="344" t="s">
        <v>1703</v>
      </c>
      <c r="E12" s="164"/>
      <c r="F12" s="164"/>
      <c r="G12" s="161" t="s">
        <v>12</v>
      </c>
      <c r="H12" s="165"/>
      <c r="I12" s="165"/>
      <c r="J12" s="167"/>
      <c r="K12" s="166" t="s">
        <v>247</v>
      </c>
      <c r="L12" s="166"/>
    </row>
    <row r="13" spans="1:12" s="48" customFormat="1" ht="16.5" customHeight="1">
      <c r="A13" s="164">
        <v>4</v>
      </c>
      <c r="B13" s="164" t="s">
        <v>853</v>
      </c>
      <c r="C13" s="150" t="s">
        <v>1700</v>
      </c>
      <c r="D13" s="344" t="s">
        <v>1699</v>
      </c>
      <c r="E13" s="164"/>
      <c r="F13" s="168"/>
      <c r="G13" s="161" t="s">
        <v>12</v>
      </c>
      <c r="H13" s="165"/>
      <c r="I13" s="165"/>
      <c r="J13" s="166"/>
      <c r="K13" s="167"/>
      <c r="L13" s="167"/>
    </row>
    <row r="14" spans="1:12" s="48" customFormat="1" ht="16.5" customHeight="1">
      <c r="A14" s="164">
        <v>5</v>
      </c>
      <c r="B14" s="164" t="s">
        <v>853</v>
      </c>
      <c r="C14" s="150" t="s">
        <v>1539</v>
      </c>
      <c r="D14" s="344" t="s">
        <v>1695</v>
      </c>
      <c r="E14" s="164"/>
      <c r="F14" s="164"/>
      <c r="G14" s="161" t="s">
        <v>12</v>
      </c>
      <c r="H14" s="165"/>
      <c r="I14" s="164" t="s">
        <v>248</v>
      </c>
      <c r="J14" s="167"/>
      <c r="K14" s="166" t="s">
        <v>1184</v>
      </c>
      <c r="L14" s="166"/>
    </row>
    <row r="15" spans="1:12" s="48" customFormat="1" ht="16.5" customHeight="1">
      <c r="A15" s="164">
        <v>6</v>
      </c>
      <c r="B15" s="164" t="s">
        <v>853</v>
      </c>
      <c r="C15" s="150" t="s">
        <v>1539</v>
      </c>
      <c r="D15" s="344" t="s">
        <v>1692</v>
      </c>
      <c r="E15" s="164"/>
      <c r="F15" s="154"/>
      <c r="G15" s="161" t="s">
        <v>12</v>
      </c>
      <c r="H15" s="165"/>
      <c r="I15" s="164"/>
      <c r="J15" s="166"/>
      <c r="K15" s="167"/>
      <c r="L15" s="167"/>
    </row>
    <row r="16" spans="1:12" s="62" customFormat="1" ht="16.5" customHeight="1">
      <c r="A16" s="164">
        <v>7</v>
      </c>
      <c r="B16" s="164" t="s">
        <v>853</v>
      </c>
      <c r="C16" s="150" t="s">
        <v>1539</v>
      </c>
      <c r="D16" s="344" t="s">
        <v>1685</v>
      </c>
      <c r="E16" s="126"/>
      <c r="F16" s="169"/>
      <c r="G16" s="161" t="s">
        <v>242</v>
      </c>
      <c r="H16" s="125"/>
      <c r="I16" s="126"/>
      <c r="J16" s="127"/>
      <c r="K16" s="170" t="s">
        <v>525</v>
      </c>
      <c r="L16" s="127" t="s">
        <v>526</v>
      </c>
    </row>
    <row r="17" spans="1:12" s="48" customFormat="1" ht="16.5" customHeight="1">
      <c r="A17" s="164">
        <v>8</v>
      </c>
      <c r="B17" s="164" t="s">
        <v>853</v>
      </c>
      <c r="C17" s="150" t="s">
        <v>1227</v>
      </c>
      <c r="D17" s="358" t="s">
        <v>2150</v>
      </c>
      <c r="E17" s="164" t="s">
        <v>67</v>
      </c>
      <c r="F17" s="164" t="s">
        <v>67</v>
      </c>
      <c r="G17" s="161" t="s">
        <v>12</v>
      </c>
      <c r="H17" s="165"/>
      <c r="I17" s="164"/>
      <c r="J17" s="167"/>
      <c r="K17" s="166" t="s">
        <v>1185</v>
      </c>
      <c r="L17" s="166"/>
    </row>
    <row r="18" spans="1:12" s="48" customFormat="1" ht="16.5" customHeight="1">
      <c r="A18" s="164">
        <v>9</v>
      </c>
      <c r="B18" s="164" t="s">
        <v>853</v>
      </c>
      <c r="C18" s="150" t="s">
        <v>1227</v>
      </c>
      <c r="D18" s="358" t="s">
        <v>2151</v>
      </c>
      <c r="E18" s="164" t="s">
        <v>17</v>
      </c>
      <c r="F18" s="164" t="s">
        <v>17</v>
      </c>
      <c r="G18" s="161" t="s">
        <v>12</v>
      </c>
      <c r="H18" s="165"/>
      <c r="I18" s="164"/>
      <c r="J18" s="167"/>
      <c r="K18" s="166" t="s">
        <v>249</v>
      </c>
      <c r="L18" s="166"/>
    </row>
    <row r="19" spans="1:12" s="48" customFormat="1" ht="16.5" customHeight="1">
      <c r="A19" s="164">
        <v>10</v>
      </c>
      <c r="B19" s="164" t="s">
        <v>853</v>
      </c>
      <c r="C19" s="150" t="s">
        <v>1227</v>
      </c>
      <c r="D19" s="358" t="s">
        <v>2152</v>
      </c>
      <c r="E19" s="126"/>
      <c r="F19" s="126"/>
      <c r="G19" s="161" t="s">
        <v>12</v>
      </c>
      <c r="H19" s="125"/>
      <c r="I19" s="126"/>
      <c r="J19" s="127"/>
      <c r="K19" s="170" t="s">
        <v>522</v>
      </c>
      <c r="L19" s="170"/>
    </row>
    <row r="20" spans="1:12" s="48" customFormat="1" ht="16.5" customHeight="1">
      <c r="A20" s="164">
        <v>11</v>
      </c>
      <c r="B20" s="164" t="s">
        <v>853</v>
      </c>
      <c r="C20" s="150" t="s">
        <v>1227</v>
      </c>
      <c r="D20" s="344" t="s">
        <v>1857</v>
      </c>
      <c r="E20" s="171" t="s">
        <v>250</v>
      </c>
      <c r="F20" s="171" t="s">
        <v>250</v>
      </c>
      <c r="G20" s="161" t="s">
        <v>12</v>
      </c>
      <c r="H20" s="165"/>
      <c r="I20" s="164"/>
      <c r="J20" s="167"/>
      <c r="K20" s="166" t="s">
        <v>819</v>
      </c>
      <c r="L20" s="166"/>
    </row>
    <row r="21" spans="1:12" s="48" customFormat="1" ht="16.5" customHeight="1">
      <c r="A21" s="164">
        <v>12</v>
      </c>
      <c r="B21" s="164" t="s">
        <v>853</v>
      </c>
      <c r="C21" s="150" t="s">
        <v>1227</v>
      </c>
      <c r="D21" s="344" t="s">
        <v>1676</v>
      </c>
      <c r="E21" s="164"/>
      <c r="F21" s="164"/>
      <c r="G21" s="161" t="s">
        <v>12</v>
      </c>
      <c r="H21" s="165"/>
      <c r="I21" s="164"/>
      <c r="J21" s="167"/>
      <c r="K21" s="166"/>
      <c r="L21" s="166"/>
    </row>
    <row r="22" spans="1:12" s="48" customFormat="1" ht="16.5" customHeight="1">
      <c r="A22" s="164">
        <v>13</v>
      </c>
      <c r="B22" s="164" t="s">
        <v>853</v>
      </c>
      <c r="C22" s="150" t="s">
        <v>1227</v>
      </c>
      <c r="D22" s="344" t="s">
        <v>1675</v>
      </c>
      <c r="E22" s="164"/>
      <c r="F22" s="154"/>
      <c r="G22" s="161" t="s">
        <v>12</v>
      </c>
      <c r="H22" s="165"/>
      <c r="I22" s="164"/>
      <c r="J22" s="167"/>
      <c r="K22" s="166"/>
      <c r="L22" s="166"/>
    </row>
    <row r="23" spans="1:12" s="48" customFormat="1" ht="16.5" customHeight="1">
      <c r="A23" s="164">
        <v>14</v>
      </c>
      <c r="B23" s="164" t="s">
        <v>853</v>
      </c>
      <c r="C23" s="150" t="s">
        <v>1227</v>
      </c>
      <c r="D23" s="344" t="s">
        <v>1674</v>
      </c>
      <c r="E23" s="164"/>
      <c r="F23" s="154"/>
      <c r="G23" s="161" t="s">
        <v>12</v>
      </c>
      <c r="H23" s="165"/>
      <c r="I23" s="164"/>
      <c r="J23" s="167"/>
      <c r="K23" s="166"/>
      <c r="L23" s="166"/>
    </row>
    <row r="24" spans="1:12" s="48" customFormat="1" ht="16.5" customHeight="1">
      <c r="A24" s="164">
        <v>15</v>
      </c>
      <c r="B24" s="164" t="s">
        <v>853</v>
      </c>
      <c r="C24" s="150" t="s">
        <v>1227</v>
      </c>
      <c r="D24" s="344" t="s">
        <v>1858</v>
      </c>
      <c r="E24" s="164"/>
      <c r="F24" s="154"/>
      <c r="G24" s="161" t="s">
        <v>12</v>
      </c>
      <c r="H24" s="165"/>
      <c r="I24" s="164"/>
      <c r="J24" s="167"/>
      <c r="K24" s="166"/>
      <c r="L24" s="166"/>
    </row>
    <row r="25" spans="1:12" s="48" customFormat="1" ht="16.5" customHeight="1">
      <c r="A25" s="164">
        <v>16</v>
      </c>
      <c r="B25" s="164" t="s">
        <v>853</v>
      </c>
      <c r="C25" s="150" t="s">
        <v>1227</v>
      </c>
      <c r="D25" s="344" t="s">
        <v>1671</v>
      </c>
      <c r="E25" s="164"/>
      <c r="F25" s="154"/>
      <c r="G25" s="161" t="s">
        <v>12</v>
      </c>
      <c r="H25" s="165"/>
      <c r="I25" s="164"/>
      <c r="J25" s="167"/>
      <c r="K25" s="166"/>
      <c r="L25" s="166"/>
    </row>
    <row r="26" spans="1:12" s="48" customFormat="1" ht="16.5" customHeight="1">
      <c r="A26" s="164">
        <v>17</v>
      </c>
      <c r="B26" s="164" t="s">
        <v>853</v>
      </c>
      <c r="C26" s="150" t="s">
        <v>1723</v>
      </c>
      <c r="D26" s="344" t="s">
        <v>1859</v>
      </c>
      <c r="E26" s="164"/>
      <c r="F26" s="154"/>
      <c r="G26" s="161" t="s">
        <v>12</v>
      </c>
      <c r="H26" s="165"/>
      <c r="I26" s="164"/>
      <c r="J26" s="167"/>
      <c r="K26" s="167"/>
      <c r="L26" s="254"/>
    </row>
    <row r="27" spans="1:12" s="48" customFormat="1" ht="16.5" customHeight="1">
      <c r="A27" s="164">
        <v>18</v>
      </c>
      <c r="B27" s="164" t="s">
        <v>853</v>
      </c>
      <c r="C27" s="150" t="s">
        <v>1723</v>
      </c>
      <c r="D27" s="358" t="s">
        <v>2179</v>
      </c>
      <c r="E27" s="164"/>
      <c r="F27" s="154"/>
      <c r="G27" s="161" t="s">
        <v>12</v>
      </c>
      <c r="H27" s="172" t="s">
        <v>40</v>
      </c>
      <c r="I27" s="164"/>
      <c r="J27" s="167"/>
      <c r="K27" s="167" t="s">
        <v>252</v>
      </c>
      <c r="L27" s="254" t="s">
        <v>839</v>
      </c>
    </row>
    <row r="28" spans="1:12" s="48" customFormat="1" ht="16.5" customHeight="1">
      <c r="A28" s="164">
        <v>19</v>
      </c>
      <c r="B28" s="164" t="s">
        <v>853</v>
      </c>
      <c r="C28" s="150" t="s">
        <v>1723</v>
      </c>
      <c r="D28" s="358" t="s">
        <v>2180</v>
      </c>
      <c r="E28" s="164"/>
      <c r="F28" s="164"/>
      <c r="G28" s="161" t="s">
        <v>12</v>
      </c>
      <c r="H28" s="172" t="s">
        <v>41</v>
      </c>
      <c r="I28" s="164"/>
      <c r="J28" s="167"/>
      <c r="K28" s="167" t="s">
        <v>43</v>
      </c>
      <c r="L28" s="254"/>
    </row>
    <row r="29" spans="1:12" s="48" customFormat="1" ht="18" customHeight="1">
      <c r="A29" s="164">
        <v>20</v>
      </c>
      <c r="B29" s="164" t="s">
        <v>853</v>
      </c>
      <c r="C29" s="150" t="s">
        <v>1860</v>
      </c>
      <c r="D29" s="358" t="s">
        <v>2300</v>
      </c>
      <c r="E29" s="164"/>
      <c r="F29" s="164"/>
      <c r="G29" s="161" t="s">
        <v>12</v>
      </c>
      <c r="H29" s="165"/>
      <c r="I29" s="164"/>
      <c r="J29" s="167"/>
      <c r="K29" s="478" t="s">
        <v>655</v>
      </c>
      <c r="L29" s="498"/>
    </row>
    <row r="30" spans="1:12" s="48" customFormat="1" ht="18" customHeight="1">
      <c r="A30" s="164">
        <v>21</v>
      </c>
      <c r="B30" s="164" t="s">
        <v>853</v>
      </c>
      <c r="C30" s="150" t="s">
        <v>1860</v>
      </c>
      <c r="D30" s="358" t="s">
        <v>2301</v>
      </c>
      <c r="E30" s="164"/>
      <c r="F30" s="164"/>
      <c r="G30" s="161" t="s">
        <v>12</v>
      </c>
      <c r="H30" s="165"/>
      <c r="I30" s="164"/>
      <c r="J30" s="167"/>
      <c r="K30" s="479"/>
      <c r="L30" s="508"/>
    </row>
    <row r="31" spans="1:12" s="48" customFormat="1" ht="16.5" customHeight="1">
      <c r="A31" s="164">
        <v>22</v>
      </c>
      <c r="B31" s="164" t="s">
        <v>853</v>
      </c>
      <c r="C31" s="150" t="s">
        <v>1860</v>
      </c>
      <c r="D31" s="358" t="s">
        <v>2302</v>
      </c>
      <c r="E31" s="164"/>
      <c r="F31" s="164"/>
      <c r="G31" s="161" t="s">
        <v>12</v>
      </c>
      <c r="H31" s="165"/>
      <c r="I31" s="164"/>
      <c r="J31" s="167"/>
      <c r="K31" s="479"/>
      <c r="L31" s="56"/>
    </row>
    <row r="32" spans="1:12" s="48" customFormat="1" ht="16.5" customHeight="1">
      <c r="A32" s="164">
        <v>23</v>
      </c>
      <c r="B32" s="164" t="s">
        <v>853</v>
      </c>
      <c r="C32" s="150" t="s">
        <v>1860</v>
      </c>
      <c r="D32" s="358" t="s">
        <v>2303</v>
      </c>
      <c r="E32" s="164"/>
      <c r="F32" s="164"/>
      <c r="G32" s="161" t="s">
        <v>12</v>
      </c>
      <c r="H32" s="165"/>
      <c r="I32" s="164"/>
      <c r="J32" s="167"/>
      <c r="K32" s="479"/>
      <c r="L32" s="56"/>
    </row>
    <row r="33" spans="1:12" s="48" customFormat="1" ht="16.5" customHeight="1">
      <c r="A33" s="164">
        <v>24</v>
      </c>
      <c r="B33" s="164" t="s">
        <v>853</v>
      </c>
      <c r="C33" s="195" t="s">
        <v>1582</v>
      </c>
      <c r="D33" s="358" t="s">
        <v>2304</v>
      </c>
      <c r="E33" s="164"/>
      <c r="F33" s="164"/>
      <c r="G33" s="161" t="s">
        <v>12</v>
      </c>
      <c r="H33" s="165"/>
      <c r="I33" s="164"/>
      <c r="J33" s="167"/>
      <c r="K33" s="480"/>
      <c r="L33" s="56"/>
    </row>
    <row r="34" spans="1:12" s="48" customFormat="1" ht="18" customHeight="1">
      <c r="A34" s="164">
        <v>25</v>
      </c>
      <c r="B34" s="164" t="s">
        <v>853</v>
      </c>
      <c r="C34" s="150" t="s">
        <v>1860</v>
      </c>
      <c r="D34" s="344" t="s">
        <v>1862</v>
      </c>
      <c r="E34" s="164" t="s">
        <v>253</v>
      </c>
      <c r="F34" s="164" t="s">
        <v>253</v>
      </c>
      <c r="G34" s="161" t="s">
        <v>12</v>
      </c>
      <c r="H34" s="165"/>
      <c r="I34" s="164"/>
      <c r="J34" s="167"/>
      <c r="K34" s="166" t="s">
        <v>2394</v>
      </c>
      <c r="L34" s="166"/>
    </row>
    <row r="35" spans="1:12" s="48" customFormat="1" ht="18" customHeight="1">
      <c r="A35" s="164">
        <v>26</v>
      </c>
      <c r="B35" s="164" t="s">
        <v>853</v>
      </c>
      <c r="C35" s="150" t="s">
        <v>1860</v>
      </c>
      <c r="D35" s="344" t="s">
        <v>1863</v>
      </c>
      <c r="E35" s="164" t="s">
        <v>254</v>
      </c>
      <c r="F35" s="164" t="s">
        <v>254</v>
      </c>
      <c r="G35" s="161" t="s">
        <v>12</v>
      </c>
      <c r="H35" s="165"/>
      <c r="I35" s="164"/>
      <c r="J35" s="167"/>
      <c r="K35" s="167"/>
      <c r="L35" s="167"/>
    </row>
    <row r="36" spans="1:12" s="48" customFormat="1" ht="18" customHeight="1">
      <c r="A36" s="164">
        <v>27</v>
      </c>
      <c r="B36" s="164" t="s">
        <v>853</v>
      </c>
      <c r="C36" s="150" t="s">
        <v>1860</v>
      </c>
      <c r="D36" s="344" t="s">
        <v>1864</v>
      </c>
      <c r="E36" s="164" t="s">
        <v>255</v>
      </c>
      <c r="F36" s="164" t="s">
        <v>255</v>
      </c>
      <c r="G36" s="161" t="s">
        <v>12</v>
      </c>
      <c r="H36" s="165"/>
      <c r="I36" s="164"/>
      <c r="J36" s="167"/>
      <c r="K36" s="167"/>
      <c r="L36" s="167"/>
    </row>
    <row r="37" spans="1:12" s="48" customFormat="1" ht="18" customHeight="1">
      <c r="A37" s="164">
        <v>28</v>
      </c>
      <c r="B37" s="164" t="s">
        <v>853</v>
      </c>
      <c r="C37" s="150" t="s">
        <v>1860</v>
      </c>
      <c r="D37" s="344" t="s">
        <v>1865</v>
      </c>
      <c r="E37" s="164" t="s">
        <v>256</v>
      </c>
      <c r="F37" s="164" t="s">
        <v>256</v>
      </c>
      <c r="G37" s="161" t="s">
        <v>12</v>
      </c>
      <c r="H37" s="165"/>
      <c r="I37" s="164"/>
      <c r="J37" s="167"/>
      <c r="K37" s="167"/>
      <c r="L37" s="167"/>
    </row>
    <row r="38" spans="1:12" s="48" customFormat="1" ht="18" customHeight="1">
      <c r="A38" s="164">
        <v>29</v>
      </c>
      <c r="B38" s="164" t="s">
        <v>853</v>
      </c>
      <c r="C38" s="150" t="s">
        <v>1860</v>
      </c>
      <c r="D38" s="344" t="s">
        <v>1866</v>
      </c>
      <c r="E38" s="164" t="s">
        <v>257</v>
      </c>
      <c r="F38" s="164" t="s">
        <v>257</v>
      </c>
      <c r="G38" s="161" t="s">
        <v>12</v>
      </c>
      <c r="H38" s="165"/>
      <c r="I38" s="164"/>
      <c r="J38" s="167"/>
      <c r="K38" s="167"/>
      <c r="L38" s="167"/>
    </row>
    <row r="39" spans="1:12" s="48" customFormat="1" ht="18" customHeight="1">
      <c r="A39" s="164">
        <v>30</v>
      </c>
      <c r="B39" s="164" t="s">
        <v>853</v>
      </c>
      <c r="C39" s="150" t="s">
        <v>1860</v>
      </c>
      <c r="D39" s="344" t="s">
        <v>1867</v>
      </c>
      <c r="E39" s="164" t="s">
        <v>258</v>
      </c>
      <c r="F39" s="164" t="s">
        <v>258</v>
      </c>
      <c r="G39" s="161" t="s">
        <v>12</v>
      </c>
      <c r="H39" s="165"/>
      <c r="I39" s="164"/>
      <c r="J39" s="167"/>
      <c r="K39" s="167"/>
      <c r="L39" s="167"/>
    </row>
    <row r="40" spans="1:12" s="48" customFormat="1" ht="18" customHeight="1">
      <c r="A40" s="164">
        <v>31</v>
      </c>
      <c r="B40" s="164" t="s">
        <v>853</v>
      </c>
      <c r="C40" s="150" t="s">
        <v>1860</v>
      </c>
      <c r="D40" s="344" t="s">
        <v>1868</v>
      </c>
      <c r="E40" s="164" t="s">
        <v>259</v>
      </c>
      <c r="F40" s="164" t="s">
        <v>259</v>
      </c>
      <c r="G40" s="161" t="s">
        <v>12</v>
      </c>
      <c r="H40" s="165"/>
      <c r="I40" s="164"/>
      <c r="J40" s="167"/>
      <c r="K40" s="167"/>
      <c r="L40" s="167"/>
    </row>
    <row r="41" spans="1:12" s="48" customFormat="1" ht="18" customHeight="1">
      <c r="A41" s="164">
        <v>32</v>
      </c>
      <c r="B41" s="164" t="s">
        <v>853</v>
      </c>
      <c r="C41" s="150" t="s">
        <v>1860</v>
      </c>
      <c r="D41" s="344" t="s">
        <v>1869</v>
      </c>
      <c r="E41" s="164" t="s">
        <v>258</v>
      </c>
      <c r="F41" s="164" t="s">
        <v>258</v>
      </c>
      <c r="G41" s="161" t="s">
        <v>12</v>
      </c>
      <c r="H41" s="165"/>
      <c r="I41" s="164"/>
      <c r="J41" s="167"/>
      <c r="K41" s="167"/>
      <c r="L41" s="167"/>
    </row>
    <row r="42" spans="1:12" s="48" customFormat="1" ht="18" customHeight="1">
      <c r="A42" s="164">
        <v>33</v>
      </c>
      <c r="B42" s="164" t="s">
        <v>853</v>
      </c>
      <c r="C42" s="150" t="s">
        <v>1860</v>
      </c>
      <c r="D42" s="344" t="s">
        <v>1870</v>
      </c>
      <c r="E42" s="164" t="s">
        <v>260</v>
      </c>
      <c r="F42" s="164" t="s">
        <v>260</v>
      </c>
      <c r="G42" s="161" t="s">
        <v>12</v>
      </c>
      <c r="H42" s="165"/>
      <c r="I42" s="164"/>
      <c r="J42" s="167"/>
      <c r="K42" s="167"/>
      <c r="L42" s="167"/>
    </row>
    <row r="43" spans="1:12" s="48" customFormat="1" ht="18" customHeight="1">
      <c r="A43" s="164">
        <v>34</v>
      </c>
      <c r="B43" s="164" t="s">
        <v>853</v>
      </c>
      <c r="C43" s="150" t="s">
        <v>1860</v>
      </c>
      <c r="D43" s="344" t="s">
        <v>1871</v>
      </c>
      <c r="E43" s="164" t="s">
        <v>261</v>
      </c>
      <c r="F43" s="164" t="s">
        <v>261</v>
      </c>
      <c r="G43" s="161" t="s">
        <v>12</v>
      </c>
      <c r="H43" s="165"/>
      <c r="I43" s="164"/>
      <c r="J43" s="167"/>
      <c r="K43" s="167"/>
      <c r="L43" s="167"/>
    </row>
    <row r="44" spans="1:12" s="48" customFormat="1" ht="18" customHeight="1">
      <c r="A44" s="164">
        <v>35</v>
      </c>
      <c r="B44" s="164" t="s">
        <v>853</v>
      </c>
      <c r="C44" s="150" t="s">
        <v>1860</v>
      </c>
      <c r="D44" s="344" t="s">
        <v>1872</v>
      </c>
      <c r="E44" s="164" t="s">
        <v>260</v>
      </c>
      <c r="F44" s="164" t="s">
        <v>260</v>
      </c>
      <c r="G44" s="161" t="s">
        <v>12</v>
      </c>
      <c r="H44" s="165"/>
      <c r="I44" s="164"/>
      <c r="J44" s="167"/>
      <c r="K44" s="167"/>
      <c r="L44" s="167"/>
    </row>
    <row r="45" spans="1:12" s="48" customFormat="1" ht="18" customHeight="1">
      <c r="A45" s="164">
        <v>36</v>
      </c>
      <c r="B45" s="164" t="s">
        <v>853</v>
      </c>
      <c r="C45" s="150" t="s">
        <v>1860</v>
      </c>
      <c r="D45" s="344" t="s">
        <v>1873</v>
      </c>
      <c r="E45" s="164" t="s">
        <v>262</v>
      </c>
      <c r="F45" s="164" t="s">
        <v>262</v>
      </c>
      <c r="G45" s="161" t="s">
        <v>12</v>
      </c>
      <c r="H45" s="165"/>
      <c r="I45" s="164"/>
      <c r="J45" s="167"/>
      <c r="K45" s="167"/>
      <c r="L45" s="167"/>
    </row>
    <row r="46" spans="1:12" s="48" customFormat="1" ht="18" customHeight="1">
      <c r="A46" s="164">
        <v>37</v>
      </c>
      <c r="B46" s="164" t="s">
        <v>853</v>
      </c>
      <c r="C46" s="150" t="s">
        <v>1860</v>
      </c>
      <c r="D46" s="344" t="s">
        <v>1874</v>
      </c>
      <c r="E46" s="164" t="s">
        <v>263</v>
      </c>
      <c r="F46" s="164" t="s">
        <v>263</v>
      </c>
      <c r="G46" s="161" t="s">
        <v>12</v>
      </c>
      <c r="H46" s="165"/>
      <c r="I46" s="164"/>
      <c r="J46" s="167"/>
      <c r="K46" s="167"/>
      <c r="L46" s="167"/>
    </row>
    <row r="47" spans="1:12" s="48" customFormat="1" ht="18" customHeight="1">
      <c r="A47" s="164">
        <v>38</v>
      </c>
      <c r="B47" s="164" t="s">
        <v>853</v>
      </c>
      <c r="C47" s="150" t="s">
        <v>1860</v>
      </c>
      <c r="D47" s="344" t="s">
        <v>1875</v>
      </c>
      <c r="E47" s="164" t="s">
        <v>260</v>
      </c>
      <c r="F47" s="164" t="s">
        <v>260</v>
      </c>
      <c r="G47" s="161" t="s">
        <v>12</v>
      </c>
      <c r="H47" s="165"/>
      <c r="I47" s="164"/>
      <c r="J47" s="167"/>
      <c r="K47" s="167"/>
      <c r="L47" s="167"/>
    </row>
    <row r="48" spans="1:12" s="48" customFormat="1" ht="18" customHeight="1">
      <c r="A48" s="164">
        <v>39</v>
      </c>
      <c r="B48" s="164" t="s">
        <v>853</v>
      </c>
      <c r="C48" s="150" t="s">
        <v>1860</v>
      </c>
      <c r="D48" s="344" t="s">
        <v>1876</v>
      </c>
      <c r="E48" s="164" t="s">
        <v>260</v>
      </c>
      <c r="F48" s="164" t="s">
        <v>260</v>
      </c>
      <c r="G48" s="161" t="s">
        <v>12</v>
      </c>
      <c r="H48" s="165"/>
      <c r="I48" s="164"/>
      <c r="J48" s="167"/>
      <c r="K48" s="167"/>
      <c r="L48" s="167"/>
    </row>
    <row r="49" spans="1:12" s="48" customFormat="1" ht="18" customHeight="1">
      <c r="A49" s="164">
        <v>40</v>
      </c>
      <c r="B49" s="164" t="s">
        <v>853</v>
      </c>
      <c r="C49" s="150" t="s">
        <v>1860</v>
      </c>
      <c r="D49" s="344" t="s">
        <v>1877</v>
      </c>
      <c r="E49" s="164" t="s">
        <v>264</v>
      </c>
      <c r="F49" s="164" t="s">
        <v>264</v>
      </c>
      <c r="G49" s="161" t="s">
        <v>12</v>
      </c>
      <c r="H49" s="165"/>
      <c r="I49" s="164"/>
      <c r="J49" s="167"/>
      <c r="K49" s="167"/>
      <c r="L49" s="167"/>
    </row>
    <row r="50" spans="1:12" s="48" customFormat="1" ht="18" customHeight="1">
      <c r="A50" s="164">
        <v>41</v>
      </c>
      <c r="B50" s="164" t="s">
        <v>853</v>
      </c>
      <c r="C50" s="150" t="s">
        <v>1860</v>
      </c>
      <c r="D50" s="344" t="s">
        <v>1878</v>
      </c>
      <c r="E50" s="164" t="s">
        <v>265</v>
      </c>
      <c r="F50" s="164" t="s">
        <v>265</v>
      </c>
      <c r="G50" s="161" t="s">
        <v>12</v>
      </c>
      <c r="H50" s="165"/>
      <c r="I50" s="164"/>
      <c r="J50" s="167"/>
      <c r="K50" s="167"/>
      <c r="L50" s="167"/>
    </row>
    <row r="51" spans="1:12" s="48" customFormat="1" ht="18" customHeight="1">
      <c r="A51" s="164">
        <v>42</v>
      </c>
      <c r="B51" s="164" t="s">
        <v>853</v>
      </c>
      <c r="C51" s="150" t="s">
        <v>1860</v>
      </c>
      <c r="D51" s="344" t="s">
        <v>1879</v>
      </c>
      <c r="E51" s="164" t="s">
        <v>266</v>
      </c>
      <c r="F51" s="164" t="s">
        <v>266</v>
      </c>
      <c r="G51" s="161" t="s">
        <v>12</v>
      </c>
      <c r="H51" s="165"/>
      <c r="I51" s="164"/>
      <c r="J51" s="167"/>
      <c r="K51" s="167"/>
      <c r="L51" s="167"/>
    </row>
    <row r="52" spans="1:12" s="48" customFormat="1" ht="18" customHeight="1">
      <c r="A52" s="164">
        <v>43</v>
      </c>
      <c r="B52" s="164" t="s">
        <v>853</v>
      </c>
      <c r="C52" s="150" t="s">
        <v>1860</v>
      </c>
      <c r="D52" s="344" t="s">
        <v>1880</v>
      </c>
      <c r="E52" s="194" t="s">
        <v>267</v>
      </c>
      <c r="F52" s="194" t="s">
        <v>267</v>
      </c>
      <c r="G52" s="161" t="s">
        <v>12</v>
      </c>
      <c r="H52" s="165"/>
      <c r="I52" s="164"/>
      <c r="J52" s="167"/>
      <c r="K52" s="167"/>
      <c r="L52" s="167"/>
    </row>
    <row r="53" spans="1:12" s="48" customFormat="1" ht="18" customHeight="1">
      <c r="A53" s="164">
        <v>44</v>
      </c>
      <c r="B53" s="164" t="s">
        <v>853</v>
      </c>
      <c r="C53" s="150" t="s">
        <v>1860</v>
      </c>
      <c r="D53" s="344" t="s">
        <v>1881</v>
      </c>
      <c r="E53" s="194" t="s">
        <v>684</v>
      </c>
      <c r="F53" s="194" t="s">
        <v>685</v>
      </c>
      <c r="G53" s="161" t="s">
        <v>12</v>
      </c>
      <c r="H53" s="165"/>
      <c r="I53" s="164"/>
      <c r="J53" s="167"/>
      <c r="K53" s="167"/>
      <c r="L53" s="167"/>
    </row>
    <row r="54" spans="1:12" s="48" customFormat="1" ht="18" customHeight="1">
      <c r="A54" s="164">
        <v>45</v>
      </c>
      <c r="B54" s="164" t="s">
        <v>853</v>
      </c>
      <c r="C54" s="150" t="s">
        <v>1860</v>
      </c>
      <c r="D54" s="344" t="s">
        <v>1882</v>
      </c>
      <c r="E54" s="164" t="s">
        <v>268</v>
      </c>
      <c r="F54" s="164" t="s">
        <v>268</v>
      </c>
      <c r="G54" s="161" t="s">
        <v>12</v>
      </c>
      <c r="H54" s="165"/>
      <c r="I54" s="164"/>
      <c r="J54" s="167"/>
      <c r="K54" s="167"/>
      <c r="L54" s="167"/>
    </row>
    <row r="55" spans="1:12" s="48" customFormat="1" ht="18" customHeight="1">
      <c r="A55" s="164">
        <v>46</v>
      </c>
      <c r="B55" s="164" t="s">
        <v>853</v>
      </c>
      <c r="C55" s="150" t="s">
        <v>1860</v>
      </c>
      <c r="D55" s="344" t="s">
        <v>1883</v>
      </c>
      <c r="E55" s="164" t="s">
        <v>258</v>
      </c>
      <c r="F55" s="164" t="s">
        <v>258</v>
      </c>
      <c r="G55" s="161" t="s">
        <v>12</v>
      </c>
      <c r="H55" s="165"/>
      <c r="I55" s="164"/>
      <c r="J55" s="167"/>
      <c r="K55" s="167"/>
      <c r="L55" s="167"/>
    </row>
    <row r="56" spans="1:12" s="48" customFormat="1" ht="18" customHeight="1">
      <c r="A56" s="164">
        <v>47</v>
      </c>
      <c r="B56" s="164" t="s">
        <v>853</v>
      </c>
      <c r="C56" s="150" t="s">
        <v>1860</v>
      </c>
      <c r="D56" s="344" t="s">
        <v>1884</v>
      </c>
      <c r="E56" s="126" t="s">
        <v>269</v>
      </c>
      <c r="F56" s="126" t="s">
        <v>269</v>
      </c>
      <c r="G56" s="161" t="s">
        <v>12</v>
      </c>
      <c r="H56" s="165"/>
      <c r="I56" s="164"/>
      <c r="J56" s="167"/>
      <c r="K56" s="167"/>
      <c r="L56" s="167"/>
    </row>
    <row r="57" spans="1:12" s="48" customFormat="1" ht="18" customHeight="1">
      <c r="A57" s="164">
        <v>48</v>
      </c>
      <c r="B57" s="164" t="s">
        <v>853</v>
      </c>
      <c r="C57" s="150" t="s">
        <v>1860</v>
      </c>
      <c r="D57" s="344" t="s">
        <v>1885</v>
      </c>
      <c r="E57" s="126" t="s">
        <v>270</v>
      </c>
      <c r="F57" s="126" t="s">
        <v>270</v>
      </c>
      <c r="G57" s="161" t="s">
        <v>12</v>
      </c>
      <c r="H57" s="165"/>
      <c r="I57" s="164"/>
      <c r="J57" s="167"/>
      <c r="K57" s="167"/>
      <c r="L57" s="500"/>
    </row>
    <row r="58" spans="1:12" s="48" customFormat="1" ht="18" customHeight="1">
      <c r="A58" s="164">
        <v>49</v>
      </c>
      <c r="B58" s="164" t="s">
        <v>853</v>
      </c>
      <c r="C58" s="150" t="s">
        <v>1860</v>
      </c>
      <c r="D58" s="344" t="s">
        <v>1886</v>
      </c>
      <c r="E58" s="126" t="s">
        <v>271</v>
      </c>
      <c r="F58" s="126" t="s">
        <v>271</v>
      </c>
      <c r="G58" s="161" t="s">
        <v>12</v>
      </c>
      <c r="H58" s="165"/>
      <c r="I58" s="164"/>
      <c r="J58" s="167"/>
      <c r="K58" s="167"/>
      <c r="L58" s="509"/>
    </row>
    <row r="59" spans="1:12" s="48" customFormat="1" ht="18" customHeight="1">
      <c r="A59" s="164">
        <v>50</v>
      </c>
      <c r="B59" s="164" t="s">
        <v>853</v>
      </c>
      <c r="C59" s="150" t="s">
        <v>1860</v>
      </c>
      <c r="D59" s="344" t="s">
        <v>1887</v>
      </c>
      <c r="E59" s="126" t="s">
        <v>272</v>
      </c>
      <c r="F59" s="126" t="s">
        <v>272</v>
      </c>
      <c r="G59" s="161" t="s">
        <v>12</v>
      </c>
      <c r="H59" s="165"/>
      <c r="I59" s="164"/>
      <c r="J59" s="167"/>
      <c r="K59" s="167"/>
      <c r="L59" s="501"/>
    </row>
    <row r="60" spans="1:12" s="48" customFormat="1" ht="18" customHeight="1">
      <c r="A60" s="164">
        <v>51</v>
      </c>
      <c r="B60" s="164" t="s">
        <v>853</v>
      </c>
      <c r="C60" s="150" t="s">
        <v>1860</v>
      </c>
      <c r="D60" s="344" t="s">
        <v>1888</v>
      </c>
      <c r="E60" s="164" t="s">
        <v>273</v>
      </c>
      <c r="F60" s="164" t="s">
        <v>273</v>
      </c>
      <c r="G60" s="161" t="s">
        <v>12</v>
      </c>
      <c r="H60" s="165"/>
      <c r="I60" s="164"/>
      <c r="J60" s="167"/>
      <c r="K60" s="167"/>
      <c r="L60" s="167"/>
    </row>
    <row r="61" spans="1:12" s="48" customFormat="1" ht="18" customHeight="1">
      <c r="A61" s="164">
        <v>52</v>
      </c>
      <c r="B61" s="164" t="s">
        <v>853</v>
      </c>
      <c r="C61" s="150" t="s">
        <v>1860</v>
      </c>
      <c r="D61" s="344" t="s">
        <v>1889</v>
      </c>
      <c r="E61" s="164" t="s">
        <v>274</v>
      </c>
      <c r="F61" s="164" t="s">
        <v>274</v>
      </c>
      <c r="G61" s="161" t="s">
        <v>12</v>
      </c>
      <c r="H61" s="165"/>
      <c r="I61" s="164"/>
      <c r="J61" s="167"/>
      <c r="K61" s="167"/>
      <c r="L61" s="167"/>
    </row>
    <row r="62" spans="1:12" s="48" customFormat="1" ht="18" customHeight="1">
      <c r="A62" s="164">
        <v>53</v>
      </c>
      <c r="B62" s="164" t="s">
        <v>853</v>
      </c>
      <c r="C62" s="150" t="s">
        <v>1860</v>
      </c>
      <c r="D62" s="344" t="s">
        <v>1890</v>
      </c>
      <c r="E62" s="164" t="s">
        <v>275</v>
      </c>
      <c r="F62" s="164" t="s">
        <v>275</v>
      </c>
      <c r="G62" s="161" t="s">
        <v>12</v>
      </c>
      <c r="H62" s="165"/>
      <c r="I62" s="164"/>
      <c r="J62" s="167"/>
      <c r="K62" s="167"/>
      <c r="L62" s="167"/>
    </row>
    <row r="63" spans="1:12" s="48" customFormat="1" ht="18" customHeight="1">
      <c r="A63" s="164">
        <v>54</v>
      </c>
      <c r="B63" s="164" t="s">
        <v>853</v>
      </c>
      <c r="C63" s="150" t="s">
        <v>1860</v>
      </c>
      <c r="D63" s="344" t="s">
        <v>1891</v>
      </c>
      <c r="E63" s="164" t="s">
        <v>276</v>
      </c>
      <c r="F63" s="164" t="s">
        <v>276</v>
      </c>
      <c r="G63" s="161" t="s">
        <v>12</v>
      </c>
      <c r="H63" s="165"/>
      <c r="I63" s="164"/>
      <c r="J63" s="167"/>
      <c r="K63" s="167"/>
      <c r="L63" s="167"/>
    </row>
    <row r="64" spans="1:12" s="48" customFormat="1" ht="18" customHeight="1">
      <c r="A64" s="164">
        <v>55</v>
      </c>
      <c r="B64" s="164" t="s">
        <v>853</v>
      </c>
      <c r="C64" s="150" t="s">
        <v>1860</v>
      </c>
      <c r="D64" s="344" t="s">
        <v>1892</v>
      </c>
      <c r="E64" s="164"/>
      <c r="F64" s="164"/>
      <c r="G64" s="161" t="s">
        <v>12</v>
      </c>
      <c r="H64" s="165"/>
      <c r="I64" s="164"/>
      <c r="J64" s="167"/>
      <c r="K64" s="167"/>
      <c r="L64" s="167"/>
    </row>
    <row r="65" spans="1:12" s="48" customFormat="1" ht="18" customHeight="1">
      <c r="A65" s="164">
        <v>56</v>
      </c>
      <c r="B65" s="164" t="s">
        <v>853</v>
      </c>
      <c r="C65" s="150" t="s">
        <v>1860</v>
      </c>
      <c r="D65" s="344" t="s">
        <v>1893</v>
      </c>
      <c r="E65" s="164"/>
      <c r="F65" s="164"/>
      <c r="G65" s="161" t="s">
        <v>12</v>
      </c>
      <c r="H65" s="165"/>
      <c r="I65" s="164"/>
      <c r="J65" s="167"/>
      <c r="K65" s="167"/>
      <c r="L65" s="167"/>
    </row>
    <row r="66" spans="1:12" s="48" customFormat="1" ht="18" customHeight="1">
      <c r="A66" s="164">
        <v>57</v>
      </c>
      <c r="B66" s="164" t="s">
        <v>853</v>
      </c>
      <c r="C66" s="150" t="s">
        <v>1860</v>
      </c>
      <c r="D66" s="344" t="s">
        <v>1894</v>
      </c>
      <c r="E66" s="164"/>
      <c r="F66" s="173"/>
      <c r="G66" s="161" t="s">
        <v>12</v>
      </c>
      <c r="H66" s="165"/>
      <c r="I66" s="164"/>
      <c r="J66" s="167"/>
      <c r="K66" s="167"/>
      <c r="L66" s="167"/>
    </row>
    <row r="67" spans="1:12" s="48" customFormat="1" ht="18" customHeight="1">
      <c r="A67" s="164">
        <v>58</v>
      </c>
      <c r="B67" s="164" t="s">
        <v>853</v>
      </c>
      <c r="C67" s="150" t="s">
        <v>1860</v>
      </c>
      <c r="D67" s="344" t="s">
        <v>1895</v>
      </c>
      <c r="E67" s="164"/>
      <c r="F67" s="164"/>
      <c r="G67" s="161" t="s">
        <v>12</v>
      </c>
      <c r="H67" s="165"/>
      <c r="I67" s="164"/>
      <c r="J67" s="167"/>
      <c r="K67" s="167"/>
      <c r="L67" s="167"/>
    </row>
    <row r="68" spans="1:12" s="48" customFormat="1" ht="18" customHeight="1">
      <c r="A68" s="164">
        <v>59</v>
      </c>
      <c r="B68" s="164" t="s">
        <v>853</v>
      </c>
      <c r="C68" s="150" t="s">
        <v>1860</v>
      </c>
      <c r="D68" s="344" t="s">
        <v>1896</v>
      </c>
      <c r="E68" s="164"/>
      <c r="F68" s="173"/>
      <c r="G68" s="161" t="s">
        <v>12</v>
      </c>
      <c r="H68" s="165"/>
      <c r="I68" s="164"/>
      <c r="J68" s="167"/>
      <c r="K68" s="167"/>
      <c r="L68" s="167"/>
    </row>
    <row r="69" spans="1:12" s="48" customFormat="1" ht="18" customHeight="1">
      <c r="A69" s="164">
        <v>60</v>
      </c>
      <c r="B69" s="164" t="s">
        <v>853</v>
      </c>
      <c r="C69" s="150" t="s">
        <v>1860</v>
      </c>
      <c r="D69" s="344" t="s">
        <v>1897</v>
      </c>
      <c r="E69" s="164"/>
      <c r="F69" s="164"/>
      <c r="G69" s="161" t="s">
        <v>12</v>
      </c>
      <c r="H69" s="165"/>
      <c r="I69" s="164"/>
      <c r="J69" s="167"/>
      <c r="K69" s="167"/>
      <c r="L69" s="167"/>
    </row>
    <row r="70" spans="1:12" s="48" customFormat="1" ht="18" customHeight="1">
      <c r="A70" s="164">
        <v>61</v>
      </c>
      <c r="B70" s="164" t="s">
        <v>853</v>
      </c>
      <c r="C70" s="150" t="s">
        <v>1860</v>
      </c>
      <c r="D70" s="344" t="s">
        <v>1898</v>
      </c>
      <c r="E70" s="164"/>
      <c r="F70" s="164"/>
      <c r="G70" s="161" t="s">
        <v>12</v>
      </c>
      <c r="H70" s="165"/>
      <c r="I70" s="164" t="s">
        <v>277</v>
      </c>
      <c r="J70" s="167"/>
      <c r="K70" s="167"/>
      <c r="L70" s="127"/>
    </row>
    <row r="71" spans="1:12" s="48" customFormat="1" ht="18" customHeight="1">
      <c r="A71" s="164">
        <v>62</v>
      </c>
      <c r="B71" s="164" t="s">
        <v>853</v>
      </c>
      <c r="C71" s="150" t="s">
        <v>1860</v>
      </c>
      <c r="D71" s="344" t="s">
        <v>1899</v>
      </c>
      <c r="E71" s="164"/>
      <c r="F71" s="164"/>
      <c r="G71" s="161" t="s">
        <v>12</v>
      </c>
      <c r="H71" s="165"/>
      <c r="I71" s="164"/>
      <c r="J71" s="167"/>
      <c r="K71" s="167"/>
      <c r="L71" s="127"/>
    </row>
    <row r="72" spans="1:12" s="48" customFormat="1" ht="18" customHeight="1">
      <c r="A72" s="164">
        <v>63</v>
      </c>
      <c r="B72" s="164" t="s">
        <v>853</v>
      </c>
      <c r="C72" s="150" t="s">
        <v>1860</v>
      </c>
      <c r="D72" s="344" t="s">
        <v>1900</v>
      </c>
      <c r="E72" s="164"/>
      <c r="F72" s="173"/>
      <c r="G72" s="161" t="s">
        <v>12</v>
      </c>
      <c r="H72" s="165"/>
      <c r="I72" s="164"/>
      <c r="J72" s="167"/>
      <c r="K72" s="166" t="s">
        <v>1166</v>
      </c>
      <c r="L72" s="166"/>
    </row>
    <row r="73" spans="1:12" s="48" customFormat="1" ht="18" customHeight="1">
      <c r="A73" s="164">
        <v>64</v>
      </c>
      <c r="B73" s="164" t="s">
        <v>853</v>
      </c>
      <c r="C73" s="150" t="s">
        <v>1860</v>
      </c>
      <c r="D73" s="344" t="s">
        <v>1901</v>
      </c>
      <c r="E73" s="164" t="s">
        <v>278</v>
      </c>
      <c r="F73" s="164" t="s">
        <v>278</v>
      </c>
      <c r="G73" s="161" t="s">
        <v>12</v>
      </c>
      <c r="H73" s="165"/>
      <c r="I73" s="164"/>
      <c r="J73" s="167"/>
      <c r="K73" s="478" t="s">
        <v>1167</v>
      </c>
      <c r="L73" s="478"/>
    </row>
    <row r="74" spans="1:12" s="48" customFormat="1" ht="18" customHeight="1">
      <c r="A74" s="164">
        <v>65</v>
      </c>
      <c r="B74" s="164" t="s">
        <v>853</v>
      </c>
      <c r="C74" s="150" t="s">
        <v>1860</v>
      </c>
      <c r="D74" s="344" t="s">
        <v>1902</v>
      </c>
      <c r="E74" s="164" t="s">
        <v>279</v>
      </c>
      <c r="F74" s="164" t="s">
        <v>279</v>
      </c>
      <c r="G74" s="161" t="s">
        <v>12</v>
      </c>
      <c r="H74" s="165"/>
      <c r="I74" s="164"/>
      <c r="J74" s="167"/>
      <c r="K74" s="479"/>
      <c r="L74" s="479"/>
    </row>
    <row r="75" spans="1:12" s="48" customFormat="1" ht="18" customHeight="1">
      <c r="A75" s="164">
        <v>66</v>
      </c>
      <c r="B75" s="164" t="s">
        <v>853</v>
      </c>
      <c r="C75" s="150" t="s">
        <v>1860</v>
      </c>
      <c r="D75" s="344" t="s">
        <v>1903</v>
      </c>
      <c r="E75" s="164" t="s">
        <v>280</v>
      </c>
      <c r="F75" s="164" t="s">
        <v>280</v>
      </c>
      <c r="G75" s="161" t="s">
        <v>12</v>
      </c>
      <c r="H75" s="165"/>
      <c r="I75" s="164"/>
      <c r="J75" s="167"/>
      <c r="K75" s="479"/>
      <c r="L75" s="479"/>
    </row>
    <row r="76" spans="1:12" s="48" customFormat="1" ht="18" customHeight="1">
      <c r="A76" s="164">
        <v>67</v>
      </c>
      <c r="B76" s="164" t="s">
        <v>853</v>
      </c>
      <c r="C76" s="150" t="s">
        <v>1860</v>
      </c>
      <c r="D76" s="344" t="s">
        <v>1904</v>
      </c>
      <c r="E76" s="164" t="s">
        <v>281</v>
      </c>
      <c r="F76" s="164" t="s">
        <v>281</v>
      </c>
      <c r="G76" s="161" t="s">
        <v>12</v>
      </c>
      <c r="H76" s="165"/>
      <c r="I76" s="164"/>
      <c r="J76" s="167"/>
      <c r="K76" s="479"/>
      <c r="L76" s="479"/>
    </row>
    <row r="77" spans="1:12" s="342" customFormat="1" ht="18" customHeight="1">
      <c r="A77" s="164">
        <v>68</v>
      </c>
      <c r="B77" s="339" t="s">
        <v>853</v>
      </c>
      <c r="C77" s="195" t="s">
        <v>1860</v>
      </c>
      <c r="D77" s="337" t="s">
        <v>2347</v>
      </c>
      <c r="E77" s="200" t="s">
        <v>2348</v>
      </c>
      <c r="F77" s="200" t="s">
        <v>2349</v>
      </c>
      <c r="G77" s="161" t="s">
        <v>12</v>
      </c>
      <c r="H77" s="340"/>
      <c r="I77" s="339"/>
      <c r="J77" s="341"/>
      <c r="K77" s="479"/>
      <c r="L77" s="479"/>
    </row>
    <row r="78" spans="1:12" s="48" customFormat="1" ht="18" customHeight="1">
      <c r="A78" s="164">
        <v>69</v>
      </c>
      <c r="B78" s="164" t="s">
        <v>853</v>
      </c>
      <c r="C78" s="150" t="s">
        <v>1860</v>
      </c>
      <c r="D78" s="344" t="s">
        <v>1905</v>
      </c>
      <c r="E78" s="164" t="s">
        <v>282</v>
      </c>
      <c r="F78" s="164" t="s">
        <v>282</v>
      </c>
      <c r="G78" s="161" t="s">
        <v>12</v>
      </c>
      <c r="H78" s="165"/>
      <c r="I78" s="164"/>
      <c r="J78" s="167"/>
      <c r="K78" s="479"/>
      <c r="L78" s="479"/>
    </row>
    <row r="79" spans="1:12" s="48" customFormat="1" ht="18" customHeight="1">
      <c r="A79" s="164">
        <v>70</v>
      </c>
      <c r="B79" s="164" t="s">
        <v>853</v>
      </c>
      <c r="C79" s="150" t="s">
        <v>1860</v>
      </c>
      <c r="D79" s="344" t="s">
        <v>1906</v>
      </c>
      <c r="E79" s="164" t="s">
        <v>283</v>
      </c>
      <c r="F79" s="164" t="s">
        <v>283</v>
      </c>
      <c r="G79" s="161" t="s">
        <v>12</v>
      </c>
      <c r="H79" s="165"/>
      <c r="I79" s="164"/>
      <c r="J79" s="167"/>
      <c r="K79" s="479"/>
      <c r="L79" s="479"/>
    </row>
    <row r="80" spans="1:12" s="48" customFormat="1" ht="18" customHeight="1">
      <c r="A80" s="164">
        <v>71</v>
      </c>
      <c r="B80" s="164" t="s">
        <v>853</v>
      </c>
      <c r="C80" s="150" t="s">
        <v>1860</v>
      </c>
      <c r="D80" s="344" t="s">
        <v>1907</v>
      </c>
      <c r="E80" s="164" t="s">
        <v>283</v>
      </c>
      <c r="F80" s="164" t="s">
        <v>840</v>
      </c>
      <c r="G80" s="161" t="s">
        <v>12</v>
      </c>
      <c r="H80" s="165"/>
      <c r="I80" s="164"/>
      <c r="J80" s="167"/>
      <c r="K80" s="479"/>
      <c r="L80" s="479"/>
    </row>
    <row r="81" spans="1:12" s="48" customFormat="1" ht="18" customHeight="1">
      <c r="A81" s="164">
        <v>72</v>
      </c>
      <c r="B81" s="164" t="s">
        <v>853</v>
      </c>
      <c r="C81" s="150" t="s">
        <v>1860</v>
      </c>
      <c r="D81" s="344" t="s">
        <v>1908</v>
      </c>
      <c r="E81" s="164" t="s">
        <v>281</v>
      </c>
      <c r="F81" s="164" t="s">
        <v>281</v>
      </c>
      <c r="G81" s="161" t="s">
        <v>12</v>
      </c>
      <c r="H81" s="165"/>
      <c r="I81" s="164"/>
      <c r="J81" s="167"/>
      <c r="K81" s="479"/>
      <c r="L81" s="479"/>
    </row>
    <row r="82" spans="1:12" s="48" customFormat="1" ht="18" customHeight="1">
      <c r="A82" s="164">
        <v>73</v>
      </c>
      <c r="B82" s="164" t="s">
        <v>853</v>
      </c>
      <c r="C82" s="150" t="s">
        <v>1860</v>
      </c>
      <c r="D82" s="344" t="s">
        <v>1909</v>
      </c>
      <c r="E82" s="164" t="s">
        <v>283</v>
      </c>
      <c r="F82" s="164" t="s">
        <v>283</v>
      </c>
      <c r="G82" s="161" t="s">
        <v>12</v>
      </c>
      <c r="H82" s="165"/>
      <c r="I82" s="164"/>
      <c r="J82" s="167"/>
      <c r="K82" s="479"/>
      <c r="L82" s="479"/>
    </row>
    <row r="83" spans="1:12" s="48" customFormat="1" ht="18" customHeight="1">
      <c r="A83" s="164">
        <v>74</v>
      </c>
      <c r="B83" s="164" t="s">
        <v>853</v>
      </c>
      <c r="C83" s="150" t="s">
        <v>1860</v>
      </c>
      <c r="D83" s="358" t="s">
        <v>1910</v>
      </c>
      <c r="E83" s="164" t="s">
        <v>280</v>
      </c>
      <c r="F83" s="164" t="s">
        <v>280</v>
      </c>
      <c r="G83" s="161" t="s">
        <v>12</v>
      </c>
      <c r="H83" s="165"/>
      <c r="I83" s="164"/>
      <c r="J83" s="167"/>
      <c r="K83" s="479"/>
      <c r="L83" s="479"/>
    </row>
    <row r="84" spans="1:12" s="48" customFormat="1" ht="18" customHeight="1">
      <c r="A84" s="164">
        <v>75</v>
      </c>
      <c r="B84" s="164" t="s">
        <v>853</v>
      </c>
      <c r="C84" s="150" t="s">
        <v>1860</v>
      </c>
      <c r="D84" s="358" t="s">
        <v>2171</v>
      </c>
      <c r="E84" s="164" t="s">
        <v>284</v>
      </c>
      <c r="F84" s="164" t="s">
        <v>284</v>
      </c>
      <c r="G84" s="161" t="s">
        <v>12</v>
      </c>
      <c r="H84" s="165"/>
      <c r="I84" s="164"/>
      <c r="J84" s="167"/>
      <c r="K84" s="479"/>
      <c r="L84" s="479"/>
    </row>
    <row r="85" spans="1:12" s="48" customFormat="1" ht="18" customHeight="1">
      <c r="A85" s="164">
        <v>76</v>
      </c>
      <c r="B85" s="164" t="s">
        <v>853</v>
      </c>
      <c r="C85" s="150" t="s">
        <v>1860</v>
      </c>
      <c r="D85" s="344" t="s">
        <v>1911</v>
      </c>
      <c r="E85" s="164" t="s">
        <v>283</v>
      </c>
      <c r="F85" s="164" t="s">
        <v>283</v>
      </c>
      <c r="G85" s="161" t="s">
        <v>12</v>
      </c>
      <c r="H85" s="165"/>
      <c r="I85" s="164"/>
      <c r="J85" s="167"/>
      <c r="K85" s="479"/>
      <c r="L85" s="479"/>
    </row>
    <row r="86" spans="1:12" s="48" customFormat="1" ht="18" customHeight="1">
      <c r="A86" s="164">
        <v>77</v>
      </c>
      <c r="B86" s="164" t="s">
        <v>853</v>
      </c>
      <c r="C86" s="150" t="s">
        <v>1860</v>
      </c>
      <c r="D86" s="344" t="s">
        <v>1912</v>
      </c>
      <c r="E86" s="164" t="s">
        <v>280</v>
      </c>
      <c r="F86" s="164" t="s">
        <v>280</v>
      </c>
      <c r="G86" s="161" t="s">
        <v>12</v>
      </c>
      <c r="H86" s="165"/>
      <c r="I86" s="164"/>
      <c r="J86" s="167"/>
      <c r="K86" s="479"/>
      <c r="L86" s="479"/>
    </row>
    <row r="87" spans="1:12" s="48" customFormat="1" ht="18" customHeight="1">
      <c r="A87" s="164">
        <v>78</v>
      </c>
      <c r="B87" s="164" t="s">
        <v>853</v>
      </c>
      <c r="C87" s="150" t="s">
        <v>1860</v>
      </c>
      <c r="D87" s="358" t="s">
        <v>2172</v>
      </c>
      <c r="E87" s="164" t="s">
        <v>284</v>
      </c>
      <c r="F87" s="164" t="s">
        <v>284</v>
      </c>
      <c r="G87" s="161" t="s">
        <v>12</v>
      </c>
      <c r="H87" s="165"/>
      <c r="I87" s="164"/>
      <c r="J87" s="167"/>
      <c r="K87" s="479"/>
      <c r="L87" s="479"/>
    </row>
    <row r="88" spans="1:12" s="48" customFormat="1" ht="18" customHeight="1">
      <c r="A88" s="164">
        <v>79</v>
      </c>
      <c r="B88" s="164" t="s">
        <v>853</v>
      </c>
      <c r="C88" s="150" t="s">
        <v>1860</v>
      </c>
      <c r="D88" s="344" t="s">
        <v>1913</v>
      </c>
      <c r="E88" s="164" t="s">
        <v>285</v>
      </c>
      <c r="F88" s="164" t="s">
        <v>285</v>
      </c>
      <c r="G88" s="161" t="s">
        <v>12</v>
      </c>
      <c r="H88" s="165"/>
      <c r="I88" s="164"/>
      <c r="J88" s="167"/>
      <c r="K88" s="479"/>
      <c r="L88" s="479"/>
    </row>
    <row r="89" spans="1:12" s="48" customFormat="1" ht="18" customHeight="1">
      <c r="A89" s="164">
        <v>80</v>
      </c>
      <c r="B89" s="164" t="s">
        <v>853</v>
      </c>
      <c r="C89" s="150" t="s">
        <v>1860</v>
      </c>
      <c r="D89" s="344" t="s">
        <v>1914</v>
      </c>
      <c r="E89" s="164" t="s">
        <v>280</v>
      </c>
      <c r="F89" s="164" t="s">
        <v>280</v>
      </c>
      <c r="G89" s="161" t="s">
        <v>12</v>
      </c>
      <c r="H89" s="165"/>
      <c r="I89" s="164"/>
      <c r="J89" s="167"/>
      <c r="K89" s="479"/>
      <c r="L89" s="479"/>
    </row>
    <row r="90" spans="1:12" s="48" customFormat="1" ht="18" customHeight="1">
      <c r="A90" s="164">
        <v>81</v>
      </c>
      <c r="B90" s="164" t="s">
        <v>853</v>
      </c>
      <c r="C90" s="150" t="s">
        <v>1860</v>
      </c>
      <c r="D90" s="344" t="s">
        <v>1915</v>
      </c>
      <c r="E90" s="194" t="s">
        <v>651</v>
      </c>
      <c r="F90" s="194" t="s">
        <v>652</v>
      </c>
      <c r="G90" s="161" t="s">
        <v>12</v>
      </c>
      <c r="H90" s="165"/>
      <c r="I90" s="164"/>
      <c r="J90" s="167"/>
      <c r="K90" s="479"/>
      <c r="L90" s="479"/>
    </row>
    <row r="91" spans="1:12" s="48" customFormat="1" ht="18" customHeight="1">
      <c r="A91" s="164">
        <v>82</v>
      </c>
      <c r="B91" s="164" t="s">
        <v>853</v>
      </c>
      <c r="C91" s="150" t="s">
        <v>1860</v>
      </c>
      <c r="D91" s="344" t="s">
        <v>1916</v>
      </c>
      <c r="E91" s="194" t="s">
        <v>280</v>
      </c>
      <c r="F91" s="194" t="s">
        <v>280</v>
      </c>
      <c r="G91" s="161" t="s">
        <v>12</v>
      </c>
      <c r="H91" s="165"/>
      <c r="I91" s="164"/>
      <c r="J91" s="167"/>
      <c r="K91" s="479"/>
      <c r="L91" s="479"/>
    </row>
    <row r="92" spans="1:12" s="48" customFormat="1" ht="18" customHeight="1">
      <c r="A92" s="164">
        <v>83</v>
      </c>
      <c r="B92" s="164" t="s">
        <v>853</v>
      </c>
      <c r="C92" s="150" t="s">
        <v>1860</v>
      </c>
      <c r="D92" s="344" t="s">
        <v>1917</v>
      </c>
      <c r="E92" s="194" t="s">
        <v>280</v>
      </c>
      <c r="F92" s="194" t="s">
        <v>280</v>
      </c>
      <c r="G92" s="161" t="s">
        <v>12</v>
      </c>
      <c r="H92" s="165"/>
      <c r="I92" s="164"/>
      <c r="J92" s="167"/>
      <c r="K92" s="479"/>
      <c r="L92" s="479"/>
    </row>
    <row r="93" spans="1:12" s="48" customFormat="1" ht="18" customHeight="1">
      <c r="A93" s="164">
        <v>84</v>
      </c>
      <c r="B93" s="164" t="s">
        <v>853</v>
      </c>
      <c r="C93" s="150" t="s">
        <v>1860</v>
      </c>
      <c r="D93" s="344" t="s">
        <v>1918</v>
      </c>
      <c r="E93" s="194" t="s">
        <v>281</v>
      </c>
      <c r="F93" s="194" t="s">
        <v>281</v>
      </c>
      <c r="G93" s="161" t="s">
        <v>12</v>
      </c>
      <c r="H93" s="165"/>
      <c r="I93" s="164"/>
      <c r="J93" s="167"/>
      <c r="K93" s="479"/>
      <c r="L93" s="479"/>
    </row>
    <row r="94" spans="1:12" s="48" customFormat="1" ht="18" customHeight="1">
      <c r="A94" s="164">
        <v>85</v>
      </c>
      <c r="B94" s="164" t="s">
        <v>853</v>
      </c>
      <c r="C94" s="150" t="s">
        <v>1860</v>
      </c>
      <c r="D94" s="344" t="s">
        <v>1919</v>
      </c>
      <c r="E94" s="194" t="s">
        <v>285</v>
      </c>
      <c r="F94" s="194" t="s">
        <v>285</v>
      </c>
      <c r="G94" s="161" t="s">
        <v>12</v>
      </c>
      <c r="H94" s="165"/>
      <c r="I94" s="164"/>
      <c r="J94" s="167"/>
      <c r="K94" s="479"/>
      <c r="L94" s="479"/>
    </row>
    <row r="95" spans="1:12" s="48" customFormat="1" ht="18" customHeight="1">
      <c r="A95" s="164">
        <v>86</v>
      </c>
      <c r="B95" s="164" t="s">
        <v>853</v>
      </c>
      <c r="C95" s="150" t="s">
        <v>1860</v>
      </c>
      <c r="D95" s="344" t="s">
        <v>1920</v>
      </c>
      <c r="E95" s="194" t="s">
        <v>280</v>
      </c>
      <c r="F95" s="194" t="s">
        <v>280</v>
      </c>
      <c r="G95" s="161" t="s">
        <v>12</v>
      </c>
      <c r="H95" s="165"/>
      <c r="I95" s="164"/>
      <c r="J95" s="167"/>
      <c r="K95" s="479"/>
      <c r="L95" s="479"/>
    </row>
    <row r="96" spans="1:12" s="48" customFormat="1" ht="18" customHeight="1">
      <c r="A96" s="164">
        <v>87</v>
      </c>
      <c r="B96" s="164" t="s">
        <v>853</v>
      </c>
      <c r="C96" s="150" t="s">
        <v>1860</v>
      </c>
      <c r="D96" s="344" t="s">
        <v>1921</v>
      </c>
      <c r="E96" s="194" t="s">
        <v>284</v>
      </c>
      <c r="F96" s="194" t="s">
        <v>284</v>
      </c>
      <c r="G96" s="161" t="s">
        <v>12</v>
      </c>
      <c r="H96" s="165"/>
      <c r="I96" s="164"/>
      <c r="J96" s="167"/>
      <c r="K96" s="479"/>
      <c r="L96" s="479"/>
    </row>
    <row r="97" spans="1:12" s="48" customFormat="1" ht="18" customHeight="1">
      <c r="A97" s="164">
        <v>88</v>
      </c>
      <c r="B97" s="164" t="s">
        <v>853</v>
      </c>
      <c r="C97" s="150" t="s">
        <v>1860</v>
      </c>
      <c r="D97" s="344" t="s">
        <v>1922</v>
      </c>
      <c r="E97" s="194" t="s">
        <v>281</v>
      </c>
      <c r="F97" s="194" t="s">
        <v>281</v>
      </c>
      <c r="G97" s="161" t="s">
        <v>12</v>
      </c>
      <c r="H97" s="165"/>
      <c r="I97" s="164"/>
      <c r="J97" s="167"/>
      <c r="K97" s="479"/>
      <c r="L97" s="479"/>
    </row>
    <row r="98" spans="1:12" s="48" customFormat="1" ht="18" customHeight="1">
      <c r="A98" s="164">
        <v>89</v>
      </c>
      <c r="B98" s="164" t="s">
        <v>853</v>
      </c>
      <c r="C98" s="150" t="s">
        <v>1860</v>
      </c>
      <c r="D98" s="344" t="s">
        <v>1923</v>
      </c>
      <c r="E98" s="194" t="s">
        <v>281</v>
      </c>
      <c r="F98" s="194" t="s">
        <v>281</v>
      </c>
      <c r="G98" s="161" t="s">
        <v>12</v>
      </c>
      <c r="H98" s="165"/>
      <c r="I98" s="164"/>
      <c r="J98" s="167"/>
      <c r="K98" s="479"/>
      <c r="L98" s="479"/>
    </row>
    <row r="99" spans="1:12" s="48" customFormat="1" ht="18" customHeight="1">
      <c r="A99" s="164">
        <v>90</v>
      </c>
      <c r="B99" s="164" t="s">
        <v>853</v>
      </c>
      <c r="C99" s="150" t="s">
        <v>1860</v>
      </c>
      <c r="D99" s="344" t="s">
        <v>1924</v>
      </c>
      <c r="E99" s="194" t="s">
        <v>286</v>
      </c>
      <c r="F99" s="194" t="s">
        <v>286</v>
      </c>
      <c r="G99" s="161" t="s">
        <v>12</v>
      </c>
      <c r="H99" s="165"/>
      <c r="I99" s="164"/>
      <c r="J99" s="167"/>
      <c r="K99" s="479"/>
      <c r="L99" s="479"/>
    </row>
    <row r="100" spans="1:12" s="342" customFormat="1" ht="18" customHeight="1">
      <c r="A100" s="164">
        <v>91</v>
      </c>
      <c r="B100" s="339" t="s">
        <v>853</v>
      </c>
      <c r="C100" s="195" t="s">
        <v>1860</v>
      </c>
      <c r="D100" s="337" t="s">
        <v>2343</v>
      </c>
      <c r="E100" s="200" t="s">
        <v>2354</v>
      </c>
      <c r="F100" s="200" t="s">
        <v>2354</v>
      </c>
      <c r="G100" s="161" t="s">
        <v>12</v>
      </c>
      <c r="H100" s="340"/>
      <c r="I100" s="339"/>
      <c r="J100" s="341"/>
      <c r="K100" s="479"/>
      <c r="L100" s="479"/>
    </row>
    <row r="101" spans="1:12" s="48" customFormat="1" ht="18" customHeight="1">
      <c r="A101" s="164">
        <v>92</v>
      </c>
      <c r="B101" s="164" t="s">
        <v>853</v>
      </c>
      <c r="C101" s="150" t="s">
        <v>1860</v>
      </c>
      <c r="D101" s="344" t="s">
        <v>1925</v>
      </c>
      <c r="E101" s="194" t="s">
        <v>287</v>
      </c>
      <c r="F101" s="194" t="s">
        <v>287</v>
      </c>
      <c r="G101" s="161" t="s">
        <v>12</v>
      </c>
      <c r="H101" s="165"/>
      <c r="I101" s="164"/>
      <c r="J101" s="167"/>
      <c r="K101" s="479"/>
      <c r="L101" s="479"/>
    </row>
    <row r="102" spans="1:12" s="48" customFormat="1" ht="18" customHeight="1">
      <c r="A102" s="164">
        <v>93</v>
      </c>
      <c r="B102" s="164" t="s">
        <v>853</v>
      </c>
      <c r="C102" s="150" t="s">
        <v>1860</v>
      </c>
      <c r="D102" s="344" t="s">
        <v>1926</v>
      </c>
      <c r="E102" s="194" t="s">
        <v>280</v>
      </c>
      <c r="F102" s="194" t="s">
        <v>280</v>
      </c>
      <c r="G102" s="161" t="s">
        <v>12</v>
      </c>
      <c r="H102" s="165"/>
      <c r="I102" s="164"/>
      <c r="J102" s="167"/>
      <c r="K102" s="479"/>
      <c r="L102" s="479"/>
    </row>
    <row r="103" spans="1:12" s="48" customFormat="1" ht="18" customHeight="1">
      <c r="A103" s="164">
        <v>94</v>
      </c>
      <c r="B103" s="164" t="s">
        <v>853</v>
      </c>
      <c r="C103" s="150" t="s">
        <v>1860</v>
      </c>
      <c r="D103" s="344" t="s">
        <v>1927</v>
      </c>
      <c r="E103" s="194" t="s">
        <v>281</v>
      </c>
      <c r="F103" s="194" t="s">
        <v>281</v>
      </c>
      <c r="G103" s="161" t="s">
        <v>12</v>
      </c>
      <c r="H103" s="165"/>
      <c r="I103" s="164"/>
      <c r="J103" s="167"/>
      <c r="K103" s="479"/>
      <c r="L103" s="479"/>
    </row>
    <row r="104" spans="1:12" s="48" customFormat="1" ht="18" customHeight="1">
      <c r="A104" s="164">
        <v>95</v>
      </c>
      <c r="B104" s="164" t="s">
        <v>853</v>
      </c>
      <c r="C104" s="150" t="s">
        <v>1860</v>
      </c>
      <c r="D104" s="344" t="s">
        <v>1928</v>
      </c>
      <c r="E104" s="164"/>
      <c r="F104" s="164"/>
      <c r="G104" s="161" t="s">
        <v>12</v>
      </c>
      <c r="H104" s="165"/>
      <c r="I104" s="164"/>
      <c r="J104" s="167"/>
      <c r="K104" s="479"/>
      <c r="L104" s="479"/>
    </row>
    <row r="105" spans="1:12" s="48" customFormat="1" ht="18" customHeight="1">
      <c r="A105" s="164">
        <v>96</v>
      </c>
      <c r="B105" s="164" t="s">
        <v>853</v>
      </c>
      <c r="C105" s="150" t="s">
        <v>1860</v>
      </c>
      <c r="D105" s="344" t="s">
        <v>1929</v>
      </c>
      <c r="E105" s="164"/>
      <c r="F105" s="164"/>
      <c r="G105" s="161" t="s">
        <v>12</v>
      </c>
      <c r="H105" s="165"/>
      <c r="I105" s="164"/>
      <c r="J105" s="167"/>
      <c r="K105" s="479"/>
      <c r="L105" s="479"/>
    </row>
    <row r="106" spans="1:12" s="48" customFormat="1" ht="18" customHeight="1">
      <c r="A106" s="164">
        <v>97</v>
      </c>
      <c r="B106" s="164" t="s">
        <v>853</v>
      </c>
      <c r="C106" s="150" t="s">
        <v>1860</v>
      </c>
      <c r="D106" s="344" t="s">
        <v>1930</v>
      </c>
      <c r="E106" s="164"/>
      <c r="F106" s="164"/>
      <c r="G106" s="161" t="s">
        <v>12</v>
      </c>
      <c r="H106" s="165"/>
      <c r="I106" s="164"/>
      <c r="J106" s="167"/>
      <c r="K106" s="479"/>
      <c r="L106" s="479"/>
    </row>
    <row r="107" spans="1:12" s="48" customFormat="1" ht="18" customHeight="1">
      <c r="A107" s="164">
        <v>98</v>
      </c>
      <c r="B107" s="164" t="s">
        <v>853</v>
      </c>
      <c r="C107" s="150" t="s">
        <v>1860</v>
      </c>
      <c r="D107" s="344" t="s">
        <v>1931</v>
      </c>
      <c r="E107" s="164"/>
      <c r="F107" s="164"/>
      <c r="G107" s="161" t="s">
        <v>12</v>
      </c>
      <c r="H107" s="165"/>
      <c r="I107" s="164"/>
      <c r="J107" s="167"/>
      <c r="K107" s="479"/>
      <c r="L107" s="479"/>
    </row>
    <row r="108" spans="1:12" s="48" customFormat="1" ht="18" customHeight="1">
      <c r="A108" s="164">
        <v>99</v>
      </c>
      <c r="B108" s="164" t="s">
        <v>853</v>
      </c>
      <c r="C108" s="150" t="s">
        <v>1860</v>
      </c>
      <c r="D108" s="344" t="s">
        <v>1932</v>
      </c>
      <c r="E108" s="164"/>
      <c r="F108" s="164"/>
      <c r="G108" s="161" t="s">
        <v>12</v>
      </c>
      <c r="H108" s="165"/>
      <c r="I108" s="164"/>
      <c r="J108" s="167"/>
      <c r="K108" s="479"/>
      <c r="L108" s="479"/>
    </row>
    <row r="109" spans="1:12" s="48" customFormat="1" ht="18" customHeight="1">
      <c r="A109" s="164">
        <v>100</v>
      </c>
      <c r="B109" s="164" t="s">
        <v>853</v>
      </c>
      <c r="C109" s="150" t="s">
        <v>1860</v>
      </c>
      <c r="D109" s="344" t="s">
        <v>1933</v>
      </c>
      <c r="E109" s="164"/>
      <c r="F109" s="164"/>
      <c r="G109" s="161" t="s">
        <v>12</v>
      </c>
      <c r="H109" s="165"/>
      <c r="I109" s="164"/>
      <c r="J109" s="167"/>
      <c r="K109" s="479"/>
      <c r="L109" s="479"/>
    </row>
    <row r="110" spans="1:12" s="48" customFormat="1" ht="18" customHeight="1">
      <c r="A110" s="164">
        <v>101</v>
      </c>
      <c r="B110" s="164" t="s">
        <v>853</v>
      </c>
      <c r="C110" s="150" t="s">
        <v>1860</v>
      </c>
      <c r="D110" s="344" t="s">
        <v>1934</v>
      </c>
      <c r="E110" s="164"/>
      <c r="F110" s="164"/>
      <c r="G110" s="161" t="s">
        <v>12</v>
      </c>
      <c r="H110" s="165"/>
      <c r="I110" s="164" t="s">
        <v>288</v>
      </c>
      <c r="J110" s="167"/>
      <c r="K110" s="480"/>
      <c r="L110" s="480"/>
    </row>
    <row r="111" spans="1:12" s="48" customFormat="1" ht="18" customHeight="1">
      <c r="A111" s="164">
        <v>102</v>
      </c>
      <c r="B111" s="164" t="s">
        <v>853</v>
      </c>
      <c r="C111" s="150" t="s">
        <v>1860</v>
      </c>
      <c r="D111" s="344" t="s">
        <v>1935</v>
      </c>
      <c r="E111" s="164"/>
      <c r="F111" s="164"/>
      <c r="G111" s="161" t="s">
        <v>12</v>
      </c>
      <c r="H111" s="165"/>
      <c r="I111" s="164"/>
      <c r="J111" s="167"/>
      <c r="K111" s="166" t="s">
        <v>1166</v>
      </c>
      <c r="L111" s="166"/>
    </row>
    <row r="112" spans="1:12" s="48" customFormat="1" ht="18" customHeight="1">
      <c r="A112" s="164">
        <v>103</v>
      </c>
      <c r="B112" s="164" t="s">
        <v>853</v>
      </c>
      <c r="C112" s="150" t="s">
        <v>1860</v>
      </c>
      <c r="D112" s="337" t="s">
        <v>1936</v>
      </c>
      <c r="E112" s="164"/>
      <c r="F112" s="164"/>
      <c r="G112" s="161" t="s">
        <v>12</v>
      </c>
      <c r="H112" s="165"/>
      <c r="I112" s="164"/>
      <c r="J112" s="167"/>
      <c r="K112" s="166" t="s">
        <v>1168</v>
      </c>
      <c r="L112" s="166"/>
    </row>
    <row r="113" spans="1:13" s="48" customFormat="1" ht="16.5" customHeight="1">
      <c r="A113" s="164">
        <v>104</v>
      </c>
      <c r="B113" s="164" t="s">
        <v>853</v>
      </c>
      <c r="C113" s="150" t="s">
        <v>1860</v>
      </c>
      <c r="D113" s="337" t="s">
        <v>1861</v>
      </c>
      <c r="E113" s="164"/>
      <c r="F113" s="164"/>
      <c r="G113" s="161" t="s">
        <v>12</v>
      </c>
      <c r="H113" s="165"/>
      <c r="I113" s="164"/>
      <c r="J113" s="167"/>
      <c r="K113" s="166" t="s">
        <v>656</v>
      </c>
      <c r="L113" s="166"/>
    </row>
    <row r="114" spans="1:13" s="48" customFormat="1" ht="16.5" customHeight="1">
      <c r="A114" s="164">
        <v>105</v>
      </c>
      <c r="B114" s="164" t="s">
        <v>853</v>
      </c>
      <c r="C114" s="150" t="s">
        <v>1860</v>
      </c>
      <c r="D114" s="337" t="s">
        <v>1664</v>
      </c>
      <c r="E114" s="164"/>
      <c r="F114" s="164"/>
      <c r="G114" s="161" t="s">
        <v>12</v>
      </c>
      <c r="H114" s="165"/>
      <c r="I114" s="164"/>
      <c r="J114" s="167"/>
      <c r="K114" s="57" t="s">
        <v>1169</v>
      </c>
      <c r="L114" s="57"/>
    </row>
    <row r="115" spans="1:13" s="48" customFormat="1" ht="16.5" customHeight="1">
      <c r="A115" s="164">
        <v>106</v>
      </c>
      <c r="B115" s="164" t="s">
        <v>853</v>
      </c>
      <c r="C115" s="150" t="s">
        <v>1860</v>
      </c>
      <c r="D115" s="337" t="s">
        <v>2294</v>
      </c>
      <c r="E115" s="164"/>
      <c r="F115" s="164"/>
      <c r="G115" s="161" t="s">
        <v>12</v>
      </c>
      <c r="H115" s="165"/>
      <c r="I115" s="164" t="s">
        <v>289</v>
      </c>
      <c r="J115" s="167"/>
      <c r="K115" s="166"/>
      <c r="L115" s="166"/>
    </row>
    <row r="116" spans="1:13" s="48" customFormat="1" ht="16.5" customHeight="1">
      <c r="A116" s="164">
        <v>107</v>
      </c>
      <c r="B116" s="164" t="s">
        <v>853</v>
      </c>
      <c r="C116" s="150" t="s">
        <v>1860</v>
      </c>
      <c r="D116" s="337" t="s">
        <v>1937</v>
      </c>
      <c r="E116" s="164"/>
      <c r="F116" s="164"/>
      <c r="G116" s="161" t="s">
        <v>12</v>
      </c>
      <c r="H116" s="165"/>
      <c r="I116" s="164" t="s">
        <v>290</v>
      </c>
      <c r="J116" s="167"/>
      <c r="K116" s="242" t="s">
        <v>1170</v>
      </c>
      <c r="L116" s="166"/>
    </row>
    <row r="117" spans="1:13" s="48" customFormat="1" ht="16.5" customHeight="1">
      <c r="A117" s="164">
        <v>108</v>
      </c>
      <c r="B117" s="164" t="s">
        <v>853</v>
      </c>
      <c r="C117" s="150" t="s">
        <v>1860</v>
      </c>
      <c r="D117" s="337" t="s">
        <v>1938</v>
      </c>
      <c r="E117" s="175" t="s">
        <v>291</v>
      </c>
      <c r="F117" s="175" t="s">
        <v>291</v>
      </c>
      <c r="G117" s="161" t="s">
        <v>12</v>
      </c>
      <c r="H117" s="176"/>
      <c r="I117" s="164"/>
      <c r="J117" s="177"/>
      <c r="K117" s="178" t="s">
        <v>1171</v>
      </c>
      <c r="L117" s="505"/>
      <c r="M117" s="58"/>
    </row>
    <row r="118" spans="1:13" s="48" customFormat="1" ht="16.5" customHeight="1">
      <c r="A118" s="164">
        <v>109</v>
      </c>
      <c r="B118" s="164" t="s">
        <v>853</v>
      </c>
      <c r="C118" s="150" t="s">
        <v>1860</v>
      </c>
      <c r="D118" s="337" t="s">
        <v>1939</v>
      </c>
      <c r="E118" s="175" t="s">
        <v>292</v>
      </c>
      <c r="F118" s="175" t="s">
        <v>292</v>
      </c>
      <c r="G118" s="161" t="s">
        <v>12</v>
      </c>
      <c r="H118" s="176"/>
      <c r="I118" s="164"/>
      <c r="J118" s="177"/>
      <c r="K118" s="178"/>
      <c r="L118" s="506"/>
      <c r="M118" s="58"/>
    </row>
    <row r="119" spans="1:13" s="48" customFormat="1" ht="16.5" customHeight="1">
      <c r="A119" s="164">
        <v>110</v>
      </c>
      <c r="B119" s="164" t="s">
        <v>853</v>
      </c>
      <c r="C119" s="150" t="s">
        <v>1860</v>
      </c>
      <c r="D119" s="337" t="s">
        <v>1940</v>
      </c>
      <c r="E119" s="179" t="s">
        <v>527</v>
      </c>
      <c r="F119" s="179" t="s">
        <v>527</v>
      </c>
      <c r="G119" s="161" t="s">
        <v>12</v>
      </c>
      <c r="H119" s="174"/>
      <c r="I119" s="126"/>
      <c r="J119" s="180"/>
      <c r="K119" s="181"/>
      <c r="L119" s="506"/>
      <c r="M119" s="58"/>
    </row>
    <row r="120" spans="1:13" s="48" customFormat="1" ht="16.5" customHeight="1">
      <c r="A120" s="164">
        <v>111</v>
      </c>
      <c r="B120" s="164" t="s">
        <v>853</v>
      </c>
      <c r="C120" s="150" t="s">
        <v>1860</v>
      </c>
      <c r="D120" s="337" t="s">
        <v>1941</v>
      </c>
      <c r="E120" s="175" t="s">
        <v>293</v>
      </c>
      <c r="F120" s="175" t="s">
        <v>293</v>
      </c>
      <c r="G120" s="161" t="s">
        <v>12</v>
      </c>
      <c r="H120" s="176"/>
      <c r="I120" s="164"/>
      <c r="J120" s="177"/>
      <c r="K120" s="178"/>
      <c r="L120" s="506"/>
      <c r="M120" s="58"/>
    </row>
    <row r="121" spans="1:13" s="48" customFormat="1" ht="16.5" customHeight="1">
      <c r="A121" s="164">
        <v>112</v>
      </c>
      <c r="B121" s="164" t="s">
        <v>853</v>
      </c>
      <c r="C121" s="150" t="s">
        <v>1860</v>
      </c>
      <c r="D121" s="337" t="s">
        <v>1942</v>
      </c>
      <c r="E121" s="175" t="s">
        <v>258</v>
      </c>
      <c r="F121" s="175" t="s">
        <v>258</v>
      </c>
      <c r="G121" s="161" t="s">
        <v>12</v>
      </c>
      <c r="H121" s="176"/>
      <c r="I121" s="164"/>
      <c r="J121" s="177"/>
      <c r="K121" s="178"/>
      <c r="L121" s="506"/>
      <c r="M121" s="58"/>
    </row>
    <row r="122" spans="1:13" s="48" customFormat="1" ht="16.5" customHeight="1">
      <c r="A122" s="164">
        <v>113</v>
      </c>
      <c r="B122" s="164" t="s">
        <v>853</v>
      </c>
      <c r="C122" s="150" t="s">
        <v>1860</v>
      </c>
      <c r="D122" s="337" t="s">
        <v>1943</v>
      </c>
      <c r="E122" s="175" t="s">
        <v>294</v>
      </c>
      <c r="F122" s="175" t="s">
        <v>294</v>
      </c>
      <c r="G122" s="161" t="s">
        <v>12</v>
      </c>
      <c r="H122" s="176"/>
      <c r="I122" s="164"/>
      <c r="J122" s="177"/>
      <c r="K122" s="178"/>
      <c r="L122" s="506"/>
      <c r="M122" s="58"/>
    </row>
    <row r="123" spans="1:13" s="48" customFormat="1" ht="16.5" customHeight="1">
      <c r="A123" s="164">
        <v>114</v>
      </c>
      <c r="B123" s="164" t="s">
        <v>853</v>
      </c>
      <c r="C123" s="150" t="s">
        <v>1860</v>
      </c>
      <c r="D123" s="337" t="s">
        <v>1944</v>
      </c>
      <c r="E123" s="175" t="s">
        <v>295</v>
      </c>
      <c r="F123" s="175" t="s">
        <v>295</v>
      </c>
      <c r="G123" s="161" t="s">
        <v>12</v>
      </c>
      <c r="H123" s="176"/>
      <c r="I123" s="164"/>
      <c r="J123" s="177"/>
      <c r="K123" s="178"/>
      <c r="L123" s="506"/>
      <c r="M123" s="58"/>
    </row>
    <row r="124" spans="1:13" s="48" customFormat="1" ht="16.5" customHeight="1">
      <c r="A124" s="164">
        <v>115</v>
      </c>
      <c r="B124" s="164" t="s">
        <v>853</v>
      </c>
      <c r="C124" s="150" t="s">
        <v>1860</v>
      </c>
      <c r="D124" s="337" t="s">
        <v>1945</v>
      </c>
      <c r="E124" s="175" t="s">
        <v>263</v>
      </c>
      <c r="F124" s="175" t="s">
        <v>263</v>
      </c>
      <c r="G124" s="161" t="s">
        <v>12</v>
      </c>
      <c r="H124" s="176"/>
      <c r="I124" s="164"/>
      <c r="J124" s="177"/>
      <c r="K124" s="178"/>
      <c r="L124" s="506"/>
      <c r="M124" s="58"/>
    </row>
    <row r="125" spans="1:13" s="48" customFormat="1" ht="16.5" customHeight="1">
      <c r="A125" s="164">
        <v>116</v>
      </c>
      <c r="B125" s="164" t="s">
        <v>853</v>
      </c>
      <c r="C125" s="150" t="s">
        <v>1860</v>
      </c>
      <c r="D125" s="337" t="s">
        <v>1946</v>
      </c>
      <c r="E125" s="175" t="s">
        <v>266</v>
      </c>
      <c r="F125" s="175" t="s">
        <v>266</v>
      </c>
      <c r="G125" s="161" t="s">
        <v>12</v>
      </c>
      <c r="H125" s="176"/>
      <c r="I125" s="164"/>
      <c r="J125" s="177"/>
      <c r="K125" s="178"/>
      <c r="L125" s="506"/>
      <c r="M125" s="58"/>
    </row>
    <row r="126" spans="1:13" s="48" customFormat="1" ht="16.5" customHeight="1">
      <c r="A126" s="164">
        <v>117</v>
      </c>
      <c r="B126" s="164" t="s">
        <v>853</v>
      </c>
      <c r="C126" s="150" t="s">
        <v>1860</v>
      </c>
      <c r="D126" s="337" t="s">
        <v>1947</v>
      </c>
      <c r="E126" s="175" t="s">
        <v>257</v>
      </c>
      <c r="F126" s="175" t="s">
        <v>257</v>
      </c>
      <c r="G126" s="161" t="s">
        <v>12</v>
      </c>
      <c r="H126" s="176"/>
      <c r="I126" s="164"/>
      <c r="J126" s="177"/>
      <c r="K126" s="178"/>
      <c r="L126" s="506"/>
      <c r="M126" s="59"/>
    </row>
    <row r="127" spans="1:13" s="48" customFormat="1" ht="16.5" customHeight="1">
      <c r="A127" s="164">
        <v>118</v>
      </c>
      <c r="B127" s="164" t="s">
        <v>853</v>
      </c>
      <c r="C127" s="150" t="s">
        <v>1860</v>
      </c>
      <c r="D127" s="337" t="s">
        <v>1948</v>
      </c>
      <c r="E127" s="175" t="s">
        <v>296</v>
      </c>
      <c r="F127" s="175" t="s">
        <v>296</v>
      </c>
      <c r="G127" s="161" t="s">
        <v>12</v>
      </c>
      <c r="H127" s="176"/>
      <c r="I127" s="164"/>
      <c r="J127" s="177"/>
      <c r="K127" s="178"/>
      <c r="L127" s="506"/>
      <c r="M127" s="59"/>
    </row>
    <row r="128" spans="1:13" s="48" customFormat="1" ht="16.5" customHeight="1">
      <c r="A128" s="164">
        <v>119</v>
      </c>
      <c r="B128" s="164" t="s">
        <v>853</v>
      </c>
      <c r="C128" s="150" t="s">
        <v>1860</v>
      </c>
      <c r="D128" s="337" t="s">
        <v>1949</v>
      </c>
      <c r="E128" s="175" t="s">
        <v>297</v>
      </c>
      <c r="F128" s="175" t="s">
        <v>297</v>
      </c>
      <c r="G128" s="161" t="s">
        <v>12</v>
      </c>
      <c r="H128" s="176"/>
      <c r="I128" s="164"/>
      <c r="J128" s="177"/>
      <c r="K128" s="178"/>
      <c r="L128" s="506"/>
      <c r="M128" s="59"/>
    </row>
    <row r="129" spans="1:13" s="48" customFormat="1" ht="16.5" customHeight="1">
      <c r="A129" s="164">
        <v>120</v>
      </c>
      <c r="B129" s="164" t="s">
        <v>853</v>
      </c>
      <c r="C129" s="150" t="s">
        <v>1860</v>
      </c>
      <c r="D129" s="337" t="s">
        <v>1950</v>
      </c>
      <c r="E129" s="175" t="s">
        <v>297</v>
      </c>
      <c r="F129" s="175" t="s">
        <v>297</v>
      </c>
      <c r="G129" s="161" t="s">
        <v>12</v>
      </c>
      <c r="H129" s="176"/>
      <c r="I129" s="164"/>
      <c r="J129" s="177"/>
      <c r="K129" s="178"/>
      <c r="L129" s="506"/>
      <c r="M129" s="59"/>
    </row>
    <row r="130" spans="1:13" s="48" customFormat="1" ht="16.5" customHeight="1">
      <c r="A130" s="164">
        <v>121</v>
      </c>
      <c r="B130" s="164" t="s">
        <v>853</v>
      </c>
      <c r="C130" s="150" t="s">
        <v>1860</v>
      </c>
      <c r="D130" s="337" t="s">
        <v>1951</v>
      </c>
      <c r="E130" s="175" t="s">
        <v>254</v>
      </c>
      <c r="F130" s="175" t="s">
        <v>254</v>
      </c>
      <c r="G130" s="161" t="s">
        <v>12</v>
      </c>
      <c r="H130" s="176"/>
      <c r="I130" s="164"/>
      <c r="J130" s="177"/>
      <c r="K130" s="178"/>
      <c r="L130" s="506"/>
      <c r="M130" s="59"/>
    </row>
    <row r="131" spans="1:13" s="48" customFormat="1" ht="16.5" customHeight="1">
      <c r="A131" s="164">
        <v>122</v>
      </c>
      <c r="B131" s="164" t="s">
        <v>853</v>
      </c>
      <c r="C131" s="150" t="s">
        <v>1860</v>
      </c>
      <c r="D131" s="337" t="s">
        <v>1952</v>
      </c>
      <c r="E131" s="175" t="s">
        <v>258</v>
      </c>
      <c r="F131" s="175" t="s">
        <v>258</v>
      </c>
      <c r="G131" s="161" t="s">
        <v>12</v>
      </c>
      <c r="H131" s="176"/>
      <c r="I131" s="164"/>
      <c r="J131" s="177"/>
      <c r="K131" s="178"/>
      <c r="L131" s="506"/>
      <c r="M131" s="59"/>
    </row>
    <row r="132" spans="1:13" s="48" customFormat="1" ht="16.5" customHeight="1">
      <c r="A132" s="164">
        <v>123</v>
      </c>
      <c r="B132" s="164" t="s">
        <v>853</v>
      </c>
      <c r="C132" s="150" t="s">
        <v>1860</v>
      </c>
      <c r="D132" s="337" t="s">
        <v>1953</v>
      </c>
      <c r="E132" s="175" t="s">
        <v>296</v>
      </c>
      <c r="F132" s="175" t="s">
        <v>296</v>
      </c>
      <c r="G132" s="161" t="s">
        <v>12</v>
      </c>
      <c r="H132" s="176"/>
      <c r="I132" s="164"/>
      <c r="J132" s="177"/>
      <c r="K132" s="178"/>
      <c r="L132" s="506"/>
      <c r="M132" s="59"/>
    </row>
    <row r="133" spans="1:13" s="48" customFormat="1" ht="16.5" customHeight="1">
      <c r="A133" s="164">
        <v>124</v>
      </c>
      <c r="B133" s="164" t="s">
        <v>853</v>
      </c>
      <c r="C133" s="150" t="s">
        <v>1860</v>
      </c>
      <c r="D133" s="337" t="s">
        <v>1954</v>
      </c>
      <c r="E133" s="175" t="s">
        <v>297</v>
      </c>
      <c r="F133" s="175" t="s">
        <v>297</v>
      </c>
      <c r="G133" s="161" t="s">
        <v>12</v>
      </c>
      <c r="H133" s="176"/>
      <c r="I133" s="164"/>
      <c r="J133" s="177"/>
      <c r="K133" s="178"/>
      <c r="L133" s="506"/>
      <c r="M133" s="60"/>
    </row>
    <row r="134" spans="1:13" s="48" customFormat="1" ht="16.5" customHeight="1">
      <c r="A134" s="164">
        <v>125</v>
      </c>
      <c r="B134" s="164" t="s">
        <v>853</v>
      </c>
      <c r="C134" s="150" t="s">
        <v>1860</v>
      </c>
      <c r="D134" s="337" t="s">
        <v>1955</v>
      </c>
      <c r="E134" s="175"/>
      <c r="F134" s="164"/>
      <c r="G134" s="161" t="s">
        <v>12</v>
      </c>
      <c r="H134" s="176"/>
      <c r="I134" s="164"/>
      <c r="J134" s="177"/>
      <c r="K134" s="178" t="s">
        <v>1166</v>
      </c>
      <c r="L134" s="182"/>
      <c r="M134" s="59"/>
    </row>
    <row r="135" spans="1:13" s="48" customFormat="1" ht="16.5" customHeight="1">
      <c r="A135" s="164">
        <v>126</v>
      </c>
      <c r="B135" s="164" t="s">
        <v>853</v>
      </c>
      <c r="C135" s="150" t="s">
        <v>1860</v>
      </c>
      <c r="D135" s="337" t="s">
        <v>1956</v>
      </c>
      <c r="E135" s="175" t="s">
        <v>298</v>
      </c>
      <c r="F135" s="175" t="s">
        <v>298</v>
      </c>
      <c r="G135" s="161" t="s">
        <v>12</v>
      </c>
      <c r="H135" s="176"/>
      <c r="I135" s="164"/>
      <c r="J135" s="177"/>
      <c r="K135" s="178" t="s">
        <v>604</v>
      </c>
      <c r="L135" s="178"/>
      <c r="M135" s="59"/>
    </row>
    <row r="136" spans="1:13" s="48" customFormat="1" ht="16.5" customHeight="1">
      <c r="A136" s="164">
        <v>127</v>
      </c>
      <c r="B136" s="164" t="s">
        <v>853</v>
      </c>
      <c r="C136" s="150" t="s">
        <v>1860</v>
      </c>
      <c r="D136" s="337" t="s">
        <v>1957</v>
      </c>
      <c r="E136" s="175" t="s">
        <v>299</v>
      </c>
      <c r="F136" s="175" t="s">
        <v>299</v>
      </c>
      <c r="G136" s="161" t="s">
        <v>12</v>
      </c>
      <c r="H136" s="176"/>
      <c r="I136" s="164"/>
      <c r="J136" s="177"/>
      <c r="K136" s="178" t="s">
        <v>1204</v>
      </c>
      <c r="L136" s="178"/>
      <c r="M136" s="59"/>
    </row>
    <row r="137" spans="1:13" s="48" customFormat="1" ht="16.5" customHeight="1">
      <c r="A137" s="164">
        <v>128</v>
      </c>
      <c r="B137" s="164" t="s">
        <v>853</v>
      </c>
      <c r="C137" s="150" t="s">
        <v>1860</v>
      </c>
      <c r="D137" s="337" t="s">
        <v>1958</v>
      </c>
      <c r="E137" s="175" t="s">
        <v>300</v>
      </c>
      <c r="F137" s="175" t="s">
        <v>300</v>
      </c>
      <c r="G137" s="161" t="s">
        <v>12</v>
      </c>
      <c r="H137" s="176"/>
      <c r="I137" s="164"/>
      <c r="J137" s="177"/>
      <c r="K137" s="178" t="s">
        <v>301</v>
      </c>
      <c r="L137" s="178"/>
      <c r="M137" s="59"/>
    </row>
    <row r="138" spans="1:13" s="48" customFormat="1" ht="16.5" customHeight="1">
      <c r="A138" s="164">
        <v>129</v>
      </c>
      <c r="B138" s="164" t="s">
        <v>853</v>
      </c>
      <c r="C138" s="150" t="s">
        <v>1860</v>
      </c>
      <c r="D138" s="337" t="s">
        <v>1959</v>
      </c>
      <c r="E138" s="175" t="s">
        <v>299</v>
      </c>
      <c r="F138" s="175" t="s">
        <v>299</v>
      </c>
      <c r="G138" s="161" t="s">
        <v>12</v>
      </c>
      <c r="H138" s="176"/>
      <c r="I138" s="164"/>
      <c r="J138" s="177"/>
      <c r="K138" s="178" t="s">
        <v>302</v>
      </c>
      <c r="L138" s="178"/>
      <c r="M138" s="59"/>
    </row>
    <row r="139" spans="1:13" s="48" customFormat="1" ht="16.5" customHeight="1">
      <c r="A139" s="164">
        <v>130</v>
      </c>
      <c r="B139" s="164" t="s">
        <v>853</v>
      </c>
      <c r="C139" s="150" t="s">
        <v>1860</v>
      </c>
      <c r="D139" s="337" t="s">
        <v>1960</v>
      </c>
      <c r="E139" s="175"/>
      <c r="F139" s="164"/>
      <c r="G139" s="161" t="s">
        <v>12</v>
      </c>
      <c r="H139" s="176"/>
      <c r="I139" s="164"/>
      <c r="J139" s="177"/>
      <c r="K139" s="178" t="s">
        <v>303</v>
      </c>
      <c r="L139" s="178"/>
      <c r="M139" s="59"/>
    </row>
    <row r="140" spans="1:13" s="48" customFormat="1" ht="16.5" customHeight="1">
      <c r="A140" s="164">
        <v>131</v>
      </c>
      <c r="B140" s="164" t="s">
        <v>853</v>
      </c>
      <c r="C140" s="195" t="s">
        <v>1961</v>
      </c>
      <c r="D140" s="344" t="s">
        <v>1962</v>
      </c>
      <c r="E140" s="164"/>
      <c r="F140" s="164"/>
      <c r="G140" s="161" t="s">
        <v>12</v>
      </c>
      <c r="H140" s="165"/>
      <c r="I140" s="164"/>
      <c r="J140" s="167"/>
      <c r="K140" s="166" t="s">
        <v>1172</v>
      </c>
      <c r="L140" s="166"/>
    </row>
    <row r="141" spans="1:13" s="48" customFormat="1" ht="16.5" customHeight="1">
      <c r="A141" s="164">
        <v>132</v>
      </c>
      <c r="B141" s="164" t="s">
        <v>853</v>
      </c>
      <c r="C141" s="195" t="s">
        <v>1961</v>
      </c>
      <c r="D141" s="344" t="s">
        <v>1963</v>
      </c>
      <c r="E141" s="164"/>
      <c r="F141" s="164"/>
      <c r="G141" s="161" t="s">
        <v>12</v>
      </c>
      <c r="H141" s="165"/>
      <c r="I141" s="173" t="s">
        <v>304</v>
      </c>
      <c r="J141" s="167"/>
      <c r="K141" s="498" t="s">
        <v>1173</v>
      </c>
      <c r="L141" s="498"/>
    </row>
    <row r="142" spans="1:13" s="48" customFormat="1" ht="16.5" customHeight="1">
      <c r="A142" s="164">
        <v>133</v>
      </c>
      <c r="B142" s="164" t="s">
        <v>853</v>
      </c>
      <c r="C142" s="195" t="s">
        <v>1961</v>
      </c>
      <c r="D142" s="344" t="s">
        <v>1964</v>
      </c>
      <c r="E142" s="164" t="s">
        <v>272</v>
      </c>
      <c r="F142" s="164" t="s">
        <v>272</v>
      </c>
      <c r="G142" s="161" t="s">
        <v>12</v>
      </c>
      <c r="H142" s="165"/>
      <c r="I142" s="126" t="s">
        <v>305</v>
      </c>
      <c r="J142" s="167"/>
      <c r="K142" s="507"/>
      <c r="L142" s="507"/>
    </row>
    <row r="143" spans="1:13" s="342" customFormat="1" ht="16.5" customHeight="1">
      <c r="A143" s="164">
        <v>134</v>
      </c>
      <c r="B143" s="339" t="s">
        <v>853</v>
      </c>
      <c r="C143" s="195" t="s">
        <v>1961</v>
      </c>
      <c r="D143" s="344" t="s">
        <v>1965</v>
      </c>
      <c r="E143" s="339" t="s">
        <v>1219</v>
      </c>
      <c r="F143" s="339" t="s">
        <v>2381</v>
      </c>
      <c r="G143" s="161" t="s">
        <v>12</v>
      </c>
      <c r="H143" s="340"/>
      <c r="I143" s="339" t="s">
        <v>306</v>
      </c>
      <c r="J143" s="341"/>
      <c r="K143" s="499"/>
      <c r="L143" s="499"/>
    </row>
    <row r="144" spans="1:13" s="48" customFormat="1" ht="18" customHeight="1">
      <c r="A144" s="164">
        <v>135</v>
      </c>
      <c r="B144" s="164" t="s">
        <v>853</v>
      </c>
      <c r="C144" s="195" t="s">
        <v>1961</v>
      </c>
      <c r="D144" s="337" t="s">
        <v>1966</v>
      </c>
      <c r="E144" s="164" t="s">
        <v>307</v>
      </c>
      <c r="F144" s="164" t="s">
        <v>307</v>
      </c>
      <c r="G144" s="161" t="s">
        <v>12</v>
      </c>
      <c r="H144" s="165"/>
      <c r="I144" s="164"/>
      <c r="J144" s="167"/>
      <c r="K144" s="478" t="s">
        <v>1174</v>
      </c>
      <c r="L144" s="484"/>
    </row>
    <row r="145" spans="1:12" s="48" customFormat="1" ht="18" customHeight="1">
      <c r="A145" s="164">
        <v>136</v>
      </c>
      <c r="B145" s="164" t="s">
        <v>853</v>
      </c>
      <c r="C145" s="195" t="s">
        <v>1961</v>
      </c>
      <c r="D145" s="337" t="s">
        <v>1967</v>
      </c>
      <c r="E145" s="164" t="s">
        <v>308</v>
      </c>
      <c r="F145" s="164" t="s">
        <v>308</v>
      </c>
      <c r="G145" s="161" t="s">
        <v>12</v>
      </c>
      <c r="H145" s="165"/>
      <c r="I145" s="164"/>
      <c r="J145" s="167"/>
      <c r="K145" s="479"/>
      <c r="L145" s="485"/>
    </row>
    <row r="146" spans="1:12" s="48" customFormat="1" ht="18" customHeight="1">
      <c r="A146" s="164">
        <v>137</v>
      </c>
      <c r="B146" s="164" t="s">
        <v>853</v>
      </c>
      <c r="C146" s="195" t="s">
        <v>1961</v>
      </c>
      <c r="D146" s="337" t="s">
        <v>1968</v>
      </c>
      <c r="E146" s="164" t="s">
        <v>309</v>
      </c>
      <c r="F146" s="164" t="s">
        <v>309</v>
      </c>
      <c r="G146" s="161" t="s">
        <v>12</v>
      </c>
      <c r="H146" s="165"/>
      <c r="I146" s="164"/>
      <c r="J146" s="167"/>
      <c r="K146" s="479"/>
      <c r="L146" s="485"/>
    </row>
    <row r="147" spans="1:12" s="48" customFormat="1" ht="18" customHeight="1">
      <c r="A147" s="164">
        <v>138</v>
      </c>
      <c r="B147" s="164" t="s">
        <v>853</v>
      </c>
      <c r="C147" s="195" t="s">
        <v>1961</v>
      </c>
      <c r="D147" s="337" t="s">
        <v>1969</v>
      </c>
      <c r="E147" s="164" t="s">
        <v>310</v>
      </c>
      <c r="F147" s="164" t="s">
        <v>1218</v>
      </c>
      <c r="G147" s="161" t="s">
        <v>12</v>
      </c>
      <c r="H147" s="165"/>
      <c r="I147" s="164"/>
      <c r="J147" s="167"/>
      <c r="K147" s="479"/>
      <c r="L147" s="485"/>
    </row>
    <row r="148" spans="1:12" s="48" customFormat="1" ht="18" customHeight="1">
      <c r="A148" s="164">
        <v>139</v>
      </c>
      <c r="B148" s="164" t="s">
        <v>853</v>
      </c>
      <c r="C148" s="195" t="s">
        <v>1961</v>
      </c>
      <c r="D148" s="337" t="s">
        <v>1970</v>
      </c>
      <c r="E148" s="164" t="s">
        <v>311</v>
      </c>
      <c r="F148" s="164" t="s">
        <v>311</v>
      </c>
      <c r="G148" s="161" t="s">
        <v>12</v>
      </c>
      <c r="H148" s="165"/>
      <c r="I148" s="164"/>
      <c r="J148" s="167"/>
      <c r="K148" s="479"/>
      <c r="L148" s="485"/>
    </row>
    <row r="149" spans="1:12" s="48" customFormat="1" ht="18" customHeight="1">
      <c r="A149" s="164">
        <v>140</v>
      </c>
      <c r="B149" s="164" t="s">
        <v>853</v>
      </c>
      <c r="C149" s="195" t="s">
        <v>1961</v>
      </c>
      <c r="D149" s="337" t="s">
        <v>1971</v>
      </c>
      <c r="E149" s="164" t="s">
        <v>311</v>
      </c>
      <c r="F149" s="164" t="s">
        <v>311</v>
      </c>
      <c r="G149" s="161" t="s">
        <v>12</v>
      </c>
      <c r="H149" s="165"/>
      <c r="I149" s="164"/>
      <c r="J149" s="167"/>
      <c r="K149" s="479"/>
      <c r="L149" s="485"/>
    </row>
    <row r="150" spans="1:12" s="48" customFormat="1" ht="18" customHeight="1">
      <c r="A150" s="164">
        <v>141</v>
      </c>
      <c r="B150" s="164" t="s">
        <v>853</v>
      </c>
      <c r="C150" s="195" t="s">
        <v>1961</v>
      </c>
      <c r="D150" s="337" t="s">
        <v>1972</v>
      </c>
      <c r="E150" s="164" t="s">
        <v>225</v>
      </c>
      <c r="F150" s="164" t="s">
        <v>225</v>
      </c>
      <c r="G150" s="161" t="s">
        <v>12</v>
      </c>
      <c r="H150" s="165"/>
      <c r="I150" s="164"/>
      <c r="J150" s="167"/>
      <c r="K150" s="479"/>
      <c r="L150" s="485"/>
    </row>
    <row r="151" spans="1:12" s="48" customFormat="1" ht="18" customHeight="1">
      <c r="A151" s="164">
        <v>142</v>
      </c>
      <c r="B151" s="164" t="s">
        <v>853</v>
      </c>
      <c r="C151" s="195" t="s">
        <v>1961</v>
      </c>
      <c r="D151" s="337" t="s">
        <v>1973</v>
      </c>
      <c r="E151" s="164" t="s">
        <v>312</v>
      </c>
      <c r="F151" s="164" t="s">
        <v>312</v>
      </c>
      <c r="G151" s="161" t="s">
        <v>12</v>
      </c>
      <c r="H151" s="165"/>
      <c r="I151" s="164"/>
      <c r="J151" s="167"/>
      <c r="K151" s="479"/>
      <c r="L151" s="485"/>
    </row>
    <row r="152" spans="1:12" s="48" customFormat="1" ht="18" customHeight="1">
      <c r="A152" s="164">
        <v>143</v>
      </c>
      <c r="B152" s="164" t="s">
        <v>853</v>
      </c>
      <c r="C152" s="195" t="s">
        <v>1961</v>
      </c>
      <c r="D152" s="337" t="s">
        <v>1974</v>
      </c>
      <c r="E152" s="164" t="s">
        <v>308</v>
      </c>
      <c r="F152" s="164" t="s">
        <v>308</v>
      </c>
      <c r="G152" s="161" t="s">
        <v>12</v>
      </c>
      <c r="H152" s="165"/>
      <c r="I152" s="164"/>
      <c r="J152" s="167"/>
      <c r="K152" s="479"/>
      <c r="L152" s="485"/>
    </row>
    <row r="153" spans="1:12" s="48" customFormat="1" ht="18" customHeight="1">
      <c r="A153" s="164">
        <v>144</v>
      </c>
      <c r="B153" s="164" t="s">
        <v>853</v>
      </c>
      <c r="C153" s="195" t="s">
        <v>1961</v>
      </c>
      <c r="D153" s="337" t="s">
        <v>1975</v>
      </c>
      <c r="E153" s="164" t="s">
        <v>313</v>
      </c>
      <c r="F153" s="164" t="s">
        <v>313</v>
      </c>
      <c r="G153" s="161" t="s">
        <v>12</v>
      </c>
      <c r="H153" s="165"/>
      <c r="I153" s="164"/>
      <c r="J153" s="167"/>
      <c r="K153" s="479"/>
      <c r="L153" s="485"/>
    </row>
    <row r="154" spans="1:12" s="48" customFormat="1" ht="18" customHeight="1">
      <c r="A154" s="164">
        <v>145</v>
      </c>
      <c r="B154" s="164" t="s">
        <v>853</v>
      </c>
      <c r="C154" s="195" t="s">
        <v>1961</v>
      </c>
      <c r="D154" s="337" t="s">
        <v>1976</v>
      </c>
      <c r="E154" s="164" t="s">
        <v>311</v>
      </c>
      <c r="F154" s="164" t="s">
        <v>311</v>
      </c>
      <c r="G154" s="161" t="s">
        <v>12</v>
      </c>
      <c r="H154" s="165"/>
      <c r="I154" s="164"/>
      <c r="J154" s="167"/>
      <c r="K154" s="479"/>
      <c r="L154" s="485"/>
    </row>
    <row r="155" spans="1:12" s="48" customFormat="1" ht="18" customHeight="1">
      <c r="A155" s="164">
        <v>146</v>
      </c>
      <c r="B155" s="164" t="s">
        <v>853</v>
      </c>
      <c r="C155" s="195" t="s">
        <v>1961</v>
      </c>
      <c r="D155" s="337" t="s">
        <v>1977</v>
      </c>
      <c r="E155" s="164" t="s">
        <v>314</v>
      </c>
      <c r="F155" s="164" t="s">
        <v>314</v>
      </c>
      <c r="G155" s="161" t="s">
        <v>12</v>
      </c>
      <c r="H155" s="165"/>
      <c r="I155" s="164"/>
      <c r="J155" s="167"/>
      <c r="K155" s="479"/>
      <c r="L155" s="485"/>
    </row>
    <row r="156" spans="1:12" s="48" customFormat="1" ht="18" customHeight="1">
      <c r="A156" s="164">
        <v>147</v>
      </c>
      <c r="B156" s="164" t="s">
        <v>853</v>
      </c>
      <c r="C156" s="195" t="s">
        <v>1961</v>
      </c>
      <c r="D156" s="337" t="s">
        <v>1978</v>
      </c>
      <c r="E156" s="164" t="s">
        <v>225</v>
      </c>
      <c r="F156" s="164" t="s">
        <v>225</v>
      </c>
      <c r="G156" s="161" t="s">
        <v>12</v>
      </c>
      <c r="H156" s="165"/>
      <c r="I156" s="164"/>
      <c r="J156" s="167"/>
      <c r="K156" s="479"/>
      <c r="L156" s="485"/>
    </row>
    <row r="157" spans="1:12" s="48" customFormat="1" ht="18" customHeight="1">
      <c r="A157" s="164">
        <v>148</v>
      </c>
      <c r="B157" s="164" t="s">
        <v>853</v>
      </c>
      <c r="C157" s="195" t="s">
        <v>1961</v>
      </c>
      <c r="D157" s="337" t="s">
        <v>1979</v>
      </c>
      <c r="E157" s="164" t="s">
        <v>312</v>
      </c>
      <c r="F157" s="164" t="s">
        <v>312</v>
      </c>
      <c r="G157" s="161" t="s">
        <v>12</v>
      </c>
      <c r="H157" s="165"/>
      <c r="I157" s="164"/>
      <c r="J157" s="167"/>
      <c r="K157" s="479"/>
      <c r="L157" s="485"/>
    </row>
    <row r="158" spans="1:12" s="48" customFormat="1" ht="18" customHeight="1">
      <c r="A158" s="164">
        <v>149</v>
      </c>
      <c r="B158" s="164" t="s">
        <v>853</v>
      </c>
      <c r="C158" s="195" t="s">
        <v>1961</v>
      </c>
      <c r="D158" s="337" t="s">
        <v>1980</v>
      </c>
      <c r="E158" s="164" t="s">
        <v>312</v>
      </c>
      <c r="F158" s="164" t="s">
        <v>312</v>
      </c>
      <c r="G158" s="161" t="s">
        <v>12</v>
      </c>
      <c r="H158" s="165"/>
      <c r="I158" s="164"/>
      <c r="J158" s="167"/>
      <c r="K158" s="479"/>
      <c r="L158" s="485"/>
    </row>
    <row r="159" spans="1:12" s="48" customFormat="1" ht="18" customHeight="1">
      <c r="A159" s="164">
        <v>150</v>
      </c>
      <c r="B159" s="164" t="s">
        <v>853</v>
      </c>
      <c r="C159" s="195" t="s">
        <v>1961</v>
      </c>
      <c r="D159" s="337" t="s">
        <v>1981</v>
      </c>
      <c r="E159" s="164" t="s">
        <v>312</v>
      </c>
      <c r="F159" s="164" t="s">
        <v>312</v>
      </c>
      <c r="G159" s="161" t="s">
        <v>12</v>
      </c>
      <c r="H159" s="165"/>
      <c r="I159" s="164"/>
      <c r="J159" s="167"/>
      <c r="K159" s="479"/>
      <c r="L159" s="485"/>
    </row>
    <row r="160" spans="1:12" s="48" customFormat="1" ht="18" customHeight="1">
      <c r="A160" s="164">
        <v>151</v>
      </c>
      <c r="B160" s="164" t="s">
        <v>853</v>
      </c>
      <c r="C160" s="195" t="s">
        <v>1961</v>
      </c>
      <c r="D160" s="337" t="s">
        <v>1982</v>
      </c>
      <c r="E160" s="164" t="s">
        <v>312</v>
      </c>
      <c r="F160" s="164" t="s">
        <v>312</v>
      </c>
      <c r="G160" s="161" t="s">
        <v>12</v>
      </c>
      <c r="H160" s="165"/>
      <c r="I160" s="164"/>
      <c r="J160" s="167"/>
      <c r="K160" s="479"/>
      <c r="L160" s="485"/>
    </row>
    <row r="161" spans="1:13" s="48" customFormat="1" ht="18" customHeight="1">
      <c r="A161" s="164">
        <v>152</v>
      </c>
      <c r="B161" s="164" t="s">
        <v>853</v>
      </c>
      <c r="C161" s="195" t="s">
        <v>1961</v>
      </c>
      <c r="D161" s="337" t="s">
        <v>1983</v>
      </c>
      <c r="E161" s="164" t="s">
        <v>311</v>
      </c>
      <c r="F161" s="164" t="s">
        <v>311</v>
      </c>
      <c r="G161" s="161" t="s">
        <v>12</v>
      </c>
      <c r="H161" s="165"/>
      <c r="I161" s="164"/>
      <c r="J161" s="167"/>
      <c r="K161" s="479"/>
      <c r="L161" s="485"/>
    </row>
    <row r="162" spans="1:13" s="48" customFormat="1" ht="18" customHeight="1">
      <c r="A162" s="164">
        <v>153</v>
      </c>
      <c r="B162" s="164" t="s">
        <v>853</v>
      </c>
      <c r="C162" s="195" t="s">
        <v>1961</v>
      </c>
      <c r="D162" s="337" t="s">
        <v>1984</v>
      </c>
      <c r="E162" s="164" t="s">
        <v>225</v>
      </c>
      <c r="F162" s="164" t="s">
        <v>225</v>
      </c>
      <c r="G162" s="161" t="s">
        <v>12</v>
      </c>
      <c r="H162" s="165"/>
      <c r="I162" s="164"/>
      <c r="J162" s="167"/>
      <c r="K162" s="479"/>
      <c r="L162" s="485"/>
    </row>
    <row r="163" spans="1:13" s="48" customFormat="1" ht="18" customHeight="1">
      <c r="A163" s="164">
        <v>154</v>
      </c>
      <c r="B163" s="164" t="s">
        <v>853</v>
      </c>
      <c r="C163" s="195" t="s">
        <v>1961</v>
      </c>
      <c r="D163" s="337" t="s">
        <v>1985</v>
      </c>
      <c r="E163" s="164" t="s">
        <v>315</v>
      </c>
      <c r="F163" s="164" t="s">
        <v>315</v>
      </c>
      <c r="G163" s="161" t="s">
        <v>12</v>
      </c>
      <c r="H163" s="165"/>
      <c r="I163" s="164"/>
      <c r="J163" s="167"/>
      <c r="K163" s="479"/>
      <c r="L163" s="485"/>
    </row>
    <row r="164" spans="1:13" s="48" customFormat="1" ht="18" customHeight="1">
      <c r="A164" s="164">
        <v>155</v>
      </c>
      <c r="B164" s="164" t="s">
        <v>853</v>
      </c>
      <c r="C164" s="195" t="s">
        <v>1961</v>
      </c>
      <c r="D164" s="337" t="s">
        <v>1986</v>
      </c>
      <c r="E164" s="164" t="s">
        <v>314</v>
      </c>
      <c r="F164" s="164" t="s">
        <v>314</v>
      </c>
      <c r="G164" s="161" t="s">
        <v>12</v>
      </c>
      <c r="H164" s="165"/>
      <c r="I164" s="164"/>
      <c r="J164" s="167"/>
      <c r="K164" s="479"/>
      <c r="L164" s="485"/>
    </row>
    <row r="165" spans="1:13" s="48" customFormat="1" ht="18" customHeight="1">
      <c r="A165" s="164">
        <v>156</v>
      </c>
      <c r="B165" s="164" t="s">
        <v>853</v>
      </c>
      <c r="C165" s="195" t="s">
        <v>1961</v>
      </c>
      <c r="D165" s="337" t="s">
        <v>1987</v>
      </c>
      <c r="E165" s="164" t="s">
        <v>225</v>
      </c>
      <c r="F165" s="164" t="s">
        <v>225</v>
      </c>
      <c r="G165" s="161" t="s">
        <v>12</v>
      </c>
      <c r="H165" s="165"/>
      <c r="I165" s="164"/>
      <c r="J165" s="167"/>
      <c r="K165" s="479"/>
      <c r="L165" s="485"/>
    </row>
    <row r="166" spans="1:13" s="48" customFormat="1" ht="18" customHeight="1">
      <c r="A166" s="164">
        <v>157</v>
      </c>
      <c r="B166" s="164" t="s">
        <v>853</v>
      </c>
      <c r="C166" s="195" t="s">
        <v>1961</v>
      </c>
      <c r="D166" s="337" t="s">
        <v>1988</v>
      </c>
      <c r="E166" s="164" t="s">
        <v>646</v>
      </c>
      <c r="F166" s="164" t="s">
        <v>647</v>
      </c>
      <c r="G166" s="161" t="s">
        <v>12</v>
      </c>
      <c r="H166" s="165"/>
      <c r="I166" s="164"/>
      <c r="J166" s="167"/>
      <c r="K166" s="479"/>
      <c r="L166" s="485"/>
    </row>
    <row r="167" spans="1:13" s="48" customFormat="1" ht="18" customHeight="1">
      <c r="A167" s="164">
        <v>158</v>
      </c>
      <c r="B167" s="164" t="s">
        <v>853</v>
      </c>
      <c r="C167" s="195" t="s">
        <v>1961</v>
      </c>
      <c r="D167" s="337" t="s">
        <v>1989</v>
      </c>
      <c r="E167" s="164" t="s">
        <v>314</v>
      </c>
      <c r="F167" s="164" t="s">
        <v>314</v>
      </c>
      <c r="G167" s="161" t="s">
        <v>12</v>
      </c>
      <c r="H167" s="165"/>
      <c r="I167" s="164"/>
      <c r="J167" s="167"/>
      <c r="K167" s="479"/>
      <c r="L167" s="485"/>
    </row>
    <row r="168" spans="1:13" s="48" customFormat="1" ht="18" customHeight="1">
      <c r="A168" s="164">
        <v>159</v>
      </c>
      <c r="B168" s="164" t="s">
        <v>853</v>
      </c>
      <c r="C168" s="195" t="s">
        <v>1961</v>
      </c>
      <c r="D168" s="337" t="s">
        <v>1990</v>
      </c>
      <c r="E168" s="194" t="s">
        <v>316</v>
      </c>
      <c r="F168" s="194" t="s">
        <v>316</v>
      </c>
      <c r="G168" s="161" t="s">
        <v>12</v>
      </c>
      <c r="H168" s="165"/>
      <c r="I168" s="164"/>
      <c r="J168" s="167"/>
      <c r="K168" s="479"/>
      <c r="L168" s="485"/>
    </row>
    <row r="169" spans="1:13" s="48" customFormat="1" ht="18" customHeight="1">
      <c r="A169" s="164">
        <v>160</v>
      </c>
      <c r="B169" s="164" t="s">
        <v>853</v>
      </c>
      <c r="C169" s="195" t="s">
        <v>1961</v>
      </c>
      <c r="D169" s="337" t="s">
        <v>1991</v>
      </c>
      <c r="E169" s="194" t="s">
        <v>649</v>
      </c>
      <c r="F169" s="194" t="s">
        <v>648</v>
      </c>
      <c r="G169" s="161" t="s">
        <v>12</v>
      </c>
      <c r="H169" s="165"/>
      <c r="I169" s="164"/>
      <c r="J169" s="167"/>
      <c r="K169" s="479"/>
      <c r="L169" s="485"/>
    </row>
    <row r="170" spans="1:13" s="48" customFormat="1" ht="18" customHeight="1">
      <c r="A170" s="164">
        <v>161</v>
      </c>
      <c r="B170" s="164" t="s">
        <v>853</v>
      </c>
      <c r="C170" s="195" t="s">
        <v>1961</v>
      </c>
      <c r="D170" s="337" t="s">
        <v>1992</v>
      </c>
      <c r="E170" s="149" t="s">
        <v>650</v>
      </c>
      <c r="F170" s="149" t="s">
        <v>650</v>
      </c>
      <c r="G170" s="161" t="s">
        <v>12</v>
      </c>
      <c r="H170" s="165"/>
      <c r="I170" s="164"/>
      <c r="J170" s="167"/>
      <c r="K170" s="479"/>
      <c r="L170" s="485"/>
    </row>
    <row r="171" spans="1:13" s="48" customFormat="1" ht="16.5" customHeight="1">
      <c r="A171" s="164">
        <v>162</v>
      </c>
      <c r="B171" s="164" t="s">
        <v>853</v>
      </c>
      <c r="C171" s="195" t="s">
        <v>1961</v>
      </c>
      <c r="D171" s="344" t="s">
        <v>1993</v>
      </c>
      <c r="E171" s="194"/>
      <c r="F171" s="194"/>
      <c r="G171" s="161" t="s">
        <v>12</v>
      </c>
      <c r="H171" s="165"/>
      <c r="I171" s="262" t="s">
        <v>633</v>
      </c>
      <c r="J171" s="246"/>
      <c r="K171" s="19" t="s">
        <v>638</v>
      </c>
      <c r="L171" s="221"/>
    </row>
    <row r="172" spans="1:13" s="48" customFormat="1" ht="18.75" customHeight="1">
      <c r="A172" s="164">
        <v>163</v>
      </c>
      <c r="B172" s="164" t="s">
        <v>853</v>
      </c>
      <c r="C172" s="150" t="s">
        <v>1723</v>
      </c>
      <c r="D172" s="344" t="s">
        <v>1994</v>
      </c>
      <c r="E172" s="165"/>
      <c r="F172" s="164"/>
      <c r="G172" s="161" t="s">
        <v>12</v>
      </c>
      <c r="H172" s="183" t="s">
        <v>317</v>
      </c>
      <c r="I172" s="164"/>
      <c r="J172" s="167"/>
      <c r="K172" s="167" t="s">
        <v>318</v>
      </c>
      <c r="L172" s="167"/>
      <c r="M172" s="166"/>
    </row>
    <row r="173" spans="1:13" s="48" customFormat="1" ht="16.5" customHeight="1">
      <c r="A173" s="164">
        <v>164</v>
      </c>
      <c r="B173" s="164" t="s">
        <v>853</v>
      </c>
      <c r="C173" s="150" t="s">
        <v>1860</v>
      </c>
      <c r="D173" s="337" t="s">
        <v>1995</v>
      </c>
      <c r="E173" s="126"/>
      <c r="F173" s="126"/>
      <c r="G173" s="161" t="s">
        <v>12</v>
      </c>
      <c r="H173" s="125"/>
      <c r="I173" s="126"/>
      <c r="J173" s="127"/>
      <c r="K173" s="332" t="s">
        <v>1175</v>
      </c>
      <c r="L173" s="153"/>
    </row>
    <row r="174" spans="1:13" s="48" customFormat="1" ht="16.5" customHeight="1">
      <c r="A174" s="164">
        <v>165</v>
      </c>
      <c r="B174" s="164" t="s">
        <v>853</v>
      </c>
      <c r="C174" s="150" t="s">
        <v>1860</v>
      </c>
      <c r="D174" s="337" t="s">
        <v>1996</v>
      </c>
      <c r="E174" s="126" t="s">
        <v>516</v>
      </c>
      <c r="F174" s="126" t="s">
        <v>516</v>
      </c>
      <c r="G174" s="161" t="s">
        <v>12</v>
      </c>
      <c r="H174" s="125"/>
      <c r="I174" s="126"/>
      <c r="J174" s="127"/>
      <c r="K174" s="332" t="s">
        <v>1176</v>
      </c>
      <c r="L174" s="153"/>
    </row>
    <row r="175" spans="1:13" s="48" customFormat="1" ht="16.5" customHeight="1">
      <c r="A175" s="164">
        <v>166</v>
      </c>
      <c r="B175" s="164" t="s">
        <v>853</v>
      </c>
      <c r="C175" s="150" t="s">
        <v>1860</v>
      </c>
      <c r="D175" s="337" t="s">
        <v>1997</v>
      </c>
      <c r="E175" s="164" t="s">
        <v>285</v>
      </c>
      <c r="F175" s="164" t="s">
        <v>285</v>
      </c>
      <c r="G175" s="161" t="s">
        <v>12</v>
      </c>
      <c r="H175" s="125"/>
      <c r="I175" s="126"/>
      <c r="J175" s="127"/>
      <c r="K175" s="153"/>
      <c r="L175" s="153"/>
    </row>
    <row r="176" spans="1:13" s="48" customFormat="1" ht="16.5" customHeight="1">
      <c r="A176" s="164">
        <v>167</v>
      </c>
      <c r="B176" s="164" t="s">
        <v>853</v>
      </c>
      <c r="C176" s="150" t="s">
        <v>1860</v>
      </c>
      <c r="D176" s="337" t="s">
        <v>1998</v>
      </c>
      <c r="E176" s="164" t="s">
        <v>517</v>
      </c>
      <c r="F176" s="164" t="s">
        <v>517</v>
      </c>
      <c r="G176" s="161" t="s">
        <v>12</v>
      </c>
      <c r="H176" s="125"/>
      <c r="I176" s="126"/>
      <c r="J176" s="127"/>
      <c r="K176" s="153"/>
      <c r="L176" s="153"/>
    </row>
    <row r="177" spans="1:12" s="48" customFormat="1" ht="16.5" customHeight="1">
      <c r="A177" s="164">
        <v>168</v>
      </c>
      <c r="B177" s="164" t="s">
        <v>853</v>
      </c>
      <c r="C177" s="150" t="s">
        <v>1860</v>
      </c>
      <c r="D177" s="337" t="s">
        <v>1999</v>
      </c>
      <c r="E177" s="164" t="s">
        <v>518</v>
      </c>
      <c r="F177" s="164" t="s">
        <v>518</v>
      </c>
      <c r="G177" s="161" t="s">
        <v>12</v>
      </c>
      <c r="H177" s="125"/>
      <c r="I177" s="126"/>
      <c r="J177" s="127"/>
      <c r="K177" s="153"/>
      <c r="L177" s="153"/>
    </row>
    <row r="178" spans="1:12" s="48" customFormat="1" ht="16.5" customHeight="1">
      <c r="A178" s="164">
        <v>169</v>
      </c>
      <c r="B178" s="164" t="s">
        <v>853</v>
      </c>
      <c r="C178" s="150" t="s">
        <v>1860</v>
      </c>
      <c r="D178" s="337" t="s">
        <v>2000</v>
      </c>
      <c r="E178" s="164" t="s">
        <v>519</v>
      </c>
      <c r="F178" s="164" t="s">
        <v>519</v>
      </c>
      <c r="G178" s="161" t="s">
        <v>12</v>
      </c>
      <c r="H178" s="125"/>
      <c r="I178" s="126"/>
      <c r="J178" s="127"/>
      <c r="K178" s="153"/>
      <c r="L178" s="153"/>
    </row>
    <row r="179" spans="1:12" s="48" customFormat="1" ht="16.5" customHeight="1">
      <c r="A179" s="164">
        <v>170</v>
      </c>
      <c r="B179" s="164" t="s">
        <v>853</v>
      </c>
      <c r="C179" s="150" t="s">
        <v>1860</v>
      </c>
      <c r="D179" s="337" t="s">
        <v>2001</v>
      </c>
      <c r="E179" s="126" t="s">
        <v>520</v>
      </c>
      <c r="F179" s="126" t="s">
        <v>520</v>
      </c>
      <c r="G179" s="161" t="s">
        <v>12</v>
      </c>
      <c r="H179" s="125"/>
      <c r="I179" s="126"/>
      <c r="J179" s="127"/>
      <c r="K179" s="153"/>
      <c r="L179" s="153"/>
    </row>
    <row r="180" spans="1:12" s="48" customFormat="1" ht="16.5" customHeight="1">
      <c r="A180" s="164">
        <v>171</v>
      </c>
      <c r="B180" s="164" t="s">
        <v>853</v>
      </c>
      <c r="C180" s="150" t="s">
        <v>1860</v>
      </c>
      <c r="D180" s="337" t="s">
        <v>2002</v>
      </c>
      <c r="E180" s="126" t="s">
        <v>516</v>
      </c>
      <c r="F180" s="126" t="s">
        <v>516</v>
      </c>
      <c r="G180" s="161" t="s">
        <v>12</v>
      </c>
      <c r="H180" s="125"/>
      <c r="I180" s="126"/>
      <c r="J180" s="127"/>
      <c r="K180" s="153"/>
      <c r="L180" s="153"/>
    </row>
    <row r="181" spans="1:12" s="342" customFormat="1" ht="16.5" customHeight="1">
      <c r="A181" s="164">
        <v>172</v>
      </c>
      <c r="B181" s="339" t="s">
        <v>853</v>
      </c>
      <c r="C181" s="195" t="s">
        <v>1860</v>
      </c>
      <c r="D181" s="337" t="s">
        <v>2003</v>
      </c>
      <c r="E181" s="339" t="s">
        <v>2358</v>
      </c>
      <c r="F181" s="339" t="s">
        <v>2358</v>
      </c>
      <c r="G181" s="161" t="s">
        <v>12</v>
      </c>
      <c r="H181" s="340"/>
      <c r="I181" s="339"/>
      <c r="J181" s="341"/>
      <c r="K181" s="397"/>
      <c r="L181" s="397"/>
    </row>
    <row r="182" spans="1:12" s="48" customFormat="1" ht="16.5" customHeight="1">
      <c r="A182" s="164">
        <v>173</v>
      </c>
      <c r="B182" s="164" t="s">
        <v>853</v>
      </c>
      <c r="C182" s="150" t="s">
        <v>1860</v>
      </c>
      <c r="D182" s="337" t="s">
        <v>2004</v>
      </c>
      <c r="E182" s="164" t="s">
        <v>282</v>
      </c>
      <c r="F182" s="164" t="s">
        <v>282</v>
      </c>
      <c r="G182" s="161" t="s">
        <v>12</v>
      </c>
      <c r="H182" s="125"/>
      <c r="I182" s="126"/>
      <c r="J182" s="127"/>
      <c r="K182" s="153"/>
      <c r="L182" s="153"/>
    </row>
    <row r="183" spans="1:12" s="48" customFormat="1" ht="16.5" customHeight="1">
      <c r="A183" s="164">
        <v>174</v>
      </c>
      <c r="B183" s="164" t="s">
        <v>853</v>
      </c>
      <c r="C183" s="150" t="s">
        <v>1860</v>
      </c>
      <c r="D183" s="337" t="s">
        <v>2005</v>
      </c>
      <c r="E183" s="164" t="s">
        <v>280</v>
      </c>
      <c r="F183" s="164" t="s">
        <v>280</v>
      </c>
      <c r="G183" s="161" t="s">
        <v>12</v>
      </c>
      <c r="H183" s="125"/>
      <c r="I183" s="126"/>
      <c r="J183" s="127"/>
      <c r="K183" s="153"/>
      <c r="L183" s="153"/>
    </row>
    <row r="184" spans="1:12" s="48" customFormat="1" ht="16.5" customHeight="1">
      <c r="A184" s="164">
        <v>175</v>
      </c>
      <c r="B184" s="164" t="s">
        <v>853</v>
      </c>
      <c r="C184" s="150" t="s">
        <v>1860</v>
      </c>
      <c r="D184" s="337" t="s">
        <v>2006</v>
      </c>
      <c r="E184" s="164" t="s">
        <v>284</v>
      </c>
      <c r="F184" s="164" t="s">
        <v>284</v>
      </c>
      <c r="G184" s="161" t="s">
        <v>12</v>
      </c>
      <c r="H184" s="125"/>
      <c r="I184" s="126"/>
      <c r="J184" s="127"/>
      <c r="K184" s="153"/>
      <c r="L184" s="153"/>
    </row>
    <row r="185" spans="1:12" s="48" customFormat="1" ht="16.5" customHeight="1">
      <c r="A185" s="164">
        <v>176</v>
      </c>
      <c r="B185" s="164" t="s">
        <v>853</v>
      </c>
      <c r="C185" s="150" t="s">
        <v>1860</v>
      </c>
      <c r="D185" s="337" t="s">
        <v>2007</v>
      </c>
      <c r="E185" s="164" t="s">
        <v>279</v>
      </c>
      <c r="F185" s="164" t="s">
        <v>279</v>
      </c>
      <c r="G185" s="161" t="s">
        <v>12</v>
      </c>
      <c r="H185" s="125"/>
      <c r="I185" s="126"/>
      <c r="J185" s="127"/>
      <c r="K185" s="153"/>
      <c r="L185" s="153"/>
    </row>
    <row r="186" spans="1:12" s="48" customFormat="1" ht="16.5" customHeight="1">
      <c r="A186" s="164">
        <v>177</v>
      </c>
      <c r="B186" s="164" t="s">
        <v>853</v>
      </c>
      <c r="C186" s="150" t="s">
        <v>1860</v>
      </c>
      <c r="D186" s="337" t="s">
        <v>2008</v>
      </c>
      <c r="E186" s="164" t="s">
        <v>280</v>
      </c>
      <c r="F186" s="164" t="s">
        <v>280</v>
      </c>
      <c r="G186" s="161" t="s">
        <v>12</v>
      </c>
      <c r="H186" s="125"/>
      <c r="I186" s="126"/>
      <c r="J186" s="127"/>
      <c r="K186" s="153"/>
      <c r="L186" s="153"/>
    </row>
    <row r="187" spans="1:12" s="48" customFormat="1" ht="16.5" customHeight="1">
      <c r="A187" s="164">
        <v>178</v>
      </c>
      <c r="B187" s="164" t="s">
        <v>853</v>
      </c>
      <c r="C187" s="150" t="s">
        <v>1860</v>
      </c>
      <c r="D187" s="337" t="s">
        <v>2009</v>
      </c>
      <c r="E187" s="164" t="s">
        <v>284</v>
      </c>
      <c r="F187" s="164" t="s">
        <v>284</v>
      </c>
      <c r="G187" s="161" t="s">
        <v>12</v>
      </c>
      <c r="H187" s="125"/>
      <c r="I187" s="126"/>
      <c r="J187" s="127"/>
      <c r="K187" s="153"/>
      <c r="L187" s="153"/>
    </row>
    <row r="188" spans="1:12" s="48" customFormat="1" ht="16.5" customHeight="1">
      <c r="A188" s="164">
        <v>179</v>
      </c>
      <c r="B188" s="164" t="s">
        <v>853</v>
      </c>
      <c r="C188" s="150" t="s">
        <v>1860</v>
      </c>
      <c r="D188" s="337" t="s">
        <v>2010</v>
      </c>
      <c r="E188" s="164" t="s">
        <v>830</v>
      </c>
      <c r="F188" s="164" t="s">
        <v>830</v>
      </c>
      <c r="G188" s="161" t="s">
        <v>12</v>
      </c>
      <c r="H188" s="125"/>
      <c r="I188" s="126"/>
      <c r="J188" s="127"/>
      <c r="K188" s="153"/>
      <c r="L188" s="153"/>
    </row>
    <row r="189" spans="1:12" s="48" customFormat="1" ht="16.5" customHeight="1">
      <c r="A189" s="164">
        <v>180</v>
      </c>
      <c r="B189" s="164" t="s">
        <v>853</v>
      </c>
      <c r="C189" s="150" t="s">
        <v>1860</v>
      </c>
      <c r="D189" s="337" t="s">
        <v>2011</v>
      </c>
      <c r="E189" s="164" t="s">
        <v>280</v>
      </c>
      <c r="F189" s="164" t="s">
        <v>280</v>
      </c>
      <c r="G189" s="161" t="s">
        <v>12</v>
      </c>
      <c r="H189" s="125"/>
      <c r="I189" s="126"/>
      <c r="J189" s="127"/>
      <c r="K189" s="153"/>
      <c r="L189" s="153"/>
    </row>
    <row r="190" spans="1:12" s="48" customFormat="1" ht="16.5" customHeight="1">
      <c r="A190" s="164">
        <v>181</v>
      </c>
      <c r="B190" s="164" t="s">
        <v>853</v>
      </c>
      <c r="C190" s="150" t="s">
        <v>1860</v>
      </c>
      <c r="D190" s="337" t="s">
        <v>2012</v>
      </c>
      <c r="E190" s="328" t="s">
        <v>400</v>
      </c>
      <c r="F190" s="328" t="s">
        <v>400</v>
      </c>
      <c r="G190" s="161" t="s">
        <v>12</v>
      </c>
      <c r="H190" s="125"/>
      <c r="I190" s="126"/>
      <c r="J190" s="127"/>
      <c r="K190" s="153"/>
      <c r="L190" s="153"/>
    </row>
    <row r="191" spans="1:12" s="48" customFormat="1" ht="16.5" customHeight="1">
      <c r="A191" s="164">
        <v>182</v>
      </c>
      <c r="B191" s="164" t="s">
        <v>853</v>
      </c>
      <c r="C191" s="150" t="s">
        <v>1860</v>
      </c>
      <c r="D191" s="337" t="s">
        <v>2013</v>
      </c>
      <c r="E191" s="164" t="s">
        <v>284</v>
      </c>
      <c r="F191" s="164" t="s">
        <v>284</v>
      </c>
      <c r="G191" s="161" t="s">
        <v>12</v>
      </c>
      <c r="H191" s="125"/>
      <c r="I191" s="126"/>
      <c r="J191" s="127"/>
      <c r="K191" s="153"/>
      <c r="L191" s="153"/>
    </row>
    <row r="192" spans="1:12" s="342" customFormat="1" ht="16.5" customHeight="1">
      <c r="A192" s="164">
        <v>183</v>
      </c>
      <c r="B192" s="339" t="s">
        <v>853</v>
      </c>
      <c r="C192" s="195" t="s">
        <v>1860</v>
      </c>
      <c r="D192" s="337" t="s">
        <v>2341</v>
      </c>
      <c r="E192" s="339" t="s">
        <v>280</v>
      </c>
      <c r="F192" s="339" t="s">
        <v>280</v>
      </c>
      <c r="G192" s="161" t="s">
        <v>12</v>
      </c>
      <c r="H192" s="340"/>
      <c r="I192" s="339"/>
      <c r="J192" s="341"/>
      <c r="K192" s="397"/>
      <c r="L192" s="397"/>
    </row>
    <row r="193" spans="1:12" s="48" customFormat="1" ht="16.5" customHeight="1">
      <c r="A193" s="164">
        <v>184</v>
      </c>
      <c r="B193" s="164" t="s">
        <v>853</v>
      </c>
      <c r="C193" s="150" t="s">
        <v>1860</v>
      </c>
      <c r="D193" s="337" t="s">
        <v>2014</v>
      </c>
      <c r="E193" s="328" t="s">
        <v>1162</v>
      </c>
      <c r="F193" s="328" t="s">
        <v>1162</v>
      </c>
      <c r="G193" s="161" t="s">
        <v>12</v>
      </c>
      <c r="H193" s="125"/>
      <c r="I193" s="126"/>
      <c r="J193" s="127"/>
      <c r="K193" s="153"/>
      <c r="L193" s="153"/>
    </row>
    <row r="194" spans="1:12" s="48" customFormat="1" ht="16.5" customHeight="1">
      <c r="A194" s="164">
        <v>185</v>
      </c>
      <c r="B194" s="164" t="s">
        <v>853</v>
      </c>
      <c r="C194" s="150" t="s">
        <v>1860</v>
      </c>
      <c r="D194" s="337" t="s">
        <v>2015</v>
      </c>
      <c r="E194" s="164" t="s">
        <v>835</v>
      </c>
      <c r="F194" s="164" t="s">
        <v>835</v>
      </c>
      <c r="G194" s="161" t="s">
        <v>12</v>
      </c>
      <c r="H194" s="125"/>
      <c r="I194" s="126"/>
      <c r="J194" s="127"/>
      <c r="K194" s="153"/>
      <c r="L194" s="153"/>
    </row>
    <row r="195" spans="1:12" s="48" customFormat="1" ht="16.5" customHeight="1">
      <c r="A195" s="164">
        <v>186</v>
      </c>
      <c r="B195" s="164" t="s">
        <v>853</v>
      </c>
      <c r="C195" s="150" t="s">
        <v>1860</v>
      </c>
      <c r="D195" s="337" t="s">
        <v>2016</v>
      </c>
      <c r="E195" s="164" t="s">
        <v>831</v>
      </c>
      <c r="F195" s="164" t="s">
        <v>521</v>
      </c>
      <c r="G195" s="161" t="s">
        <v>12</v>
      </c>
      <c r="H195" s="125"/>
      <c r="I195" s="126"/>
      <c r="J195" s="127"/>
      <c r="K195" s="153"/>
      <c r="L195" s="153"/>
    </row>
    <row r="196" spans="1:12" s="48" customFormat="1" ht="16.5" customHeight="1">
      <c r="A196" s="164">
        <v>187</v>
      </c>
      <c r="B196" s="164" t="s">
        <v>853</v>
      </c>
      <c r="C196" s="150" t="s">
        <v>1860</v>
      </c>
      <c r="D196" s="337" t="s">
        <v>2017</v>
      </c>
      <c r="E196" s="328" t="s">
        <v>1163</v>
      </c>
      <c r="F196" s="328" t="s">
        <v>1163</v>
      </c>
      <c r="G196" s="161" t="s">
        <v>12</v>
      </c>
      <c r="H196" s="125"/>
      <c r="I196" s="126"/>
      <c r="J196" s="127"/>
      <c r="K196" s="153"/>
      <c r="L196" s="153"/>
    </row>
    <row r="197" spans="1:12" s="48" customFormat="1" ht="16.5" customHeight="1">
      <c r="A197" s="164">
        <v>188</v>
      </c>
      <c r="B197" s="164" t="s">
        <v>853</v>
      </c>
      <c r="C197" s="150" t="s">
        <v>1860</v>
      </c>
      <c r="D197" s="337" t="s">
        <v>2018</v>
      </c>
      <c r="E197" s="164" t="s">
        <v>835</v>
      </c>
      <c r="F197" s="164" t="s">
        <v>835</v>
      </c>
      <c r="G197" s="161" t="s">
        <v>12</v>
      </c>
      <c r="H197" s="125"/>
      <c r="I197" s="126"/>
      <c r="J197" s="127"/>
      <c r="K197" s="153"/>
      <c r="L197" s="153"/>
    </row>
    <row r="198" spans="1:12" s="48" customFormat="1" ht="16.5" customHeight="1">
      <c r="A198" s="164">
        <v>189</v>
      </c>
      <c r="B198" s="164" t="s">
        <v>853</v>
      </c>
      <c r="C198" s="150" t="s">
        <v>1860</v>
      </c>
      <c r="D198" s="337" t="s">
        <v>2019</v>
      </c>
      <c r="E198" s="164" t="s">
        <v>287</v>
      </c>
      <c r="F198" s="164" t="s">
        <v>287</v>
      </c>
      <c r="G198" s="161" t="s">
        <v>12</v>
      </c>
      <c r="H198" s="125"/>
      <c r="I198" s="126"/>
      <c r="J198" s="127"/>
      <c r="K198" s="153"/>
      <c r="L198" s="153"/>
    </row>
    <row r="199" spans="1:12" s="48" customFormat="1" ht="16.5" customHeight="1">
      <c r="A199" s="164">
        <v>190</v>
      </c>
      <c r="B199" s="164" t="s">
        <v>853</v>
      </c>
      <c r="C199" s="150" t="s">
        <v>1860</v>
      </c>
      <c r="D199" s="337" t="s">
        <v>2020</v>
      </c>
      <c r="E199" s="164" t="s">
        <v>832</v>
      </c>
      <c r="F199" s="164" t="s">
        <v>832</v>
      </c>
      <c r="G199" s="161" t="s">
        <v>12</v>
      </c>
      <c r="H199" s="125"/>
      <c r="I199" s="126"/>
      <c r="J199" s="127"/>
      <c r="K199" s="153"/>
      <c r="L199" s="153"/>
    </row>
    <row r="200" spans="1:12" s="48" customFormat="1" ht="16.5" customHeight="1">
      <c r="A200" s="164">
        <v>191</v>
      </c>
      <c r="B200" s="164" t="s">
        <v>853</v>
      </c>
      <c r="C200" s="150" t="s">
        <v>1860</v>
      </c>
      <c r="D200" s="337" t="s">
        <v>2021</v>
      </c>
      <c r="E200" s="164" t="s">
        <v>280</v>
      </c>
      <c r="F200" s="164" t="s">
        <v>280</v>
      </c>
      <c r="G200" s="161" t="s">
        <v>12</v>
      </c>
      <c r="H200" s="125"/>
      <c r="I200" s="126"/>
      <c r="J200" s="127"/>
      <c r="K200" s="153"/>
      <c r="L200" s="153"/>
    </row>
    <row r="201" spans="1:12" s="48" customFormat="1" ht="22.5" customHeight="1">
      <c r="A201" s="164">
        <v>192</v>
      </c>
      <c r="B201" s="164" t="s">
        <v>850</v>
      </c>
      <c r="C201" s="195" t="s">
        <v>1582</v>
      </c>
      <c r="D201" s="337" t="s">
        <v>2295</v>
      </c>
      <c r="E201" s="164"/>
      <c r="F201" s="164"/>
      <c r="G201" s="161" t="s">
        <v>12</v>
      </c>
      <c r="H201" s="165"/>
      <c r="I201" s="164"/>
      <c r="J201" s="167"/>
      <c r="K201" s="214" t="s">
        <v>2442</v>
      </c>
      <c r="L201" s="224" t="s">
        <v>847</v>
      </c>
    </row>
    <row r="202" spans="1:12" s="48" customFormat="1" ht="16.5" customHeight="1">
      <c r="A202" s="164">
        <v>193</v>
      </c>
      <c r="B202" s="164" t="s">
        <v>850</v>
      </c>
      <c r="C202" s="195" t="s">
        <v>2395</v>
      </c>
      <c r="D202" s="337" t="s">
        <v>2443</v>
      </c>
      <c r="E202" s="164" t="s">
        <v>2445</v>
      </c>
      <c r="F202" s="164" t="s">
        <v>2445</v>
      </c>
      <c r="G202" s="161" t="s">
        <v>12</v>
      </c>
      <c r="H202" s="165"/>
      <c r="I202" s="426"/>
      <c r="J202" s="167"/>
      <c r="K202" s="214" t="s">
        <v>2452</v>
      </c>
      <c r="L202" s="419"/>
    </row>
    <row r="203" spans="1:12" s="48" customFormat="1" ht="16.5" customHeight="1">
      <c r="A203" s="164">
        <v>194</v>
      </c>
      <c r="B203" s="164" t="s">
        <v>850</v>
      </c>
      <c r="C203" s="195" t="s">
        <v>2395</v>
      </c>
      <c r="D203" s="337" t="s">
        <v>2444</v>
      </c>
      <c r="E203" s="164" t="s">
        <v>2446</v>
      </c>
      <c r="F203" s="164" t="s">
        <v>2446</v>
      </c>
      <c r="G203" s="161" t="s">
        <v>12</v>
      </c>
      <c r="H203" s="165"/>
      <c r="I203" s="426"/>
      <c r="J203" s="167"/>
      <c r="K203" s="214" t="s">
        <v>2453</v>
      </c>
      <c r="L203" s="419"/>
    </row>
    <row r="204" spans="1:12" s="48" customFormat="1" ht="16.5" customHeight="1">
      <c r="A204" s="164">
        <v>195</v>
      </c>
      <c r="B204" s="164" t="s">
        <v>850</v>
      </c>
      <c r="C204" s="195" t="s">
        <v>2395</v>
      </c>
      <c r="D204" s="337" t="s">
        <v>2396</v>
      </c>
      <c r="E204" s="164" t="s">
        <v>2397</v>
      </c>
      <c r="F204" s="164" t="s">
        <v>2397</v>
      </c>
      <c r="G204" s="161" t="s">
        <v>12</v>
      </c>
      <c r="H204" s="165"/>
      <c r="I204" s="426"/>
      <c r="J204" s="167"/>
      <c r="K204" s="214" t="s">
        <v>2398</v>
      </c>
      <c r="L204" s="419"/>
    </row>
    <row r="205" spans="1:12" s="48" customFormat="1" ht="16.5" customHeight="1">
      <c r="A205" s="164">
        <v>196</v>
      </c>
      <c r="B205" s="164" t="s">
        <v>850</v>
      </c>
      <c r="C205" s="195" t="s">
        <v>2395</v>
      </c>
      <c r="D205" s="337" t="s">
        <v>2399</v>
      </c>
      <c r="E205" s="164" t="s">
        <v>2400</v>
      </c>
      <c r="F205" s="164" t="s">
        <v>2400</v>
      </c>
      <c r="G205" s="161" t="s">
        <v>12</v>
      </c>
      <c r="H205" s="165"/>
      <c r="I205" s="426"/>
      <c r="J205" s="167"/>
      <c r="K205" s="214" t="s">
        <v>2401</v>
      </c>
      <c r="L205" s="419"/>
    </row>
    <row r="206" spans="1:12" s="48" customFormat="1" ht="16.5" customHeight="1">
      <c r="A206" s="164">
        <v>197</v>
      </c>
      <c r="B206" s="164" t="s">
        <v>850</v>
      </c>
      <c r="C206" s="195" t="s">
        <v>2395</v>
      </c>
      <c r="D206" s="337" t="s">
        <v>2402</v>
      </c>
      <c r="E206" s="164" t="s">
        <v>2403</v>
      </c>
      <c r="F206" s="164" t="s">
        <v>2403</v>
      </c>
      <c r="G206" s="161" t="s">
        <v>12</v>
      </c>
      <c r="H206" s="165"/>
      <c r="I206" s="426"/>
      <c r="J206" s="167"/>
      <c r="K206" s="214" t="s">
        <v>2404</v>
      </c>
      <c r="L206" s="419"/>
    </row>
    <row r="207" spans="1:12" s="48" customFormat="1" ht="16.5" customHeight="1">
      <c r="A207" s="164">
        <v>198</v>
      </c>
      <c r="B207" s="164" t="s">
        <v>850</v>
      </c>
      <c r="C207" s="195" t="s">
        <v>2395</v>
      </c>
      <c r="D207" s="337" t="s">
        <v>2405</v>
      </c>
      <c r="E207" s="164" t="s">
        <v>2481</v>
      </c>
      <c r="F207" s="164" t="s">
        <v>2481</v>
      </c>
      <c r="G207" s="160" t="s">
        <v>3</v>
      </c>
      <c r="H207" s="165"/>
      <c r="I207" s="426"/>
      <c r="J207" s="167"/>
      <c r="K207" s="214" t="s">
        <v>2406</v>
      </c>
      <c r="L207" s="432" t="s">
        <v>2483</v>
      </c>
    </row>
    <row r="208" spans="1:12" s="48" customFormat="1" ht="16.5" customHeight="1">
      <c r="A208" s="164">
        <v>199</v>
      </c>
      <c r="B208" s="164" t="s">
        <v>850</v>
      </c>
      <c r="C208" s="195" t="s">
        <v>2395</v>
      </c>
      <c r="D208" s="337" t="s">
        <v>2407</v>
      </c>
      <c r="E208" s="164" t="s">
        <v>2408</v>
      </c>
      <c r="F208" s="164" t="s">
        <v>2408</v>
      </c>
      <c r="G208" s="161" t="s">
        <v>12</v>
      </c>
      <c r="H208" s="165"/>
      <c r="I208" s="426"/>
      <c r="J208" s="167"/>
      <c r="K208" s="214" t="s">
        <v>2409</v>
      </c>
      <c r="L208" s="419"/>
    </row>
    <row r="209" spans="1:12" s="48" customFormat="1" ht="16.5" customHeight="1">
      <c r="A209" s="164">
        <v>200</v>
      </c>
      <c r="B209" s="164" t="s">
        <v>850</v>
      </c>
      <c r="C209" s="195" t="s">
        <v>2395</v>
      </c>
      <c r="D209" s="337" t="s">
        <v>2410</v>
      </c>
      <c r="E209" s="164" t="s">
        <v>2411</v>
      </c>
      <c r="F209" s="164" t="s">
        <v>2411</v>
      </c>
      <c r="G209" s="161" t="s">
        <v>12</v>
      </c>
      <c r="H209" s="165"/>
      <c r="I209" s="426"/>
      <c r="J209" s="167"/>
      <c r="K209" s="214" t="s">
        <v>2412</v>
      </c>
      <c r="L209" s="419"/>
    </row>
    <row r="210" spans="1:12" s="48" customFormat="1" ht="16.5" customHeight="1">
      <c r="A210" s="164">
        <v>201</v>
      </c>
      <c r="B210" s="164" t="s">
        <v>850</v>
      </c>
      <c r="C210" s="195" t="s">
        <v>2395</v>
      </c>
      <c r="D210" s="337" t="s">
        <v>2413</v>
      </c>
      <c r="E210" s="164" t="s">
        <v>2414</v>
      </c>
      <c r="F210" s="164" t="s">
        <v>2414</v>
      </c>
      <c r="G210" s="161" t="s">
        <v>12</v>
      </c>
      <c r="H210" s="165"/>
      <c r="I210" s="426"/>
      <c r="J210" s="167"/>
      <c r="K210" s="214" t="s">
        <v>2415</v>
      </c>
      <c r="L210" s="419"/>
    </row>
    <row r="211" spans="1:12" s="48" customFormat="1" ht="16.5" customHeight="1">
      <c r="A211" s="164">
        <v>202</v>
      </c>
      <c r="B211" s="164" t="s">
        <v>850</v>
      </c>
      <c r="C211" s="195" t="s">
        <v>2395</v>
      </c>
      <c r="D211" s="337" t="s">
        <v>2416</v>
      </c>
      <c r="E211" s="164" t="s">
        <v>2417</v>
      </c>
      <c r="F211" s="164" t="s">
        <v>2417</v>
      </c>
      <c r="G211" s="161" t="s">
        <v>12</v>
      </c>
      <c r="H211" s="165"/>
      <c r="I211" s="426"/>
      <c r="J211" s="167"/>
      <c r="K211" s="214" t="s">
        <v>2418</v>
      </c>
      <c r="L211" s="419"/>
    </row>
    <row r="212" spans="1:12" s="48" customFormat="1" ht="16.5" customHeight="1">
      <c r="A212" s="164">
        <v>203</v>
      </c>
      <c r="B212" s="164" t="s">
        <v>850</v>
      </c>
      <c r="C212" s="195" t="s">
        <v>2395</v>
      </c>
      <c r="D212" s="337" t="s">
        <v>2482</v>
      </c>
      <c r="E212" s="164" t="s">
        <v>2397</v>
      </c>
      <c r="F212" s="164" t="s">
        <v>2397</v>
      </c>
      <c r="G212" s="161" t="s">
        <v>12</v>
      </c>
      <c r="H212" s="165"/>
      <c r="I212" s="426"/>
      <c r="J212" s="167"/>
      <c r="K212" s="214" t="s">
        <v>2419</v>
      </c>
      <c r="L212" s="419"/>
    </row>
    <row r="213" spans="1:12" s="48" customFormat="1" ht="16.5" customHeight="1">
      <c r="A213" s="164">
        <v>204</v>
      </c>
      <c r="B213" s="164" t="s">
        <v>850</v>
      </c>
      <c r="C213" s="195" t="s">
        <v>2395</v>
      </c>
      <c r="D213" s="337" t="s">
        <v>2420</v>
      </c>
      <c r="E213" s="164" t="s">
        <v>2421</v>
      </c>
      <c r="F213" s="164" t="s">
        <v>2421</v>
      </c>
      <c r="G213" s="161" t="s">
        <v>12</v>
      </c>
      <c r="H213" s="165"/>
      <c r="I213" s="426"/>
      <c r="J213" s="167"/>
      <c r="K213" s="214" t="s">
        <v>2422</v>
      </c>
      <c r="L213" s="419"/>
    </row>
    <row r="214" spans="1:12" s="48" customFormat="1" ht="16.5" customHeight="1">
      <c r="A214" s="164">
        <v>205</v>
      </c>
      <c r="B214" s="164" t="s">
        <v>850</v>
      </c>
      <c r="C214" s="195" t="s">
        <v>2395</v>
      </c>
      <c r="D214" s="337" t="s">
        <v>2423</v>
      </c>
      <c r="E214" s="164" t="s">
        <v>2424</v>
      </c>
      <c r="F214" s="164" t="s">
        <v>2424</v>
      </c>
      <c r="G214" s="161" t="s">
        <v>12</v>
      </c>
      <c r="H214" s="165"/>
      <c r="I214" s="426"/>
      <c r="J214" s="167"/>
      <c r="K214" s="214" t="s">
        <v>2425</v>
      </c>
      <c r="L214" s="419"/>
    </row>
    <row r="215" spans="1:12" s="48" customFormat="1" ht="16.5" customHeight="1">
      <c r="A215" s="164">
        <v>206</v>
      </c>
      <c r="B215" s="164" t="s">
        <v>850</v>
      </c>
      <c r="C215" s="195" t="s">
        <v>2395</v>
      </c>
      <c r="D215" s="337" t="s">
        <v>2426</v>
      </c>
      <c r="E215" s="164" t="s">
        <v>2427</v>
      </c>
      <c r="F215" s="164" t="s">
        <v>2427</v>
      </c>
      <c r="G215" s="161" t="s">
        <v>12</v>
      </c>
      <c r="H215" s="165"/>
      <c r="I215" s="426"/>
      <c r="J215" s="167"/>
      <c r="K215" s="214" t="s">
        <v>2428</v>
      </c>
      <c r="L215" s="419"/>
    </row>
    <row r="216" spans="1:12" s="48" customFormat="1" ht="16.5" customHeight="1">
      <c r="A216" s="164">
        <v>207</v>
      </c>
      <c r="B216" s="164" t="s">
        <v>850</v>
      </c>
      <c r="C216" s="195" t="s">
        <v>2395</v>
      </c>
      <c r="D216" s="337" t="s">
        <v>2488</v>
      </c>
      <c r="E216" s="164" t="s">
        <v>2484</v>
      </c>
      <c r="F216" s="164" t="s">
        <v>2484</v>
      </c>
      <c r="G216" s="160" t="s">
        <v>3</v>
      </c>
      <c r="H216" s="165"/>
      <c r="I216" s="426"/>
      <c r="J216" s="167"/>
      <c r="K216" s="214" t="s">
        <v>2429</v>
      </c>
      <c r="L216" s="432" t="s">
        <v>2491</v>
      </c>
    </row>
    <row r="217" spans="1:12" s="48" customFormat="1" ht="16.5" customHeight="1">
      <c r="A217" s="164">
        <v>208</v>
      </c>
      <c r="B217" s="164" t="s">
        <v>850</v>
      </c>
      <c r="C217" s="195" t="s">
        <v>2395</v>
      </c>
      <c r="D217" s="337" t="s">
        <v>2489</v>
      </c>
      <c r="E217" s="164" t="s">
        <v>2485</v>
      </c>
      <c r="F217" s="164" t="s">
        <v>2485</v>
      </c>
      <c r="G217" s="160" t="s">
        <v>3</v>
      </c>
      <c r="H217" s="165"/>
      <c r="I217" s="426"/>
      <c r="J217" s="167"/>
      <c r="K217" s="214" t="s">
        <v>2430</v>
      </c>
      <c r="L217" s="432" t="s">
        <v>2491</v>
      </c>
    </row>
    <row r="218" spans="1:12" s="48" customFormat="1" ht="16.5" customHeight="1">
      <c r="A218" s="164">
        <v>209</v>
      </c>
      <c r="B218" s="164" t="s">
        <v>850</v>
      </c>
      <c r="C218" s="195" t="s">
        <v>2395</v>
      </c>
      <c r="D218" s="337" t="s">
        <v>2431</v>
      </c>
      <c r="E218" s="164" t="s">
        <v>2432</v>
      </c>
      <c r="F218" s="164" t="s">
        <v>2432</v>
      </c>
      <c r="G218" s="161" t="s">
        <v>12</v>
      </c>
      <c r="H218" s="165"/>
      <c r="I218" s="426"/>
      <c r="J218" s="167"/>
      <c r="K218" s="214" t="s">
        <v>2433</v>
      </c>
      <c r="L218" s="419"/>
    </row>
    <row r="219" spans="1:12" s="48" customFormat="1" ht="16.5" customHeight="1">
      <c r="A219" s="164">
        <v>210</v>
      </c>
      <c r="B219" s="164" t="s">
        <v>850</v>
      </c>
      <c r="C219" s="195" t="s">
        <v>2395</v>
      </c>
      <c r="D219" s="337" t="s">
        <v>2434</v>
      </c>
      <c r="E219" s="164" t="s">
        <v>2435</v>
      </c>
      <c r="F219" s="164" t="s">
        <v>2435</v>
      </c>
      <c r="G219" s="161" t="s">
        <v>12</v>
      </c>
      <c r="H219" s="165"/>
      <c r="I219" s="426"/>
      <c r="J219" s="167"/>
      <c r="K219" s="214" t="s">
        <v>2436</v>
      </c>
      <c r="L219" s="419"/>
    </row>
    <row r="220" spans="1:12" s="48" customFormat="1" ht="16.5" customHeight="1">
      <c r="A220" s="164">
        <v>211</v>
      </c>
      <c r="B220" s="164" t="s">
        <v>850</v>
      </c>
      <c r="C220" s="195" t="s">
        <v>2395</v>
      </c>
      <c r="D220" s="337" t="s">
        <v>2437</v>
      </c>
      <c r="E220" s="164" t="s">
        <v>2438</v>
      </c>
      <c r="F220" s="164" t="s">
        <v>2438</v>
      </c>
      <c r="G220" s="161" t="s">
        <v>12</v>
      </c>
      <c r="H220" s="165"/>
      <c r="I220" s="426"/>
      <c r="J220" s="167"/>
      <c r="K220" s="214" t="s">
        <v>2439</v>
      </c>
      <c r="L220" s="419"/>
    </row>
    <row r="221" spans="1:12" s="48" customFormat="1" ht="20.25" customHeight="1">
      <c r="A221" s="164">
        <v>212</v>
      </c>
      <c r="B221" s="164" t="s">
        <v>850</v>
      </c>
      <c r="C221" s="195" t="s">
        <v>2395</v>
      </c>
      <c r="D221" s="337" t="s">
        <v>2440</v>
      </c>
      <c r="E221" s="164" t="s">
        <v>2441</v>
      </c>
      <c r="F221" s="164" t="s">
        <v>2441</v>
      </c>
      <c r="G221" s="161" t="s">
        <v>12</v>
      </c>
      <c r="H221" s="165"/>
      <c r="I221" s="426"/>
      <c r="J221" s="167"/>
      <c r="K221" s="214" t="s">
        <v>2447</v>
      </c>
      <c r="L221" s="419"/>
    </row>
    <row r="222" spans="1:12" s="48" customFormat="1" ht="16.5" customHeight="1">
      <c r="A222" s="164">
        <v>213</v>
      </c>
      <c r="B222" s="164" t="s">
        <v>853</v>
      </c>
      <c r="C222" s="195" t="s">
        <v>1961</v>
      </c>
      <c r="D222" s="337" t="s">
        <v>2022</v>
      </c>
      <c r="E222" s="164" t="s">
        <v>319</v>
      </c>
      <c r="F222" s="164" t="s">
        <v>319</v>
      </c>
      <c r="G222" s="161" t="s">
        <v>12</v>
      </c>
      <c r="H222" s="165"/>
      <c r="I222" s="164"/>
      <c r="J222" s="167"/>
      <c r="K222" s="166" t="s">
        <v>2370</v>
      </c>
      <c r="L222" s="166"/>
    </row>
    <row r="223" spans="1:12" s="48" customFormat="1" ht="16.5" customHeight="1">
      <c r="A223" s="164">
        <v>214</v>
      </c>
      <c r="B223" s="164" t="s">
        <v>853</v>
      </c>
      <c r="C223" s="195" t="s">
        <v>1961</v>
      </c>
      <c r="D223" s="337" t="s">
        <v>2023</v>
      </c>
      <c r="E223" s="164" t="s">
        <v>164</v>
      </c>
      <c r="F223" s="164" t="s">
        <v>164</v>
      </c>
      <c r="G223" s="161" t="s">
        <v>12</v>
      </c>
      <c r="H223" s="165"/>
      <c r="I223" s="164"/>
      <c r="J223" s="167"/>
      <c r="K223" s="167" t="s">
        <v>320</v>
      </c>
      <c r="L223" s="486"/>
    </row>
    <row r="224" spans="1:12" s="48" customFormat="1" ht="16.5" customHeight="1">
      <c r="A224" s="164">
        <v>215</v>
      </c>
      <c r="B224" s="164" t="s">
        <v>853</v>
      </c>
      <c r="C224" s="195" t="s">
        <v>1961</v>
      </c>
      <c r="D224" s="337" t="s">
        <v>2024</v>
      </c>
      <c r="E224" s="164" t="s">
        <v>167</v>
      </c>
      <c r="F224" s="164" t="s">
        <v>167</v>
      </c>
      <c r="G224" s="161" t="s">
        <v>12</v>
      </c>
      <c r="H224" s="165"/>
      <c r="I224" s="164"/>
      <c r="J224" s="167"/>
      <c r="K224" s="166" t="s">
        <v>321</v>
      </c>
      <c r="L224" s="487"/>
    </row>
    <row r="225" spans="1:12" s="48" customFormat="1" ht="16.5" customHeight="1">
      <c r="A225" s="164">
        <v>216</v>
      </c>
      <c r="B225" s="164" t="s">
        <v>853</v>
      </c>
      <c r="C225" s="195" t="s">
        <v>1961</v>
      </c>
      <c r="D225" s="337" t="s">
        <v>2025</v>
      </c>
      <c r="E225" s="126" t="s">
        <v>322</v>
      </c>
      <c r="F225" s="126" t="s">
        <v>322</v>
      </c>
      <c r="G225" s="161" t="s">
        <v>12</v>
      </c>
      <c r="H225" s="165"/>
      <c r="I225" s="164"/>
      <c r="J225" s="167"/>
      <c r="K225" s="167" t="s">
        <v>323</v>
      </c>
      <c r="L225" s="487"/>
    </row>
    <row r="226" spans="1:12" s="48" customFormat="1" ht="16.5" customHeight="1">
      <c r="A226" s="164">
        <v>217</v>
      </c>
      <c r="B226" s="164" t="s">
        <v>853</v>
      </c>
      <c r="C226" s="195" t="s">
        <v>1961</v>
      </c>
      <c r="D226" s="337" t="s">
        <v>2026</v>
      </c>
      <c r="E226" s="164" t="s">
        <v>225</v>
      </c>
      <c r="F226" s="164" t="s">
        <v>225</v>
      </c>
      <c r="G226" s="161" t="s">
        <v>12</v>
      </c>
      <c r="H226" s="165"/>
      <c r="I226" s="164"/>
      <c r="J226" s="167"/>
      <c r="K226" s="127" t="s">
        <v>324</v>
      </c>
      <c r="L226" s="487"/>
    </row>
    <row r="227" spans="1:12" s="48" customFormat="1" ht="16.5" customHeight="1">
      <c r="A227" s="164">
        <v>218</v>
      </c>
      <c r="B227" s="164" t="s">
        <v>853</v>
      </c>
      <c r="C227" s="195" t="s">
        <v>1961</v>
      </c>
      <c r="D227" s="337" t="s">
        <v>2181</v>
      </c>
      <c r="E227" s="164" t="s">
        <v>325</v>
      </c>
      <c r="F227" s="164" t="s">
        <v>325</v>
      </c>
      <c r="G227" s="161" t="s">
        <v>12</v>
      </c>
      <c r="H227" s="165"/>
      <c r="I227" s="164"/>
      <c r="J227" s="167"/>
      <c r="K227" s="170" t="s">
        <v>326</v>
      </c>
      <c r="L227" s="487"/>
    </row>
    <row r="228" spans="1:12" s="48" customFormat="1" ht="16.5" customHeight="1">
      <c r="A228" s="164">
        <v>219</v>
      </c>
      <c r="B228" s="164" t="s">
        <v>853</v>
      </c>
      <c r="C228" s="195" t="s">
        <v>1961</v>
      </c>
      <c r="D228" s="337" t="s">
        <v>2027</v>
      </c>
      <c r="E228" s="164" t="s">
        <v>281</v>
      </c>
      <c r="F228" s="164" t="s">
        <v>281</v>
      </c>
      <c r="G228" s="161" t="s">
        <v>12</v>
      </c>
      <c r="H228" s="165"/>
      <c r="I228" s="164"/>
      <c r="J228" s="167"/>
      <c r="K228" s="127" t="s">
        <v>327</v>
      </c>
      <c r="L228" s="487"/>
    </row>
    <row r="229" spans="1:12" s="48" customFormat="1" ht="16.5" customHeight="1">
      <c r="A229" s="164">
        <v>220</v>
      </c>
      <c r="B229" s="164" t="s">
        <v>853</v>
      </c>
      <c r="C229" s="195" t="s">
        <v>1961</v>
      </c>
      <c r="D229" s="337" t="s">
        <v>2028</v>
      </c>
      <c r="E229" s="164"/>
      <c r="F229" s="164"/>
      <c r="G229" s="161" t="s">
        <v>12</v>
      </c>
      <c r="H229" s="165"/>
      <c r="I229" s="164"/>
      <c r="J229" s="167"/>
      <c r="K229" s="127" t="s">
        <v>328</v>
      </c>
      <c r="L229" s="487"/>
    </row>
    <row r="230" spans="1:12" s="48" customFormat="1" ht="16.5" customHeight="1">
      <c r="A230" s="164">
        <v>221</v>
      </c>
      <c r="B230" s="164" t="s">
        <v>853</v>
      </c>
      <c r="C230" s="195" t="s">
        <v>1961</v>
      </c>
      <c r="D230" s="337" t="s">
        <v>2029</v>
      </c>
      <c r="E230" s="164"/>
      <c r="F230" s="164"/>
      <c r="G230" s="161" t="s">
        <v>12</v>
      </c>
      <c r="H230" s="165"/>
      <c r="I230" s="164"/>
      <c r="J230" s="167"/>
      <c r="K230" s="127" t="s">
        <v>329</v>
      </c>
      <c r="L230" s="487"/>
    </row>
    <row r="231" spans="1:12" s="48" customFormat="1" ht="16.5" customHeight="1">
      <c r="A231" s="164">
        <v>222</v>
      </c>
      <c r="B231" s="164" t="s">
        <v>853</v>
      </c>
      <c r="C231" s="195" t="s">
        <v>1961</v>
      </c>
      <c r="D231" s="337" t="s">
        <v>2030</v>
      </c>
      <c r="E231" s="164" t="s">
        <v>330</v>
      </c>
      <c r="F231" s="164" t="s">
        <v>330</v>
      </c>
      <c r="G231" s="161" t="s">
        <v>12</v>
      </c>
      <c r="H231" s="165"/>
      <c r="I231" s="164"/>
      <c r="J231" s="167"/>
      <c r="K231" s="127" t="s">
        <v>331</v>
      </c>
      <c r="L231" s="487"/>
    </row>
    <row r="232" spans="1:12" s="48" customFormat="1" ht="16.5" customHeight="1">
      <c r="A232" s="164">
        <v>223</v>
      </c>
      <c r="B232" s="164" t="s">
        <v>853</v>
      </c>
      <c r="C232" s="195" t="s">
        <v>1961</v>
      </c>
      <c r="D232" s="337" t="s">
        <v>2031</v>
      </c>
      <c r="E232" s="164" t="s">
        <v>332</v>
      </c>
      <c r="F232" s="164" t="s">
        <v>332</v>
      </c>
      <c r="G232" s="161" t="s">
        <v>12</v>
      </c>
      <c r="H232" s="165"/>
      <c r="I232" s="164"/>
      <c r="J232" s="167"/>
      <c r="K232" s="170" t="s">
        <v>333</v>
      </c>
      <c r="L232" s="487"/>
    </row>
    <row r="233" spans="1:12" s="48" customFormat="1" ht="16.5" customHeight="1">
      <c r="A233" s="164">
        <v>224</v>
      </c>
      <c r="B233" s="164" t="s">
        <v>853</v>
      </c>
      <c r="C233" s="195" t="s">
        <v>1961</v>
      </c>
      <c r="D233" s="337" t="s">
        <v>2032</v>
      </c>
      <c r="E233" s="164" t="s">
        <v>334</v>
      </c>
      <c r="F233" s="164" t="s">
        <v>334</v>
      </c>
      <c r="G233" s="161" t="s">
        <v>12</v>
      </c>
      <c r="H233" s="165"/>
      <c r="I233" s="164"/>
      <c r="J233" s="167"/>
      <c r="K233" s="170" t="s">
        <v>335</v>
      </c>
      <c r="L233" s="487"/>
    </row>
    <row r="234" spans="1:12" s="48" customFormat="1" ht="16.5" customHeight="1">
      <c r="A234" s="164">
        <v>225</v>
      </c>
      <c r="B234" s="164" t="s">
        <v>853</v>
      </c>
      <c r="C234" s="195" t="s">
        <v>1961</v>
      </c>
      <c r="D234" s="337" t="s">
        <v>2033</v>
      </c>
      <c r="E234" s="164" t="s">
        <v>336</v>
      </c>
      <c r="F234" s="164" t="s">
        <v>336</v>
      </c>
      <c r="G234" s="161" t="s">
        <v>12</v>
      </c>
      <c r="H234" s="165"/>
      <c r="I234" s="164"/>
      <c r="J234" s="167"/>
      <c r="K234" s="170" t="s">
        <v>337</v>
      </c>
      <c r="L234" s="487"/>
    </row>
    <row r="235" spans="1:12" s="48" customFormat="1" ht="16.5" customHeight="1">
      <c r="A235" s="164">
        <v>226</v>
      </c>
      <c r="B235" s="164" t="s">
        <v>853</v>
      </c>
      <c r="C235" s="195" t="s">
        <v>1961</v>
      </c>
      <c r="D235" s="337" t="s">
        <v>2034</v>
      </c>
      <c r="E235" s="164" t="s">
        <v>338</v>
      </c>
      <c r="F235" s="164" t="s">
        <v>338</v>
      </c>
      <c r="G235" s="161" t="s">
        <v>12</v>
      </c>
      <c r="H235" s="165"/>
      <c r="I235" s="164"/>
      <c r="J235" s="167"/>
      <c r="K235" s="170" t="s">
        <v>337</v>
      </c>
      <c r="L235" s="487"/>
    </row>
    <row r="236" spans="1:12" s="48" customFormat="1" ht="16.5" customHeight="1">
      <c r="A236" s="164">
        <v>227</v>
      </c>
      <c r="B236" s="164" t="s">
        <v>853</v>
      </c>
      <c r="C236" s="195" t="s">
        <v>1961</v>
      </c>
      <c r="D236" s="337" t="s">
        <v>2035</v>
      </c>
      <c r="E236" s="164" t="s">
        <v>339</v>
      </c>
      <c r="F236" s="164" t="s">
        <v>339</v>
      </c>
      <c r="G236" s="161" t="s">
        <v>12</v>
      </c>
      <c r="H236" s="165"/>
      <c r="I236" s="164"/>
      <c r="J236" s="167"/>
      <c r="K236" s="170" t="s">
        <v>340</v>
      </c>
      <c r="L236" s="487"/>
    </row>
    <row r="237" spans="1:12" s="48" customFormat="1" ht="16.5" customHeight="1">
      <c r="A237" s="164">
        <v>228</v>
      </c>
      <c r="B237" s="164" t="s">
        <v>853</v>
      </c>
      <c r="C237" s="195" t="s">
        <v>1961</v>
      </c>
      <c r="D237" s="337" t="s">
        <v>2036</v>
      </c>
      <c r="E237" s="164" t="s">
        <v>341</v>
      </c>
      <c r="F237" s="164" t="s">
        <v>341</v>
      </c>
      <c r="G237" s="161" t="s">
        <v>12</v>
      </c>
      <c r="H237" s="165"/>
      <c r="I237" s="164"/>
      <c r="J237" s="167"/>
      <c r="K237" s="170" t="s">
        <v>342</v>
      </c>
      <c r="L237" s="487"/>
    </row>
    <row r="238" spans="1:12" s="48" customFormat="1" ht="16.5" customHeight="1">
      <c r="A238" s="164">
        <v>229</v>
      </c>
      <c r="B238" s="164" t="s">
        <v>853</v>
      </c>
      <c r="C238" s="195" t="s">
        <v>1961</v>
      </c>
      <c r="D238" s="337" t="s">
        <v>2037</v>
      </c>
      <c r="E238" s="164" t="s">
        <v>283</v>
      </c>
      <c r="F238" s="164" t="s">
        <v>283</v>
      </c>
      <c r="G238" s="161" t="s">
        <v>12</v>
      </c>
      <c r="H238" s="165"/>
      <c r="I238" s="164"/>
      <c r="J238" s="167"/>
      <c r="K238" s="170" t="s">
        <v>343</v>
      </c>
      <c r="L238" s="487"/>
    </row>
    <row r="239" spans="1:12" s="48" customFormat="1" ht="16.5" customHeight="1">
      <c r="A239" s="164">
        <v>230</v>
      </c>
      <c r="B239" s="164" t="s">
        <v>853</v>
      </c>
      <c r="C239" s="195" t="s">
        <v>1961</v>
      </c>
      <c r="D239" s="337" t="s">
        <v>2038</v>
      </c>
      <c r="E239" s="164" t="s">
        <v>283</v>
      </c>
      <c r="F239" s="164" t="s">
        <v>283</v>
      </c>
      <c r="G239" s="161" t="s">
        <v>12</v>
      </c>
      <c r="H239" s="165"/>
      <c r="I239" s="164"/>
      <c r="J239" s="167"/>
      <c r="K239" s="127" t="s">
        <v>344</v>
      </c>
      <c r="L239" s="487"/>
    </row>
    <row r="240" spans="1:12" s="48" customFormat="1" ht="16.5" customHeight="1">
      <c r="A240" s="164">
        <v>231</v>
      </c>
      <c r="B240" s="164" t="s">
        <v>853</v>
      </c>
      <c r="C240" s="195" t="s">
        <v>1961</v>
      </c>
      <c r="D240" s="337" t="s">
        <v>2039</v>
      </c>
      <c r="E240" s="164" t="s">
        <v>341</v>
      </c>
      <c r="F240" s="164" t="s">
        <v>341</v>
      </c>
      <c r="G240" s="161" t="s">
        <v>12</v>
      </c>
      <c r="H240" s="165"/>
      <c r="I240" s="164"/>
      <c r="J240" s="167"/>
      <c r="K240" s="127" t="s">
        <v>345</v>
      </c>
      <c r="L240" s="487"/>
    </row>
    <row r="241" spans="1:12" s="48" customFormat="1" ht="16.5" customHeight="1">
      <c r="A241" s="164">
        <v>232</v>
      </c>
      <c r="B241" s="164" t="s">
        <v>853</v>
      </c>
      <c r="C241" s="195" t="s">
        <v>1961</v>
      </c>
      <c r="D241" s="337" t="s">
        <v>2040</v>
      </c>
      <c r="E241" s="164" t="s">
        <v>341</v>
      </c>
      <c r="F241" s="164" t="s">
        <v>341</v>
      </c>
      <c r="G241" s="161" t="s">
        <v>12</v>
      </c>
      <c r="H241" s="165"/>
      <c r="I241" s="164"/>
      <c r="J241" s="167"/>
      <c r="K241" s="127" t="s">
        <v>345</v>
      </c>
      <c r="L241" s="487"/>
    </row>
    <row r="242" spans="1:12" s="48" customFormat="1" ht="16.5" customHeight="1">
      <c r="A242" s="164">
        <v>233</v>
      </c>
      <c r="B242" s="164" t="s">
        <v>853</v>
      </c>
      <c r="C242" s="195" t="s">
        <v>1961</v>
      </c>
      <c r="D242" s="337" t="s">
        <v>2041</v>
      </c>
      <c r="E242" s="126" t="s">
        <v>341</v>
      </c>
      <c r="F242" s="126" t="s">
        <v>341</v>
      </c>
      <c r="G242" s="161" t="s">
        <v>12</v>
      </c>
      <c r="H242" s="165"/>
      <c r="I242" s="164"/>
      <c r="J242" s="167"/>
      <c r="K242" s="127" t="s">
        <v>344</v>
      </c>
      <c r="L242" s="487"/>
    </row>
    <row r="243" spans="1:12" s="48" customFormat="1" ht="16.5" customHeight="1">
      <c r="A243" s="164">
        <v>234</v>
      </c>
      <c r="B243" s="164" t="s">
        <v>853</v>
      </c>
      <c r="C243" s="195" t="s">
        <v>1961</v>
      </c>
      <c r="D243" s="337" t="s">
        <v>2042</v>
      </c>
      <c r="E243" s="164" t="s">
        <v>341</v>
      </c>
      <c r="F243" s="164" t="s">
        <v>341</v>
      </c>
      <c r="G243" s="161" t="s">
        <v>12</v>
      </c>
      <c r="H243" s="165"/>
      <c r="I243" s="164"/>
      <c r="J243" s="167"/>
      <c r="K243" s="170" t="s">
        <v>346</v>
      </c>
      <c r="L243" s="487"/>
    </row>
    <row r="244" spans="1:12" s="48" customFormat="1" ht="16.5" customHeight="1">
      <c r="A244" s="164">
        <v>235</v>
      </c>
      <c r="B244" s="164" t="s">
        <v>853</v>
      </c>
      <c r="C244" s="195" t="s">
        <v>1961</v>
      </c>
      <c r="D244" s="337" t="s">
        <v>2043</v>
      </c>
      <c r="E244" s="164" t="s">
        <v>347</v>
      </c>
      <c r="F244" s="164" t="s">
        <v>347</v>
      </c>
      <c r="G244" s="161" t="s">
        <v>12</v>
      </c>
      <c r="H244" s="165"/>
      <c r="I244" s="164"/>
      <c r="J244" s="167"/>
      <c r="K244" s="127" t="s">
        <v>348</v>
      </c>
      <c r="L244" s="487"/>
    </row>
    <row r="245" spans="1:12" s="48" customFormat="1" ht="16.5" customHeight="1">
      <c r="A245" s="164">
        <v>236</v>
      </c>
      <c r="B245" s="164" t="s">
        <v>853</v>
      </c>
      <c r="C245" s="195" t="s">
        <v>1961</v>
      </c>
      <c r="D245" s="337" t="s">
        <v>2044</v>
      </c>
      <c r="E245" s="164" t="s">
        <v>349</v>
      </c>
      <c r="F245" s="164" t="s">
        <v>349</v>
      </c>
      <c r="G245" s="161" t="s">
        <v>12</v>
      </c>
      <c r="H245" s="165"/>
      <c r="I245" s="164"/>
      <c r="J245" s="167"/>
      <c r="K245" s="127" t="s">
        <v>348</v>
      </c>
      <c r="L245" s="487"/>
    </row>
    <row r="246" spans="1:12" s="48" customFormat="1" ht="16.5" customHeight="1">
      <c r="A246" s="164">
        <v>237</v>
      </c>
      <c r="B246" s="164" t="s">
        <v>853</v>
      </c>
      <c r="C246" s="195" t="s">
        <v>1961</v>
      </c>
      <c r="D246" s="337" t="s">
        <v>2045</v>
      </c>
      <c r="E246" s="164" t="s">
        <v>350</v>
      </c>
      <c r="F246" s="164" t="s">
        <v>350</v>
      </c>
      <c r="G246" s="161" t="s">
        <v>12</v>
      </c>
      <c r="H246" s="165"/>
      <c r="I246" s="164"/>
      <c r="J246" s="167"/>
      <c r="K246" s="127" t="s">
        <v>351</v>
      </c>
      <c r="L246" s="487"/>
    </row>
    <row r="247" spans="1:12" s="48" customFormat="1" ht="16.5" customHeight="1">
      <c r="A247" s="164">
        <v>238</v>
      </c>
      <c r="B247" s="164" t="s">
        <v>853</v>
      </c>
      <c r="C247" s="195" t="s">
        <v>1961</v>
      </c>
      <c r="D247" s="337" t="s">
        <v>2296</v>
      </c>
      <c r="E247" s="164" t="s">
        <v>21</v>
      </c>
      <c r="F247" s="164" t="s">
        <v>21</v>
      </c>
      <c r="G247" s="161" t="s">
        <v>12</v>
      </c>
      <c r="H247" s="165"/>
      <c r="I247" s="164"/>
      <c r="J247" s="167"/>
      <c r="K247" s="127" t="s">
        <v>351</v>
      </c>
      <c r="L247" s="487"/>
    </row>
    <row r="248" spans="1:12" s="48" customFormat="1" ht="16.5" customHeight="1">
      <c r="A248" s="164">
        <v>239</v>
      </c>
      <c r="B248" s="164" t="s">
        <v>853</v>
      </c>
      <c r="C248" s="195" t="s">
        <v>1961</v>
      </c>
      <c r="D248" s="337" t="s">
        <v>2046</v>
      </c>
      <c r="E248" s="164" t="s">
        <v>352</v>
      </c>
      <c r="F248" s="164" t="s">
        <v>352</v>
      </c>
      <c r="G248" s="161" t="s">
        <v>12</v>
      </c>
      <c r="H248" s="165"/>
      <c r="I248" s="164"/>
      <c r="J248" s="167"/>
      <c r="K248" s="127" t="s">
        <v>351</v>
      </c>
      <c r="L248" s="487"/>
    </row>
    <row r="249" spans="1:12" s="48" customFormat="1" ht="16.5" customHeight="1">
      <c r="A249" s="164">
        <v>240</v>
      </c>
      <c r="B249" s="164" t="s">
        <v>853</v>
      </c>
      <c r="C249" s="195" t="s">
        <v>1961</v>
      </c>
      <c r="D249" s="337" t="s">
        <v>2047</v>
      </c>
      <c r="E249" s="126" t="s">
        <v>283</v>
      </c>
      <c r="F249" s="126" t="s">
        <v>283</v>
      </c>
      <c r="G249" s="161" t="s">
        <v>12</v>
      </c>
      <c r="H249" s="165"/>
      <c r="I249" s="164"/>
      <c r="J249" s="167"/>
      <c r="K249" s="127" t="s">
        <v>351</v>
      </c>
      <c r="L249" s="487"/>
    </row>
    <row r="250" spans="1:12" s="48" customFormat="1" ht="16.5" customHeight="1">
      <c r="A250" s="164">
        <v>241</v>
      </c>
      <c r="B250" s="164" t="s">
        <v>853</v>
      </c>
      <c r="C250" s="195" t="s">
        <v>1961</v>
      </c>
      <c r="D250" s="337" t="s">
        <v>2048</v>
      </c>
      <c r="E250" s="164" t="s">
        <v>21</v>
      </c>
      <c r="F250" s="164" t="s">
        <v>21</v>
      </c>
      <c r="G250" s="161" t="s">
        <v>12</v>
      </c>
      <c r="H250" s="165"/>
      <c r="I250" s="164"/>
      <c r="J250" s="167"/>
      <c r="K250" s="127" t="s">
        <v>351</v>
      </c>
      <c r="L250" s="487"/>
    </row>
    <row r="251" spans="1:12" s="48" customFormat="1" ht="16.5" customHeight="1">
      <c r="A251" s="164">
        <v>242</v>
      </c>
      <c r="B251" s="164" t="s">
        <v>853</v>
      </c>
      <c r="C251" s="195" t="s">
        <v>1961</v>
      </c>
      <c r="D251" s="337" t="s">
        <v>2049</v>
      </c>
      <c r="E251" s="164" t="s">
        <v>281</v>
      </c>
      <c r="F251" s="164" t="s">
        <v>281</v>
      </c>
      <c r="G251" s="161" t="s">
        <v>12</v>
      </c>
      <c r="H251" s="165"/>
      <c r="I251" s="164"/>
      <c r="J251" s="167"/>
      <c r="K251" s="127" t="s">
        <v>351</v>
      </c>
      <c r="L251" s="487"/>
    </row>
    <row r="252" spans="1:12" s="48" customFormat="1" ht="16.5" customHeight="1">
      <c r="A252" s="164">
        <v>243</v>
      </c>
      <c r="B252" s="164" t="s">
        <v>853</v>
      </c>
      <c r="C252" s="195" t="s">
        <v>1961</v>
      </c>
      <c r="D252" s="337" t="s">
        <v>2050</v>
      </c>
      <c r="E252" s="164" t="s">
        <v>283</v>
      </c>
      <c r="F252" s="164" t="s">
        <v>283</v>
      </c>
      <c r="G252" s="161" t="s">
        <v>12</v>
      </c>
      <c r="H252" s="165"/>
      <c r="I252" s="164"/>
      <c r="J252" s="167"/>
      <c r="K252" s="127" t="s">
        <v>351</v>
      </c>
      <c r="L252" s="487"/>
    </row>
    <row r="253" spans="1:12" s="48" customFormat="1" ht="16.5" customHeight="1">
      <c r="A253" s="164">
        <v>244</v>
      </c>
      <c r="B253" s="164" t="s">
        <v>853</v>
      </c>
      <c r="C253" s="195" t="s">
        <v>1961</v>
      </c>
      <c r="D253" s="337" t="s">
        <v>2051</v>
      </c>
      <c r="E253" s="164" t="s">
        <v>353</v>
      </c>
      <c r="F253" s="164" t="s">
        <v>353</v>
      </c>
      <c r="G253" s="161" t="s">
        <v>12</v>
      </c>
      <c r="H253" s="165"/>
      <c r="I253" s="164"/>
      <c r="J253" s="167"/>
      <c r="K253" s="127" t="s">
        <v>351</v>
      </c>
      <c r="L253" s="488"/>
    </row>
    <row r="254" spans="1:12" s="48" customFormat="1" ht="16.5" customHeight="1">
      <c r="A254" s="164">
        <v>245</v>
      </c>
      <c r="B254" s="164" t="s">
        <v>853</v>
      </c>
      <c r="C254" s="195" t="s">
        <v>1961</v>
      </c>
      <c r="D254" s="337" t="s">
        <v>2052</v>
      </c>
      <c r="E254" s="164"/>
      <c r="F254" s="164"/>
      <c r="G254" s="161" t="s">
        <v>12</v>
      </c>
      <c r="H254" s="165"/>
      <c r="I254" s="164"/>
      <c r="J254" s="167"/>
      <c r="K254" s="184" t="s">
        <v>354</v>
      </c>
      <c r="L254" s="184"/>
    </row>
    <row r="255" spans="1:12" s="48" customFormat="1" ht="16.5" customHeight="1">
      <c r="A255" s="164">
        <v>246</v>
      </c>
      <c r="B255" s="164" t="s">
        <v>853</v>
      </c>
      <c r="C255" s="195" t="s">
        <v>1961</v>
      </c>
      <c r="D255" s="337" t="s">
        <v>2053</v>
      </c>
      <c r="E255" s="164"/>
      <c r="F255" s="164"/>
      <c r="G255" s="161" t="s">
        <v>12</v>
      </c>
      <c r="H255" s="165"/>
      <c r="I255" s="164" t="s">
        <v>355</v>
      </c>
      <c r="J255" s="167"/>
      <c r="K255" s="184" t="s">
        <v>356</v>
      </c>
      <c r="L255" s="184"/>
    </row>
    <row r="256" spans="1:12" s="48" customFormat="1" ht="16.5" customHeight="1">
      <c r="A256" s="164">
        <v>247</v>
      </c>
      <c r="B256" s="164" t="s">
        <v>853</v>
      </c>
      <c r="C256" s="150" t="s">
        <v>2054</v>
      </c>
      <c r="D256" s="344" t="s">
        <v>2055</v>
      </c>
      <c r="E256" s="164"/>
      <c r="F256" s="164"/>
      <c r="G256" s="161" t="s">
        <v>12</v>
      </c>
      <c r="H256" s="185" t="s">
        <v>357</v>
      </c>
      <c r="I256" s="164"/>
      <c r="J256" s="167"/>
      <c r="K256" s="184" t="s">
        <v>358</v>
      </c>
      <c r="L256" s="184"/>
    </row>
    <row r="257" spans="1:12" s="48" customFormat="1" ht="16.5" customHeight="1">
      <c r="A257" s="164">
        <v>248</v>
      </c>
      <c r="B257" s="164" t="s">
        <v>853</v>
      </c>
      <c r="C257" s="150" t="s">
        <v>2054</v>
      </c>
      <c r="D257" s="344" t="s">
        <v>2056</v>
      </c>
      <c r="E257" s="164"/>
      <c r="F257" s="164"/>
      <c r="G257" s="161" t="s">
        <v>12</v>
      </c>
      <c r="H257" s="186" t="s">
        <v>359</v>
      </c>
      <c r="I257" s="164"/>
      <c r="J257" s="167"/>
      <c r="K257" s="184" t="s">
        <v>360</v>
      </c>
      <c r="L257" s="184"/>
    </row>
    <row r="258" spans="1:12" s="48" customFormat="1" ht="16.5" customHeight="1">
      <c r="A258" s="164">
        <v>249</v>
      </c>
      <c r="B258" s="164" t="s">
        <v>853</v>
      </c>
      <c r="C258" s="150" t="s">
        <v>1735</v>
      </c>
      <c r="D258" s="344" t="s">
        <v>2057</v>
      </c>
      <c r="E258" s="164"/>
      <c r="F258" s="164"/>
      <c r="G258" s="161" t="s">
        <v>12</v>
      </c>
      <c r="H258" s="165"/>
      <c r="I258" s="164"/>
      <c r="J258" s="167"/>
      <c r="K258" s="187" t="s">
        <v>361</v>
      </c>
      <c r="L258" s="170"/>
    </row>
    <row r="259" spans="1:12" s="48" customFormat="1" ht="16.5" customHeight="1">
      <c r="A259" s="164">
        <v>250</v>
      </c>
      <c r="B259" s="164" t="s">
        <v>853</v>
      </c>
      <c r="C259" s="150" t="s">
        <v>1735</v>
      </c>
      <c r="D259" s="344" t="s">
        <v>2058</v>
      </c>
      <c r="E259" s="164"/>
      <c r="F259" s="164"/>
      <c r="G259" s="161" t="s">
        <v>12</v>
      </c>
      <c r="H259" s="165"/>
      <c r="I259" s="164"/>
      <c r="J259" s="167"/>
      <c r="K259" s="166" t="s">
        <v>362</v>
      </c>
      <c r="L259" s="166"/>
    </row>
    <row r="260" spans="1:12" s="48" customFormat="1" ht="16.5" customHeight="1">
      <c r="A260" s="164">
        <v>251</v>
      </c>
      <c r="B260" s="164" t="s">
        <v>853</v>
      </c>
      <c r="C260" s="195" t="s">
        <v>1735</v>
      </c>
      <c r="D260" s="337" t="s">
        <v>2059</v>
      </c>
      <c r="E260" s="164"/>
      <c r="F260" s="164"/>
      <c r="G260" s="161" t="s">
        <v>12</v>
      </c>
      <c r="H260" s="165"/>
      <c r="I260" s="164" t="s">
        <v>363</v>
      </c>
      <c r="J260" s="167"/>
      <c r="K260" s="167" t="s">
        <v>364</v>
      </c>
      <c r="L260" s="167"/>
    </row>
    <row r="261" spans="1:12" s="48" customFormat="1" ht="16.5" customHeight="1">
      <c r="A261" s="164">
        <v>252</v>
      </c>
      <c r="B261" s="164" t="s">
        <v>853</v>
      </c>
      <c r="C261" s="195" t="s">
        <v>1735</v>
      </c>
      <c r="D261" s="337" t="s">
        <v>2060</v>
      </c>
      <c r="E261" s="164"/>
      <c r="F261" s="164"/>
      <c r="G261" s="161" t="s">
        <v>12</v>
      </c>
      <c r="H261" s="165"/>
      <c r="I261" s="164"/>
      <c r="J261" s="167"/>
      <c r="K261" s="166" t="s">
        <v>365</v>
      </c>
      <c r="L261" s="166"/>
    </row>
    <row r="262" spans="1:12" s="48" customFormat="1" ht="16.5" customHeight="1">
      <c r="A262" s="164">
        <v>253</v>
      </c>
      <c r="B262" s="164" t="s">
        <v>853</v>
      </c>
      <c r="C262" s="195" t="s">
        <v>1735</v>
      </c>
      <c r="D262" s="337" t="s">
        <v>2061</v>
      </c>
      <c r="E262" s="164"/>
      <c r="F262" s="164"/>
      <c r="G262" s="161" t="s">
        <v>12</v>
      </c>
      <c r="H262" s="165"/>
      <c r="I262" s="164"/>
      <c r="J262" s="167"/>
      <c r="K262" s="170" t="s">
        <v>366</v>
      </c>
      <c r="L262" s="170"/>
    </row>
    <row r="263" spans="1:12" s="48" customFormat="1" ht="16.5" customHeight="1">
      <c r="A263" s="164">
        <v>254</v>
      </c>
      <c r="B263" s="164" t="s">
        <v>853</v>
      </c>
      <c r="C263" s="195" t="s">
        <v>1735</v>
      </c>
      <c r="D263" s="337" t="s">
        <v>2062</v>
      </c>
      <c r="E263" s="164"/>
      <c r="F263" s="164"/>
      <c r="G263" s="161" t="s">
        <v>12</v>
      </c>
      <c r="H263" s="165"/>
      <c r="I263" s="164"/>
      <c r="J263" s="167"/>
      <c r="K263" s="188" t="s">
        <v>367</v>
      </c>
      <c r="L263" s="188"/>
    </row>
    <row r="264" spans="1:12" s="48" customFormat="1" ht="16.5" customHeight="1">
      <c r="A264" s="164">
        <v>255</v>
      </c>
      <c r="B264" s="164" t="s">
        <v>853</v>
      </c>
      <c r="C264" s="150" t="s">
        <v>1738</v>
      </c>
      <c r="D264" s="344" t="s">
        <v>2063</v>
      </c>
      <c r="E264" s="164"/>
      <c r="F264" s="164"/>
      <c r="G264" s="161" t="s">
        <v>12</v>
      </c>
      <c r="H264" s="165"/>
      <c r="I264" s="164"/>
      <c r="J264" s="167"/>
      <c r="K264" s="170" t="s">
        <v>368</v>
      </c>
      <c r="L264" s="170"/>
    </row>
    <row r="265" spans="1:12" s="48" customFormat="1" ht="16.5" customHeight="1">
      <c r="A265" s="164">
        <v>256</v>
      </c>
      <c r="B265" s="164" t="s">
        <v>853</v>
      </c>
      <c r="C265" s="150" t="s">
        <v>1738</v>
      </c>
      <c r="D265" s="344" t="s">
        <v>2064</v>
      </c>
      <c r="E265" s="164"/>
      <c r="F265" s="164"/>
      <c r="G265" s="161" t="s">
        <v>12</v>
      </c>
      <c r="H265" s="165"/>
      <c r="I265" s="164"/>
      <c r="J265" s="167"/>
      <c r="K265" s="170" t="s">
        <v>369</v>
      </c>
      <c r="L265" s="170"/>
    </row>
    <row r="266" spans="1:12" s="48" customFormat="1" ht="16.5" customHeight="1">
      <c r="A266" s="164">
        <v>257</v>
      </c>
      <c r="B266" s="164" t="s">
        <v>853</v>
      </c>
      <c r="C266" s="195" t="s">
        <v>2065</v>
      </c>
      <c r="D266" s="344" t="s">
        <v>2066</v>
      </c>
      <c r="E266" s="126" t="s">
        <v>370</v>
      </c>
      <c r="F266" s="126" t="s">
        <v>370</v>
      </c>
      <c r="G266" s="161" t="s">
        <v>12</v>
      </c>
      <c r="H266" s="165"/>
      <c r="I266" s="164"/>
      <c r="J266" s="167"/>
      <c r="K266" s="167" t="s">
        <v>371</v>
      </c>
      <c r="L266" s="167"/>
    </row>
    <row r="267" spans="1:12" s="48" customFormat="1" ht="16.5" customHeight="1">
      <c r="A267" s="164">
        <v>258</v>
      </c>
      <c r="B267" s="164" t="s">
        <v>853</v>
      </c>
      <c r="C267" s="195" t="s">
        <v>2065</v>
      </c>
      <c r="D267" s="344" t="s">
        <v>2067</v>
      </c>
      <c r="E267" s="164" t="s">
        <v>372</v>
      </c>
      <c r="F267" s="164" t="s">
        <v>372</v>
      </c>
      <c r="G267" s="161" t="s">
        <v>12</v>
      </c>
      <c r="H267" s="165"/>
      <c r="I267" s="164"/>
      <c r="J267" s="167"/>
      <c r="K267" s="167" t="s">
        <v>373</v>
      </c>
      <c r="L267" s="167"/>
    </row>
    <row r="268" spans="1:12" s="48" customFormat="1" ht="16.5" customHeight="1">
      <c r="A268" s="164">
        <v>259</v>
      </c>
      <c r="B268" s="164" t="s">
        <v>853</v>
      </c>
      <c r="C268" s="195" t="s">
        <v>2065</v>
      </c>
      <c r="D268" s="344" t="s">
        <v>2068</v>
      </c>
      <c r="E268" s="164"/>
      <c r="F268" s="164"/>
      <c r="G268" s="161" t="s">
        <v>12</v>
      </c>
      <c r="H268" s="165"/>
      <c r="I268" s="164"/>
      <c r="J268" s="167"/>
      <c r="K268" s="167" t="s">
        <v>374</v>
      </c>
      <c r="L268" s="167"/>
    </row>
    <row r="269" spans="1:12" s="48" customFormat="1" ht="16.5" customHeight="1">
      <c r="A269" s="164">
        <v>260</v>
      </c>
      <c r="B269" s="164" t="s">
        <v>853</v>
      </c>
      <c r="C269" s="195" t="s">
        <v>2065</v>
      </c>
      <c r="D269" s="344" t="s">
        <v>2069</v>
      </c>
      <c r="E269" s="164" t="s">
        <v>312</v>
      </c>
      <c r="F269" s="164" t="s">
        <v>312</v>
      </c>
      <c r="G269" s="161" t="s">
        <v>12</v>
      </c>
      <c r="H269" s="165"/>
      <c r="I269" s="164"/>
      <c r="J269" s="167"/>
      <c r="K269" s="167" t="s">
        <v>375</v>
      </c>
      <c r="L269" s="167"/>
    </row>
    <row r="270" spans="1:12" s="48" customFormat="1" ht="16.5" customHeight="1">
      <c r="A270" s="164">
        <v>261</v>
      </c>
      <c r="B270" s="164" t="s">
        <v>853</v>
      </c>
      <c r="C270" s="195" t="s">
        <v>2065</v>
      </c>
      <c r="D270" s="344" t="s">
        <v>2070</v>
      </c>
      <c r="E270" s="164"/>
      <c r="F270" s="164"/>
      <c r="G270" s="161" t="s">
        <v>12</v>
      </c>
      <c r="H270" s="165"/>
      <c r="I270" s="164"/>
      <c r="J270" s="167"/>
      <c r="K270" s="166" t="s">
        <v>376</v>
      </c>
      <c r="L270" s="166"/>
    </row>
    <row r="271" spans="1:12" s="48" customFormat="1" ht="16.5" customHeight="1">
      <c r="A271" s="164">
        <v>262</v>
      </c>
      <c r="B271" s="164" t="s">
        <v>853</v>
      </c>
      <c r="C271" s="195" t="s">
        <v>2065</v>
      </c>
      <c r="D271" s="344" t="s">
        <v>2071</v>
      </c>
      <c r="E271" s="164"/>
      <c r="F271" s="164"/>
      <c r="G271" s="161" t="s">
        <v>12</v>
      </c>
      <c r="H271" s="165"/>
      <c r="I271" s="164"/>
      <c r="J271" s="167"/>
      <c r="K271" s="166" t="s">
        <v>377</v>
      </c>
      <c r="L271" s="166"/>
    </row>
    <row r="272" spans="1:12" s="48" customFormat="1" ht="16.5" customHeight="1">
      <c r="A272" s="164">
        <v>263</v>
      </c>
      <c r="B272" s="164" t="s">
        <v>853</v>
      </c>
      <c r="C272" s="195" t="s">
        <v>2065</v>
      </c>
      <c r="D272" s="344" t="s">
        <v>2072</v>
      </c>
      <c r="E272" s="164"/>
      <c r="F272" s="164"/>
      <c r="G272" s="161" t="s">
        <v>12</v>
      </c>
      <c r="H272" s="165"/>
      <c r="I272" s="164"/>
      <c r="J272" s="167"/>
      <c r="K272" s="166" t="s">
        <v>378</v>
      </c>
      <c r="L272" s="166"/>
    </row>
    <row r="273" spans="1:13" s="48" customFormat="1" ht="16.5" customHeight="1">
      <c r="A273" s="164">
        <v>264</v>
      </c>
      <c r="B273" s="164" t="s">
        <v>853</v>
      </c>
      <c r="C273" s="195" t="s">
        <v>2065</v>
      </c>
      <c r="D273" s="344" t="s">
        <v>2073</v>
      </c>
      <c r="E273" s="194" t="s">
        <v>611</v>
      </c>
      <c r="F273" s="194" t="s">
        <v>611</v>
      </c>
      <c r="G273" s="161" t="s">
        <v>12</v>
      </c>
      <c r="H273" s="165"/>
      <c r="I273" s="164"/>
      <c r="J273" s="167"/>
      <c r="K273" s="489" t="s">
        <v>379</v>
      </c>
      <c r="L273" s="489"/>
    </row>
    <row r="274" spans="1:13" s="48" customFormat="1" ht="16.5" customHeight="1">
      <c r="A274" s="164">
        <v>265</v>
      </c>
      <c r="B274" s="164" t="s">
        <v>853</v>
      </c>
      <c r="C274" s="195" t="s">
        <v>2065</v>
      </c>
      <c r="D274" s="344" t="s">
        <v>2074</v>
      </c>
      <c r="E274" s="194" t="s">
        <v>495</v>
      </c>
      <c r="F274" s="194" t="s">
        <v>495</v>
      </c>
      <c r="G274" s="161" t="s">
        <v>12</v>
      </c>
      <c r="H274" s="165"/>
      <c r="I274" s="164"/>
      <c r="J274" s="167"/>
      <c r="K274" s="489"/>
      <c r="L274" s="489"/>
    </row>
    <row r="275" spans="1:13" s="48" customFormat="1" ht="16.5" customHeight="1">
      <c r="A275" s="164">
        <v>266</v>
      </c>
      <c r="B275" s="164" t="s">
        <v>853</v>
      </c>
      <c r="C275" s="195" t="s">
        <v>2065</v>
      </c>
      <c r="D275" s="344" t="s">
        <v>2075</v>
      </c>
      <c r="E275" s="164" t="s">
        <v>380</v>
      </c>
      <c r="F275" s="164" t="s">
        <v>380</v>
      </c>
      <c r="G275" s="161" t="s">
        <v>12</v>
      </c>
      <c r="H275" s="165"/>
      <c r="I275" s="164"/>
      <c r="J275" s="167"/>
      <c r="K275" s="489"/>
      <c r="L275" s="489"/>
    </row>
    <row r="276" spans="1:13" s="48" customFormat="1" ht="16.5" customHeight="1">
      <c r="A276" s="164">
        <v>267</v>
      </c>
      <c r="B276" s="164" t="s">
        <v>853</v>
      </c>
      <c r="C276" s="195" t="s">
        <v>2065</v>
      </c>
      <c r="D276" s="344" t="s">
        <v>2076</v>
      </c>
      <c r="E276" s="164" t="s">
        <v>381</v>
      </c>
      <c r="F276" s="164" t="s">
        <v>381</v>
      </c>
      <c r="G276" s="161" t="s">
        <v>12</v>
      </c>
      <c r="H276" s="165"/>
      <c r="I276" s="164"/>
      <c r="J276" s="167"/>
      <c r="K276" s="489"/>
      <c r="L276" s="489"/>
    </row>
    <row r="277" spans="1:13" s="48" customFormat="1" ht="16.5" customHeight="1">
      <c r="A277" s="164">
        <v>268</v>
      </c>
      <c r="B277" s="164" t="s">
        <v>853</v>
      </c>
      <c r="C277" s="195" t="s">
        <v>2065</v>
      </c>
      <c r="D277" s="344" t="s">
        <v>2077</v>
      </c>
      <c r="E277" s="164" t="s">
        <v>382</v>
      </c>
      <c r="F277" s="164" t="s">
        <v>382</v>
      </c>
      <c r="G277" s="161" t="s">
        <v>12</v>
      </c>
      <c r="H277" s="165"/>
      <c r="I277" s="164"/>
      <c r="J277" s="167"/>
      <c r="K277" s="489"/>
      <c r="L277" s="489"/>
    </row>
    <row r="278" spans="1:13" s="48" customFormat="1" ht="16.5" customHeight="1">
      <c r="A278" s="164">
        <v>269</v>
      </c>
      <c r="B278" s="164" t="s">
        <v>853</v>
      </c>
      <c r="C278" s="150" t="s">
        <v>1537</v>
      </c>
      <c r="D278" s="358" t="s">
        <v>2182</v>
      </c>
      <c r="E278" s="164"/>
      <c r="F278" s="164"/>
      <c r="G278" s="161" t="s">
        <v>12</v>
      </c>
      <c r="H278" s="165"/>
      <c r="I278" s="164"/>
      <c r="J278" s="166"/>
      <c r="K278" s="170" t="s">
        <v>641</v>
      </c>
      <c r="L278" s="170" t="s">
        <v>614</v>
      </c>
    </row>
    <row r="279" spans="1:13" s="48" customFormat="1" ht="16.5" customHeight="1">
      <c r="A279" s="164">
        <v>270</v>
      </c>
      <c r="B279" s="164" t="s">
        <v>853</v>
      </c>
      <c r="C279" s="150" t="s">
        <v>1537</v>
      </c>
      <c r="D279" s="358" t="s">
        <v>2183</v>
      </c>
      <c r="E279" s="164"/>
      <c r="F279" s="164"/>
      <c r="G279" s="161" t="s">
        <v>12</v>
      </c>
      <c r="H279" s="165"/>
      <c r="I279" s="164"/>
      <c r="J279" s="166"/>
      <c r="K279" s="170" t="s">
        <v>639</v>
      </c>
      <c r="L279" s="170" t="s">
        <v>600</v>
      </c>
    </row>
    <row r="280" spans="1:13" s="48" customFormat="1" ht="16.5" customHeight="1">
      <c r="A280" s="164">
        <v>271</v>
      </c>
      <c r="B280" s="164" t="s">
        <v>853</v>
      </c>
      <c r="C280" s="150" t="s">
        <v>1537</v>
      </c>
      <c r="D280" s="358" t="s">
        <v>2184</v>
      </c>
      <c r="E280" s="164"/>
      <c r="F280" s="164"/>
      <c r="G280" s="161" t="s">
        <v>12</v>
      </c>
      <c r="H280" s="165"/>
      <c r="I280" s="164"/>
      <c r="J280" s="166"/>
      <c r="K280" s="170" t="s">
        <v>640</v>
      </c>
      <c r="L280" s="170" t="s">
        <v>601</v>
      </c>
    </row>
    <row r="281" spans="1:13" s="48" customFormat="1" ht="16.5" customHeight="1">
      <c r="A281" s="164">
        <v>272</v>
      </c>
      <c r="B281" s="164" t="s">
        <v>853</v>
      </c>
      <c r="C281" s="150" t="s">
        <v>1537</v>
      </c>
      <c r="D281" s="358" t="s">
        <v>2185</v>
      </c>
      <c r="E281" s="164"/>
      <c r="F281" s="164"/>
      <c r="G281" s="161" t="s">
        <v>12</v>
      </c>
      <c r="H281" s="165"/>
      <c r="I281" s="164"/>
      <c r="J281" s="166"/>
      <c r="K281" s="170" t="s">
        <v>645</v>
      </c>
      <c r="L281" s="170" t="s">
        <v>653</v>
      </c>
      <c r="M281" s="213"/>
    </row>
    <row r="282" spans="1:13" s="48" customFormat="1" ht="16.5" customHeight="1">
      <c r="A282" s="164">
        <v>273</v>
      </c>
      <c r="B282" s="164" t="s">
        <v>853</v>
      </c>
      <c r="C282" s="150" t="s">
        <v>1537</v>
      </c>
      <c r="D282" s="358" t="s">
        <v>2186</v>
      </c>
      <c r="E282" s="164"/>
      <c r="F282" s="164"/>
      <c r="G282" s="161" t="s">
        <v>12</v>
      </c>
      <c r="H282" s="165"/>
      <c r="I282" s="164"/>
      <c r="J282" s="166"/>
      <c r="K282" s="170" t="s">
        <v>642</v>
      </c>
      <c r="L282" s="170" t="s">
        <v>610</v>
      </c>
    </row>
    <row r="283" spans="1:13" s="48" customFormat="1" ht="16.5" customHeight="1">
      <c r="A283" s="164">
        <v>274</v>
      </c>
      <c r="B283" s="164" t="s">
        <v>853</v>
      </c>
      <c r="C283" s="150" t="s">
        <v>1537</v>
      </c>
      <c r="D283" s="358" t="s">
        <v>2187</v>
      </c>
      <c r="E283" s="164"/>
      <c r="F283" s="164"/>
      <c r="G283" s="161" t="s">
        <v>12</v>
      </c>
      <c r="H283" s="165"/>
      <c r="I283" s="164"/>
      <c r="J283" s="166"/>
      <c r="K283" s="170" t="s">
        <v>643</v>
      </c>
      <c r="L283" s="170" t="s">
        <v>602</v>
      </c>
    </row>
    <row r="284" spans="1:13" s="48" customFormat="1" ht="16.5" customHeight="1">
      <c r="A284" s="164">
        <v>275</v>
      </c>
      <c r="B284" s="164" t="s">
        <v>853</v>
      </c>
      <c r="C284" s="150" t="s">
        <v>1537</v>
      </c>
      <c r="D284" s="358" t="s">
        <v>2188</v>
      </c>
      <c r="E284" s="164"/>
      <c r="F284" s="164"/>
      <c r="G284" s="161" t="s">
        <v>12</v>
      </c>
      <c r="H284" s="165"/>
      <c r="I284" s="164"/>
      <c r="J284" s="166"/>
      <c r="K284" s="170" t="s">
        <v>383</v>
      </c>
      <c r="L284" s="170" t="s">
        <v>612</v>
      </c>
    </row>
    <row r="285" spans="1:13" s="48" customFormat="1" ht="16.5" customHeight="1">
      <c r="A285" s="164">
        <v>276</v>
      </c>
      <c r="B285" s="164" t="s">
        <v>853</v>
      </c>
      <c r="C285" s="150" t="s">
        <v>1537</v>
      </c>
      <c r="D285" s="358" t="s">
        <v>2189</v>
      </c>
      <c r="E285" s="164"/>
      <c r="F285" s="164"/>
      <c r="G285" s="161" t="s">
        <v>12</v>
      </c>
      <c r="H285" s="165"/>
      <c r="I285" s="164"/>
      <c r="J285" s="166"/>
      <c r="K285" s="170" t="s">
        <v>384</v>
      </c>
      <c r="L285" s="170" t="s">
        <v>599</v>
      </c>
    </row>
    <row r="286" spans="1:13" s="48" customFormat="1" ht="16.5" customHeight="1">
      <c r="A286" s="164">
        <v>277</v>
      </c>
      <c r="B286" s="164" t="s">
        <v>853</v>
      </c>
      <c r="C286" s="150" t="s">
        <v>1537</v>
      </c>
      <c r="D286" s="358" t="s">
        <v>2190</v>
      </c>
      <c r="E286" s="164"/>
      <c r="F286" s="164"/>
      <c r="G286" s="161" t="s">
        <v>12</v>
      </c>
      <c r="H286" s="165"/>
      <c r="I286" s="164"/>
      <c r="J286" s="166"/>
      <c r="K286" s="170" t="s">
        <v>385</v>
      </c>
      <c r="L286" s="170" t="s">
        <v>613</v>
      </c>
    </row>
    <row r="287" spans="1:13" s="48" customFormat="1" ht="16.5" customHeight="1">
      <c r="A287" s="164">
        <v>278</v>
      </c>
      <c r="B287" s="164" t="s">
        <v>853</v>
      </c>
      <c r="C287" s="150" t="s">
        <v>1537</v>
      </c>
      <c r="D287" s="358" t="s">
        <v>2191</v>
      </c>
      <c r="E287" s="164"/>
      <c r="F287" s="164"/>
      <c r="G287" s="161" t="s">
        <v>12</v>
      </c>
      <c r="H287" s="165"/>
      <c r="I287" s="164"/>
      <c r="J287" s="166"/>
      <c r="K287" s="170" t="s">
        <v>644</v>
      </c>
      <c r="L287" s="170" t="s">
        <v>603</v>
      </c>
    </row>
    <row r="288" spans="1:13" s="48" customFormat="1" ht="16.5" customHeight="1">
      <c r="A288" s="164">
        <v>279</v>
      </c>
      <c r="B288" s="164" t="s">
        <v>853</v>
      </c>
      <c r="C288" s="195" t="s">
        <v>1423</v>
      </c>
      <c r="D288" s="337" t="s">
        <v>2078</v>
      </c>
      <c r="E288" s="164"/>
      <c r="F288" s="164"/>
      <c r="G288" s="161" t="s">
        <v>12</v>
      </c>
      <c r="H288" s="165"/>
      <c r="I288" s="164" t="s">
        <v>386</v>
      </c>
      <c r="J288" s="166"/>
      <c r="K288" s="170" t="s">
        <v>387</v>
      </c>
      <c r="L288" s="170"/>
    </row>
    <row r="289" spans="1:12" ht="16.5" customHeight="1">
      <c r="A289" s="164">
        <v>280</v>
      </c>
      <c r="B289" s="164" t="s">
        <v>850</v>
      </c>
      <c r="C289" s="195" t="s">
        <v>1423</v>
      </c>
      <c r="D289" s="337" t="s">
        <v>2079</v>
      </c>
      <c r="E289" s="149"/>
      <c r="F289" s="149"/>
      <c r="G289" s="86" t="s">
        <v>12</v>
      </c>
      <c r="H289" s="329"/>
      <c r="I289" s="150"/>
      <c r="J289" s="151"/>
      <c r="K289" s="192" t="s">
        <v>719</v>
      </c>
      <c r="L289" s="150"/>
    </row>
    <row r="290" spans="1:12" ht="16.5" customHeight="1">
      <c r="A290" s="164">
        <v>281</v>
      </c>
      <c r="B290" s="164" t="s">
        <v>850</v>
      </c>
      <c r="C290" s="195" t="s">
        <v>1423</v>
      </c>
      <c r="D290" s="337" t="s">
        <v>2193</v>
      </c>
      <c r="E290" s="149"/>
      <c r="F290" s="149"/>
      <c r="G290" s="86" t="s">
        <v>12</v>
      </c>
      <c r="H290" s="357"/>
      <c r="I290" s="150"/>
      <c r="J290" s="151"/>
      <c r="K290" s="192"/>
      <c r="L290" s="150"/>
    </row>
    <row r="291" spans="1:12" ht="16.5" customHeight="1">
      <c r="A291" s="164">
        <v>282</v>
      </c>
      <c r="B291" s="164" t="s">
        <v>850</v>
      </c>
      <c r="C291" s="195" t="s">
        <v>1423</v>
      </c>
      <c r="D291" s="337" t="s">
        <v>2194</v>
      </c>
      <c r="E291" s="149"/>
      <c r="F291" s="149"/>
      <c r="G291" s="86" t="s">
        <v>12</v>
      </c>
      <c r="H291" s="329"/>
      <c r="I291" s="150"/>
      <c r="J291" s="151"/>
      <c r="K291" s="192" t="s">
        <v>720</v>
      </c>
      <c r="L291" s="150"/>
    </row>
    <row r="292" spans="1:12" ht="16.5" customHeight="1">
      <c r="A292" s="164">
        <v>283</v>
      </c>
      <c r="B292" s="164" t="s">
        <v>850</v>
      </c>
      <c r="C292" s="195" t="s">
        <v>1423</v>
      </c>
      <c r="D292" s="337" t="s">
        <v>2196</v>
      </c>
      <c r="E292" s="149"/>
      <c r="F292" s="149"/>
      <c r="G292" s="86" t="s">
        <v>12</v>
      </c>
      <c r="H292" s="357"/>
      <c r="I292" s="150"/>
      <c r="J292" s="151"/>
      <c r="K292" s="192"/>
      <c r="L292" s="364"/>
    </row>
    <row r="293" spans="1:12" ht="16.5" customHeight="1">
      <c r="A293" s="164">
        <v>284</v>
      </c>
      <c r="B293" s="164" t="s">
        <v>850</v>
      </c>
      <c r="C293" s="195" t="s">
        <v>1423</v>
      </c>
      <c r="D293" s="337" t="s">
        <v>2195</v>
      </c>
      <c r="E293" s="149"/>
      <c r="F293" s="149"/>
      <c r="G293" s="86" t="s">
        <v>12</v>
      </c>
      <c r="H293" s="329"/>
      <c r="I293" s="150"/>
      <c r="J293" s="151"/>
      <c r="K293" s="192" t="s">
        <v>721</v>
      </c>
      <c r="L293" s="490"/>
    </row>
    <row r="294" spans="1:12" ht="16.5" customHeight="1">
      <c r="A294" s="164">
        <v>285</v>
      </c>
      <c r="B294" s="164" t="s">
        <v>850</v>
      </c>
      <c r="C294" s="195" t="s">
        <v>1423</v>
      </c>
      <c r="D294" s="337" t="s">
        <v>2197</v>
      </c>
      <c r="E294" s="149"/>
      <c r="F294" s="149"/>
      <c r="G294" s="86" t="s">
        <v>12</v>
      </c>
      <c r="H294" s="329"/>
      <c r="I294" s="150"/>
      <c r="J294" s="151"/>
      <c r="K294" s="192" t="s">
        <v>1177</v>
      </c>
      <c r="L294" s="491"/>
    </row>
    <row r="295" spans="1:12" ht="16.5" customHeight="1">
      <c r="A295" s="164">
        <v>286</v>
      </c>
      <c r="B295" s="164" t="s">
        <v>850</v>
      </c>
      <c r="C295" s="195" t="s">
        <v>1423</v>
      </c>
      <c r="D295" s="337" t="s">
        <v>2198</v>
      </c>
      <c r="E295" s="149"/>
      <c r="F295" s="149"/>
      <c r="G295" s="86" t="s">
        <v>12</v>
      </c>
      <c r="H295" s="357"/>
      <c r="I295" s="150"/>
      <c r="J295" s="151"/>
      <c r="K295" s="192"/>
      <c r="L295" s="356"/>
    </row>
    <row r="296" spans="1:12" ht="16.5" customHeight="1">
      <c r="A296" s="164">
        <v>287</v>
      </c>
      <c r="B296" s="164" t="s">
        <v>850</v>
      </c>
      <c r="C296" s="195" t="s">
        <v>1423</v>
      </c>
      <c r="D296" s="337" t="s">
        <v>2199</v>
      </c>
      <c r="E296" s="149"/>
      <c r="F296" s="149"/>
      <c r="G296" s="86" t="s">
        <v>12</v>
      </c>
      <c r="H296" s="329"/>
      <c r="I296" s="150"/>
      <c r="J296" s="151"/>
      <c r="K296" s="192" t="s">
        <v>1178</v>
      </c>
      <c r="L296" s="150"/>
    </row>
    <row r="297" spans="1:12" ht="16.5" customHeight="1">
      <c r="A297" s="164">
        <v>288</v>
      </c>
      <c r="B297" s="164" t="s">
        <v>850</v>
      </c>
      <c r="C297" s="195" t="s">
        <v>1423</v>
      </c>
      <c r="D297" s="337" t="s">
        <v>2200</v>
      </c>
      <c r="E297" s="149"/>
      <c r="F297" s="149"/>
      <c r="G297" s="86" t="s">
        <v>12</v>
      </c>
      <c r="H297" s="357"/>
      <c r="I297" s="150"/>
      <c r="J297" s="151"/>
      <c r="K297" s="192"/>
      <c r="L297" s="150"/>
    </row>
    <row r="298" spans="1:12" ht="16.5" customHeight="1">
      <c r="A298" s="164">
        <v>289</v>
      </c>
      <c r="B298" s="164" t="s">
        <v>850</v>
      </c>
      <c r="C298" s="195" t="s">
        <v>1423</v>
      </c>
      <c r="D298" s="337" t="s">
        <v>2203</v>
      </c>
      <c r="E298" s="149"/>
      <c r="F298" s="149"/>
      <c r="G298" s="86" t="s">
        <v>12</v>
      </c>
      <c r="H298" s="329"/>
      <c r="I298" s="150"/>
      <c r="J298" s="151"/>
      <c r="K298" s="192" t="s">
        <v>722</v>
      </c>
      <c r="L298" s="150"/>
    </row>
    <row r="299" spans="1:12" ht="16.5" customHeight="1">
      <c r="A299" s="164">
        <v>290</v>
      </c>
      <c r="B299" s="164" t="s">
        <v>850</v>
      </c>
      <c r="C299" s="195" t="s">
        <v>1423</v>
      </c>
      <c r="D299" s="337" t="s">
        <v>2201</v>
      </c>
      <c r="E299" s="149"/>
      <c r="F299" s="149"/>
      <c r="G299" s="86" t="s">
        <v>12</v>
      </c>
      <c r="H299" s="357"/>
      <c r="I299" s="150"/>
      <c r="J299" s="151"/>
      <c r="K299" s="359"/>
      <c r="L299" s="150"/>
    </row>
    <row r="300" spans="1:12" ht="16.5" customHeight="1">
      <c r="A300" s="164">
        <v>291</v>
      </c>
      <c r="B300" s="164" t="s">
        <v>850</v>
      </c>
      <c r="C300" s="195" t="s">
        <v>1423</v>
      </c>
      <c r="D300" s="337" t="s">
        <v>2202</v>
      </c>
      <c r="E300" s="149"/>
      <c r="F300" s="149"/>
      <c r="G300" s="86" t="s">
        <v>12</v>
      </c>
      <c r="H300" s="357"/>
      <c r="I300" s="150"/>
      <c r="J300" s="151"/>
      <c r="K300" s="359"/>
      <c r="L300" s="150"/>
    </row>
    <row r="301" spans="1:12" ht="16.5" customHeight="1">
      <c r="A301" s="164">
        <v>292</v>
      </c>
      <c r="B301" s="164" t="s">
        <v>850</v>
      </c>
      <c r="C301" s="195" t="s">
        <v>1423</v>
      </c>
      <c r="D301" s="337" t="s">
        <v>2080</v>
      </c>
      <c r="E301" s="200"/>
      <c r="F301" s="200"/>
      <c r="G301" s="86" t="s">
        <v>12</v>
      </c>
      <c r="H301" s="148"/>
      <c r="I301" s="195"/>
      <c r="J301" s="197"/>
      <c r="K301" s="152" t="s">
        <v>723</v>
      </c>
      <c r="L301" s="195" t="s">
        <v>693</v>
      </c>
    </row>
    <row r="302" spans="1:12" ht="16.5" customHeight="1">
      <c r="A302" s="164">
        <v>293</v>
      </c>
      <c r="B302" s="164" t="s">
        <v>850</v>
      </c>
      <c r="C302" s="195" t="s">
        <v>1423</v>
      </c>
      <c r="D302" s="337" t="s">
        <v>2081</v>
      </c>
      <c r="E302" s="149" t="s">
        <v>55</v>
      </c>
      <c r="F302" s="149" t="s">
        <v>55</v>
      </c>
      <c r="G302" s="86" t="s">
        <v>12</v>
      </c>
      <c r="H302" s="148"/>
      <c r="I302" s="150"/>
      <c r="J302" s="141"/>
      <c r="K302" s="492" t="s">
        <v>533</v>
      </c>
      <c r="L302" s="150"/>
    </row>
    <row r="303" spans="1:12" ht="16.5" customHeight="1">
      <c r="A303" s="164">
        <v>294</v>
      </c>
      <c r="B303" s="164" t="s">
        <v>850</v>
      </c>
      <c r="C303" s="195" t="s">
        <v>1423</v>
      </c>
      <c r="D303" s="337" t="s">
        <v>2082</v>
      </c>
      <c r="E303" s="149" t="s">
        <v>56</v>
      </c>
      <c r="F303" s="149" t="s">
        <v>56</v>
      </c>
      <c r="G303" s="86" t="s">
        <v>12</v>
      </c>
      <c r="H303" s="329"/>
      <c r="I303" s="150"/>
      <c r="J303" s="141"/>
      <c r="K303" s="493"/>
      <c r="L303" s="150"/>
    </row>
    <row r="304" spans="1:12" ht="16.5" customHeight="1">
      <c r="A304" s="164">
        <v>295</v>
      </c>
      <c r="B304" s="164" t="s">
        <v>850</v>
      </c>
      <c r="C304" s="195" t="s">
        <v>1423</v>
      </c>
      <c r="D304" s="337" t="s">
        <v>2083</v>
      </c>
      <c r="E304" s="149" t="s">
        <v>57</v>
      </c>
      <c r="F304" s="149" t="s">
        <v>57</v>
      </c>
      <c r="G304" s="86" t="s">
        <v>12</v>
      </c>
      <c r="H304" s="329"/>
      <c r="I304" s="150"/>
      <c r="J304" s="141"/>
      <c r="K304" s="493"/>
      <c r="L304" s="150"/>
    </row>
    <row r="305" spans="1:12" ht="16.5" customHeight="1">
      <c r="A305" s="164">
        <v>296</v>
      </c>
      <c r="B305" s="164" t="s">
        <v>850</v>
      </c>
      <c r="C305" s="195" t="s">
        <v>1423</v>
      </c>
      <c r="D305" s="337" t="s">
        <v>2084</v>
      </c>
      <c r="E305" s="149" t="s">
        <v>56</v>
      </c>
      <c r="F305" s="149" t="s">
        <v>56</v>
      </c>
      <c r="G305" s="86" t="s">
        <v>12</v>
      </c>
      <c r="H305" s="329"/>
      <c r="I305" s="150"/>
      <c r="J305" s="141"/>
      <c r="K305" s="493"/>
      <c r="L305" s="150"/>
    </row>
    <row r="306" spans="1:12" ht="16.5" customHeight="1">
      <c r="A306" s="164">
        <v>297</v>
      </c>
      <c r="B306" s="164" t="s">
        <v>850</v>
      </c>
      <c r="C306" s="195" t="s">
        <v>1423</v>
      </c>
      <c r="D306" s="337" t="s">
        <v>2085</v>
      </c>
      <c r="E306" s="149" t="s">
        <v>58</v>
      </c>
      <c r="F306" s="149" t="s">
        <v>58</v>
      </c>
      <c r="G306" s="86" t="s">
        <v>12</v>
      </c>
      <c r="H306" s="329"/>
      <c r="I306" s="150"/>
      <c r="J306" s="141"/>
      <c r="K306" s="493"/>
      <c r="L306" s="150"/>
    </row>
    <row r="307" spans="1:12" ht="16.5" customHeight="1">
      <c r="A307" s="164">
        <v>298</v>
      </c>
      <c r="B307" s="164" t="s">
        <v>850</v>
      </c>
      <c r="C307" s="195" t="s">
        <v>1423</v>
      </c>
      <c r="D307" s="337" t="s">
        <v>2086</v>
      </c>
      <c r="E307" s="149" t="s">
        <v>1179</v>
      </c>
      <c r="F307" s="149" t="s">
        <v>1179</v>
      </c>
      <c r="G307" s="86" t="s">
        <v>12</v>
      </c>
      <c r="H307" s="329"/>
      <c r="I307" s="150"/>
      <c r="J307" s="141"/>
      <c r="K307" s="494"/>
      <c r="L307" s="150"/>
    </row>
    <row r="308" spans="1:12" ht="16.5" customHeight="1">
      <c r="A308" s="164">
        <v>299</v>
      </c>
      <c r="B308" s="164" t="s">
        <v>850</v>
      </c>
      <c r="C308" s="195" t="s">
        <v>1423</v>
      </c>
      <c r="D308" s="337" t="s">
        <v>2291</v>
      </c>
      <c r="E308" s="149" t="s">
        <v>1180</v>
      </c>
      <c r="F308" s="149" t="s">
        <v>1180</v>
      </c>
      <c r="G308" s="86" t="s">
        <v>12</v>
      </c>
      <c r="H308" s="329"/>
      <c r="I308" s="150"/>
      <c r="J308" s="141"/>
      <c r="K308" s="202" t="s">
        <v>1181</v>
      </c>
      <c r="L308" s="150"/>
    </row>
    <row r="309" spans="1:12" ht="16.5" customHeight="1">
      <c r="A309" s="164">
        <v>300</v>
      </c>
      <c r="B309" s="164" t="s">
        <v>850</v>
      </c>
      <c r="C309" s="195" t="s">
        <v>1423</v>
      </c>
      <c r="D309" s="337" t="s">
        <v>2292</v>
      </c>
      <c r="E309" s="149"/>
      <c r="F309" s="149"/>
      <c r="G309" s="86" t="s">
        <v>12</v>
      </c>
      <c r="H309" s="357"/>
      <c r="I309" s="150"/>
      <c r="J309" s="141"/>
      <c r="K309" s="202"/>
      <c r="L309" s="150"/>
    </row>
    <row r="310" spans="1:12" ht="16.5" customHeight="1">
      <c r="A310" s="164">
        <v>301</v>
      </c>
      <c r="B310" s="164" t="s">
        <v>850</v>
      </c>
      <c r="C310" s="195" t="s">
        <v>1423</v>
      </c>
      <c r="D310" s="337" t="s">
        <v>2293</v>
      </c>
      <c r="E310" s="149"/>
      <c r="F310" s="149"/>
      <c r="G310" s="86" t="s">
        <v>12</v>
      </c>
      <c r="H310" s="357"/>
      <c r="I310" s="150"/>
      <c r="J310" s="141"/>
      <c r="K310" s="202"/>
      <c r="L310" s="150"/>
    </row>
    <row r="311" spans="1:12" ht="16.5" customHeight="1">
      <c r="A311" s="164">
        <v>302</v>
      </c>
      <c r="B311" s="164" t="s">
        <v>850</v>
      </c>
      <c r="C311" s="195" t="s">
        <v>1423</v>
      </c>
      <c r="D311" s="337" t="s">
        <v>2087</v>
      </c>
      <c r="E311" s="149"/>
      <c r="F311" s="149"/>
      <c r="G311" s="86" t="s">
        <v>12</v>
      </c>
      <c r="H311" s="329"/>
      <c r="I311" s="150"/>
      <c r="J311" s="151"/>
      <c r="K311" s="192" t="s">
        <v>718</v>
      </c>
      <c r="L311" s="150"/>
    </row>
    <row r="312" spans="1:12" ht="16.5" customHeight="1">
      <c r="A312" s="164">
        <v>303</v>
      </c>
      <c r="B312" s="164" t="s">
        <v>850</v>
      </c>
      <c r="C312" s="195" t="s">
        <v>1423</v>
      </c>
      <c r="D312" s="337" t="s">
        <v>2088</v>
      </c>
      <c r="E312" s="149"/>
      <c r="F312" s="149"/>
      <c r="G312" s="86" t="s">
        <v>12</v>
      </c>
      <c r="H312" s="329"/>
      <c r="I312" s="150"/>
      <c r="J312" s="151"/>
      <c r="K312" s="202" t="s">
        <v>1182</v>
      </c>
      <c r="L312" s="150"/>
    </row>
    <row r="313" spans="1:12" s="48" customFormat="1" ht="16.5" customHeight="1">
      <c r="A313" s="164">
        <v>304</v>
      </c>
      <c r="B313" s="164" t="s">
        <v>850</v>
      </c>
      <c r="C313" s="150" t="s">
        <v>1227</v>
      </c>
      <c r="D313" s="344" t="s">
        <v>2089</v>
      </c>
      <c r="E313" s="189" t="s">
        <v>388</v>
      </c>
      <c r="F313" s="189" t="s">
        <v>388</v>
      </c>
      <c r="G313" s="161" t="s">
        <v>12</v>
      </c>
      <c r="H313" s="165"/>
      <c r="I313" s="164"/>
      <c r="J313" s="167"/>
      <c r="K313" s="166" t="s">
        <v>249</v>
      </c>
      <c r="L313" s="166"/>
    </row>
    <row r="314" spans="1:12" s="48" customFormat="1" ht="16.5" customHeight="1">
      <c r="A314" s="164">
        <v>305</v>
      </c>
      <c r="B314" s="164" t="s">
        <v>850</v>
      </c>
      <c r="C314" s="150" t="s">
        <v>1227</v>
      </c>
      <c r="D314" s="344" t="s">
        <v>2090</v>
      </c>
      <c r="E314" s="164" t="s">
        <v>124</v>
      </c>
      <c r="F314" s="164" t="s">
        <v>124</v>
      </c>
      <c r="G314" s="161" t="s">
        <v>12</v>
      </c>
      <c r="H314" s="165"/>
      <c r="I314" s="164"/>
      <c r="J314" s="167"/>
      <c r="K314" s="166" t="s">
        <v>389</v>
      </c>
      <c r="L314" s="166"/>
    </row>
    <row r="315" spans="1:12" s="48" customFormat="1" ht="16.5" customHeight="1">
      <c r="A315" s="164">
        <v>306</v>
      </c>
      <c r="B315" s="164" t="s">
        <v>850</v>
      </c>
      <c r="C315" s="150" t="s">
        <v>1227</v>
      </c>
      <c r="D315" s="344" t="s">
        <v>2091</v>
      </c>
      <c r="E315" s="194" t="s">
        <v>507</v>
      </c>
      <c r="F315" s="194" t="s">
        <v>700</v>
      </c>
      <c r="G315" s="161" t="s">
        <v>12</v>
      </c>
      <c r="H315" s="165"/>
      <c r="I315" s="164"/>
      <c r="J315" s="167"/>
      <c r="K315" s="166" t="s">
        <v>390</v>
      </c>
      <c r="L315" s="495"/>
    </row>
    <row r="316" spans="1:12" s="48" customFormat="1" ht="16.5" customHeight="1">
      <c r="A316" s="164">
        <v>307</v>
      </c>
      <c r="B316" s="164" t="s">
        <v>850</v>
      </c>
      <c r="C316" s="150" t="s">
        <v>1227</v>
      </c>
      <c r="D316" s="344" t="s">
        <v>2092</v>
      </c>
      <c r="E316" s="194" t="s">
        <v>391</v>
      </c>
      <c r="F316" s="194" t="s">
        <v>392</v>
      </c>
      <c r="G316" s="161" t="s">
        <v>12</v>
      </c>
      <c r="H316" s="165"/>
      <c r="I316" s="164"/>
      <c r="J316" s="167"/>
      <c r="K316" s="166" t="s">
        <v>393</v>
      </c>
      <c r="L316" s="496"/>
    </row>
    <row r="317" spans="1:12" s="48" customFormat="1" ht="16.5" customHeight="1">
      <c r="A317" s="164">
        <v>308</v>
      </c>
      <c r="B317" s="164" t="s">
        <v>850</v>
      </c>
      <c r="C317" s="150" t="s">
        <v>1227</v>
      </c>
      <c r="D317" s="344" t="s">
        <v>2093</v>
      </c>
      <c r="E317" s="194" t="s">
        <v>505</v>
      </c>
      <c r="F317" s="194" t="s">
        <v>701</v>
      </c>
      <c r="G317" s="161" t="s">
        <v>12</v>
      </c>
      <c r="H317" s="165"/>
      <c r="I317" s="164"/>
      <c r="J317" s="167"/>
      <c r="K317" s="166" t="s">
        <v>394</v>
      </c>
      <c r="L317" s="496"/>
    </row>
    <row r="318" spans="1:12" s="48" customFormat="1" ht="16.5" customHeight="1">
      <c r="A318" s="164">
        <v>309</v>
      </c>
      <c r="B318" s="164" t="s">
        <v>850</v>
      </c>
      <c r="C318" s="150" t="s">
        <v>1227</v>
      </c>
      <c r="D318" s="344" t="s">
        <v>2094</v>
      </c>
      <c r="E318" s="194" t="s">
        <v>506</v>
      </c>
      <c r="F318" s="194" t="s">
        <v>702</v>
      </c>
      <c r="G318" s="161" t="s">
        <v>12</v>
      </c>
      <c r="H318" s="165"/>
      <c r="I318" s="164"/>
      <c r="J318" s="167"/>
      <c r="K318" s="166" t="s">
        <v>394</v>
      </c>
      <c r="L318" s="496"/>
    </row>
    <row r="319" spans="1:12" s="48" customFormat="1" ht="16.5" customHeight="1">
      <c r="A319" s="164">
        <v>310</v>
      </c>
      <c r="B319" s="164" t="s">
        <v>850</v>
      </c>
      <c r="C319" s="150" t="s">
        <v>1227</v>
      </c>
      <c r="D319" s="344" t="s">
        <v>2095</v>
      </c>
      <c r="E319" s="194" t="s">
        <v>395</v>
      </c>
      <c r="F319" s="194" t="s">
        <v>396</v>
      </c>
      <c r="G319" s="161" t="s">
        <v>12</v>
      </c>
      <c r="H319" s="165"/>
      <c r="I319" s="164"/>
      <c r="J319" s="167"/>
      <c r="K319" s="166" t="s">
        <v>397</v>
      </c>
      <c r="L319" s="496"/>
    </row>
    <row r="320" spans="1:12" s="48" customFormat="1" ht="16.5" customHeight="1">
      <c r="A320" s="164">
        <v>311</v>
      </c>
      <c r="B320" s="164" t="s">
        <v>850</v>
      </c>
      <c r="C320" s="150" t="s">
        <v>1227</v>
      </c>
      <c r="D320" s="344" t="s">
        <v>2096</v>
      </c>
      <c r="E320" s="164" t="s">
        <v>398</v>
      </c>
      <c r="F320" s="164" t="s">
        <v>392</v>
      </c>
      <c r="G320" s="161" t="s">
        <v>12</v>
      </c>
      <c r="H320" s="165"/>
      <c r="I320" s="164"/>
      <c r="J320" s="167"/>
      <c r="K320" s="166" t="s">
        <v>399</v>
      </c>
      <c r="L320" s="496"/>
    </row>
    <row r="321" spans="1:12" s="48" customFormat="1" ht="16.5" customHeight="1">
      <c r="A321" s="164">
        <v>312</v>
      </c>
      <c r="B321" s="164" t="s">
        <v>850</v>
      </c>
      <c r="C321" s="150" t="s">
        <v>1227</v>
      </c>
      <c r="D321" s="344" t="s">
        <v>2097</v>
      </c>
      <c r="E321" s="164" t="s">
        <v>400</v>
      </c>
      <c r="F321" s="164" t="s">
        <v>400</v>
      </c>
      <c r="G321" s="161" t="s">
        <v>12</v>
      </c>
      <c r="H321" s="165"/>
      <c r="I321" s="164"/>
      <c r="J321" s="167"/>
      <c r="K321" s="166" t="s">
        <v>401</v>
      </c>
      <c r="L321" s="496"/>
    </row>
    <row r="322" spans="1:12" s="48" customFormat="1" ht="16.5" customHeight="1">
      <c r="A322" s="164">
        <v>313</v>
      </c>
      <c r="B322" s="164" t="s">
        <v>850</v>
      </c>
      <c r="C322" s="150" t="s">
        <v>1227</v>
      </c>
      <c r="D322" s="344" t="s">
        <v>2098</v>
      </c>
      <c r="E322" s="164" t="s">
        <v>402</v>
      </c>
      <c r="F322" s="164" t="s">
        <v>402</v>
      </c>
      <c r="G322" s="161" t="s">
        <v>12</v>
      </c>
      <c r="H322" s="165"/>
      <c r="I322" s="164"/>
      <c r="J322" s="167"/>
      <c r="K322" s="166" t="s">
        <v>403</v>
      </c>
      <c r="L322" s="496"/>
    </row>
    <row r="323" spans="1:12" s="48" customFormat="1" ht="16.5" customHeight="1">
      <c r="A323" s="164">
        <v>314</v>
      </c>
      <c r="B323" s="164" t="s">
        <v>850</v>
      </c>
      <c r="C323" s="150" t="s">
        <v>1227</v>
      </c>
      <c r="D323" s="344" t="s">
        <v>2099</v>
      </c>
      <c r="E323" s="164" t="s">
        <v>404</v>
      </c>
      <c r="F323" s="164" t="s">
        <v>404</v>
      </c>
      <c r="G323" s="161" t="s">
        <v>12</v>
      </c>
      <c r="H323" s="165"/>
      <c r="I323" s="164"/>
      <c r="J323" s="167"/>
      <c r="K323" s="166" t="s">
        <v>405</v>
      </c>
      <c r="L323" s="497"/>
    </row>
    <row r="324" spans="1:12" s="48" customFormat="1" ht="16.5" customHeight="1">
      <c r="A324" s="164">
        <v>315</v>
      </c>
      <c r="B324" s="164" t="s">
        <v>850</v>
      </c>
      <c r="C324" s="150" t="s">
        <v>1227</v>
      </c>
      <c r="D324" s="344" t="s">
        <v>2100</v>
      </c>
      <c r="E324" s="164"/>
      <c r="F324" s="164"/>
      <c r="G324" s="161" t="s">
        <v>12</v>
      </c>
      <c r="H324" s="165"/>
      <c r="I324" s="164"/>
      <c r="J324" s="167"/>
      <c r="K324" s="166" t="s">
        <v>406</v>
      </c>
      <c r="L324" s="166"/>
    </row>
    <row r="325" spans="1:12" s="48" customFormat="1" ht="16.5" customHeight="1">
      <c r="A325" s="164">
        <v>316</v>
      </c>
      <c r="B325" s="164" t="s">
        <v>850</v>
      </c>
      <c r="C325" s="150" t="s">
        <v>1227</v>
      </c>
      <c r="D325" s="344" t="s">
        <v>2101</v>
      </c>
      <c r="E325" s="164"/>
      <c r="F325" s="164"/>
      <c r="G325" s="161" t="s">
        <v>12</v>
      </c>
      <c r="H325" s="165"/>
      <c r="I325" s="164"/>
      <c r="J325" s="167"/>
      <c r="K325" s="166" t="s">
        <v>407</v>
      </c>
      <c r="L325" s="166"/>
    </row>
    <row r="326" spans="1:12" s="48" customFormat="1" ht="16.5" customHeight="1">
      <c r="A326" s="164">
        <v>317</v>
      </c>
      <c r="B326" s="164" t="s">
        <v>850</v>
      </c>
      <c r="C326" s="150" t="s">
        <v>1227</v>
      </c>
      <c r="D326" s="344" t="s">
        <v>2102</v>
      </c>
      <c r="E326" s="164"/>
      <c r="F326" s="164"/>
      <c r="G326" s="161" t="s">
        <v>12</v>
      </c>
      <c r="H326" s="165"/>
      <c r="I326" s="164"/>
      <c r="J326" s="167"/>
      <c r="K326" s="166" t="s">
        <v>408</v>
      </c>
      <c r="L326" s="166"/>
    </row>
    <row r="327" spans="1:12" s="48" customFormat="1" ht="16.5" customHeight="1">
      <c r="A327" s="164">
        <v>318</v>
      </c>
      <c r="B327" s="164" t="s">
        <v>850</v>
      </c>
      <c r="C327" s="195" t="s">
        <v>1734</v>
      </c>
      <c r="D327" s="337" t="s">
        <v>2103</v>
      </c>
      <c r="E327" s="164"/>
      <c r="F327" s="164"/>
      <c r="G327" s="161" t="s">
        <v>12</v>
      </c>
      <c r="H327" s="165"/>
      <c r="I327" s="164"/>
      <c r="J327" s="166"/>
      <c r="K327" s="170" t="s">
        <v>706</v>
      </c>
      <c r="L327" s="170"/>
    </row>
    <row r="328" spans="1:12" s="48" customFormat="1" ht="16.5" customHeight="1">
      <c r="A328" s="164">
        <v>319</v>
      </c>
      <c r="B328" s="164" t="s">
        <v>850</v>
      </c>
      <c r="C328" s="150" t="s">
        <v>1723</v>
      </c>
      <c r="D328" s="344" t="s">
        <v>2104</v>
      </c>
      <c r="E328" s="164"/>
      <c r="F328" s="164"/>
      <c r="G328" s="161" t="s">
        <v>12</v>
      </c>
      <c r="H328" s="165"/>
      <c r="I328" s="164"/>
      <c r="J328" s="167"/>
      <c r="K328" s="127" t="s">
        <v>409</v>
      </c>
      <c r="L328" s="127"/>
    </row>
    <row r="329" spans="1:12" s="48" customFormat="1" ht="16.5" customHeight="1">
      <c r="A329" s="164">
        <v>320</v>
      </c>
      <c r="B329" s="164" t="s">
        <v>850</v>
      </c>
      <c r="C329" s="150" t="s">
        <v>2105</v>
      </c>
      <c r="D329" s="358" t="s">
        <v>2192</v>
      </c>
      <c r="E329" s="164"/>
      <c r="F329" s="164"/>
      <c r="G329" s="161" t="s">
        <v>12</v>
      </c>
      <c r="H329" s="165"/>
      <c r="I329" s="164"/>
      <c r="J329" s="167"/>
      <c r="K329" s="166" t="s">
        <v>820</v>
      </c>
      <c r="L329" s="166"/>
    </row>
    <row r="330" spans="1:12" s="48" customFormat="1" ht="16.5" customHeight="1">
      <c r="A330" s="164">
        <v>321</v>
      </c>
      <c r="B330" s="164" t="s">
        <v>850</v>
      </c>
      <c r="C330" s="150" t="s">
        <v>2105</v>
      </c>
      <c r="D330" s="344" t="s">
        <v>2106</v>
      </c>
      <c r="E330" s="164"/>
      <c r="F330" s="164"/>
      <c r="G330" s="161" t="s">
        <v>12</v>
      </c>
      <c r="H330" s="165"/>
      <c r="I330" s="164"/>
      <c r="J330" s="167"/>
      <c r="K330" s="498" t="s">
        <v>821</v>
      </c>
      <c r="L330" s="500"/>
    </row>
    <row r="331" spans="1:12" s="48" customFormat="1" ht="16.5" customHeight="1">
      <c r="A331" s="164">
        <v>322</v>
      </c>
      <c r="B331" s="164" t="s">
        <v>850</v>
      </c>
      <c r="C331" s="150" t="s">
        <v>2105</v>
      </c>
      <c r="D331" s="344" t="s">
        <v>2107</v>
      </c>
      <c r="E331" s="164"/>
      <c r="F331" s="164"/>
      <c r="G331" s="161" t="s">
        <v>12</v>
      </c>
      <c r="H331" s="165"/>
      <c r="I331" s="164"/>
      <c r="J331" s="167"/>
      <c r="K331" s="499"/>
      <c r="L331" s="501"/>
    </row>
    <row r="332" spans="1:12" s="48" customFormat="1" ht="16.5" customHeight="1">
      <c r="A332" s="164">
        <v>323</v>
      </c>
      <c r="B332" s="164" t="s">
        <v>850</v>
      </c>
      <c r="C332" s="150" t="s">
        <v>2108</v>
      </c>
      <c r="D332" s="344" t="s">
        <v>2109</v>
      </c>
      <c r="E332" s="164" t="s">
        <v>410</v>
      </c>
      <c r="F332" s="164" t="s">
        <v>410</v>
      </c>
      <c r="G332" s="161" t="s">
        <v>12</v>
      </c>
      <c r="H332" s="165"/>
      <c r="I332" s="164"/>
      <c r="J332" s="167"/>
      <c r="K332" s="478" t="s">
        <v>509</v>
      </c>
      <c r="L332" s="481"/>
    </row>
    <row r="333" spans="1:12" s="48" customFormat="1" ht="16.5" customHeight="1">
      <c r="A333" s="164">
        <v>324</v>
      </c>
      <c r="B333" s="164" t="s">
        <v>850</v>
      </c>
      <c r="C333" s="150" t="s">
        <v>2108</v>
      </c>
      <c r="D333" s="344" t="s">
        <v>2110</v>
      </c>
      <c r="E333" s="164" t="s">
        <v>410</v>
      </c>
      <c r="F333" s="164" t="s">
        <v>410</v>
      </c>
      <c r="G333" s="161" t="s">
        <v>12</v>
      </c>
      <c r="H333" s="165"/>
      <c r="I333" s="164"/>
      <c r="J333" s="167"/>
      <c r="K333" s="479"/>
      <c r="L333" s="482"/>
    </row>
    <row r="334" spans="1:12" s="48" customFormat="1" ht="16.5" customHeight="1">
      <c r="A334" s="164">
        <v>325</v>
      </c>
      <c r="B334" s="164" t="s">
        <v>850</v>
      </c>
      <c r="C334" s="150" t="s">
        <v>2108</v>
      </c>
      <c r="D334" s="344" t="s">
        <v>2111</v>
      </c>
      <c r="E334" s="164" t="s">
        <v>410</v>
      </c>
      <c r="F334" s="164" t="s">
        <v>410</v>
      </c>
      <c r="G334" s="161" t="s">
        <v>12</v>
      </c>
      <c r="H334" s="165"/>
      <c r="I334" s="164"/>
      <c r="J334" s="167"/>
      <c r="K334" s="479"/>
      <c r="L334" s="482"/>
    </row>
    <row r="335" spans="1:12" s="48" customFormat="1" ht="16.5" customHeight="1">
      <c r="A335" s="164">
        <v>326</v>
      </c>
      <c r="B335" s="164" t="s">
        <v>850</v>
      </c>
      <c r="C335" s="150" t="s">
        <v>2108</v>
      </c>
      <c r="D335" s="344" t="s">
        <v>2112</v>
      </c>
      <c r="E335" s="164" t="s">
        <v>410</v>
      </c>
      <c r="F335" s="164" t="s">
        <v>410</v>
      </c>
      <c r="G335" s="161" t="s">
        <v>12</v>
      </c>
      <c r="H335" s="165"/>
      <c r="I335" s="164"/>
      <c r="J335" s="167"/>
      <c r="K335" s="479"/>
      <c r="L335" s="482"/>
    </row>
    <row r="336" spans="1:12" s="48" customFormat="1" ht="16.5" customHeight="1">
      <c r="A336" s="164">
        <v>327</v>
      </c>
      <c r="B336" s="164" t="s">
        <v>850</v>
      </c>
      <c r="C336" s="150" t="s">
        <v>2108</v>
      </c>
      <c r="D336" s="344" t="s">
        <v>2113</v>
      </c>
      <c r="E336" s="164" t="s">
        <v>410</v>
      </c>
      <c r="F336" s="164" t="s">
        <v>410</v>
      </c>
      <c r="G336" s="161" t="s">
        <v>12</v>
      </c>
      <c r="H336" s="165"/>
      <c r="I336" s="164"/>
      <c r="J336" s="167"/>
      <c r="K336" s="479"/>
      <c r="L336" s="482"/>
    </row>
    <row r="337" spans="1:14" s="48" customFormat="1" ht="16.5" customHeight="1">
      <c r="A337" s="164">
        <v>328</v>
      </c>
      <c r="B337" s="164" t="s">
        <v>850</v>
      </c>
      <c r="C337" s="150" t="s">
        <v>2108</v>
      </c>
      <c r="D337" s="344" t="s">
        <v>2114</v>
      </c>
      <c r="E337" s="164" t="s">
        <v>410</v>
      </c>
      <c r="F337" s="164" t="s">
        <v>410</v>
      </c>
      <c r="G337" s="161" t="s">
        <v>12</v>
      </c>
      <c r="H337" s="165"/>
      <c r="I337" s="164"/>
      <c r="J337" s="167"/>
      <c r="K337" s="479"/>
      <c r="L337" s="482"/>
    </row>
    <row r="338" spans="1:14" s="48" customFormat="1" ht="16.5" customHeight="1">
      <c r="A338" s="164">
        <v>329</v>
      </c>
      <c r="B338" s="164" t="s">
        <v>850</v>
      </c>
      <c r="C338" s="150" t="s">
        <v>2108</v>
      </c>
      <c r="D338" s="344" t="s">
        <v>2115</v>
      </c>
      <c r="E338" s="164" t="s">
        <v>410</v>
      </c>
      <c r="F338" s="164" t="s">
        <v>410</v>
      </c>
      <c r="G338" s="161" t="s">
        <v>12</v>
      </c>
      <c r="H338" s="165"/>
      <c r="I338" s="164"/>
      <c r="J338" s="167"/>
      <c r="K338" s="479"/>
      <c r="L338" s="482"/>
    </row>
    <row r="339" spans="1:14" s="48" customFormat="1" ht="16.5" customHeight="1">
      <c r="A339" s="164">
        <v>330</v>
      </c>
      <c r="B339" s="164" t="s">
        <v>850</v>
      </c>
      <c r="C339" s="150" t="s">
        <v>2108</v>
      </c>
      <c r="D339" s="344" t="s">
        <v>2116</v>
      </c>
      <c r="E339" s="164" t="s">
        <v>410</v>
      </c>
      <c r="F339" s="164" t="s">
        <v>410</v>
      </c>
      <c r="G339" s="161" t="s">
        <v>12</v>
      </c>
      <c r="H339" s="165"/>
      <c r="I339" s="164"/>
      <c r="J339" s="167"/>
      <c r="K339" s="479"/>
      <c r="L339" s="482"/>
    </row>
    <row r="340" spans="1:14" s="48" customFormat="1" ht="16.5" customHeight="1">
      <c r="A340" s="164">
        <v>331</v>
      </c>
      <c r="B340" s="164" t="s">
        <v>850</v>
      </c>
      <c r="C340" s="150" t="s">
        <v>2108</v>
      </c>
      <c r="D340" s="344" t="s">
        <v>2117</v>
      </c>
      <c r="E340" s="164" t="s">
        <v>411</v>
      </c>
      <c r="F340" s="164" t="s">
        <v>411</v>
      </c>
      <c r="G340" s="161" t="s">
        <v>12</v>
      </c>
      <c r="H340" s="165"/>
      <c r="I340" s="164"/>
      <c r="J340" s="167"/>
      <c r="K340" s="479"/>
      <c r="L340" s="482"/>
    </row>
    <row r="341" spans="1:14" s="48" customFormat="1" ht="16.5" customHeight="1">
      <c r="A341" s="164">
        <v>332</v>
      </c>
      <c r="B341" s="164" t="s">
        <v>850</v>
      </c>
      <c r="C341" s="150" t="s">
        <v>2108</v>
      </c>
      <c r="D341" s="344" t="s">
        <v>2118</v>
      </c>
      <c r="E341" s="164" t="s">
        <v>410</v>
      </c>
      <c r="F341" s="164" t="s">
        <v>410</v>
      </c>
      <c r="G341" s="161" t="s">
        <v>12</v>
      </c>
      <c r="H341" s="165"/>
      <c r="I341" s="164"/>
      <c r="J341" s="167"/>
      <c r="K341" s="479"/>
      <c r="L341" s="482"/>
    </row>
    <row r="342" spans="1:14" s="48" customFormat="1" ht="16.5" customHeight="1">
      <c r="A342" s="164">
        <v>333</v>
      </c>
      <c r="B342" s="164" t="s">
        <v>850</v>
      </c>
      <c r="C342" s="150" t="s">
        <v>2108</v>
      </c>
      <c r="D342" s="344" t="s">
        <v>2119</v>
      </c>
      <c r="E342" s="164" t="s">
        <v>410</v>
      </c>
      <c r="F342" s="164" t="s">
        <v>410</v>
      </c>
      <c r="G342" s="161" t="s">
        <v>12</v>
      </c>
      <c r="H342" s="165"/>
      <c r="I342" s="164"/>
      <c r="J342" s="167"/>
      <c r="K342" s="479"/>
      <c r="L342" s="482"/>
    </row>
    <row r="343" spans="1:14" s="48" customFormat="1" ht="16.5" customHeight="1">
      <c r="A343" s="164">
        <v>334</v>
      </c>
      <c r="B343" s="164" t="s">
        <v>850</v>
      </c>
      <c r="C343" s="150" t="s">
        <v>2108</v>
      </c>
      <c r="D343" s="344" t="s">
        <v>2120</v>
      </c>
      <c r="E343" s="164" t="s">
        <v>411</v>
      </c>
      <c r="F343" s="164" t="s">
        <v>411</v>
      </c>
      <c r="G343" s="161" t="s">
        <v>12</v>
      </c>
      <c r="H343" s="165"/>
      <c r="I343" s="164"/>
      <c r="J343" s="167"/>
      <c r="K343" s="480"/>
      <c r="L343" s="483"/>
    </row>
    <row r="344" spans="1:14" s="48" customFormat="1" ht="16.5" customHeight="1">
      <c r="A344" s="164">
        <v>335</v>
      </c>
      <c r="B344" s="164" t="s">
        <v>850</v>
      </c>
      <c r="C344" s="150" t="s">
        <v>1227</v>
      </c>
      <c r="D344" s="344" t="s">
        <v>2121</v>
      </c>
      <c r="E344" s="164" t="s">
        <v>410</v>
      </c>
      <c r="F344" s="164" t="s">
        <v>410</v>
      </c>
      <c r="G344" s="161" t="s">
        <v>12</v>
      </c>
      <c r="H344" s="165"/>
      <c r="I344" s="164"/>
      <c r="J344" s="167"/>
      <c r="K344" s="167" t="s">
        <v>412</v>
      </c>
      <c r="L344" s="167"/>
    </row>
    <row r="345" spans="1:14" s="48" customFormat="1" ht="94.5">
      <c r="A345" s="164">
        <v>336</v>
      </c>
      <c r="B345" s="164" t="s">
        <v>850</v>
      </c>
      <c r="C345" s="150" t="s">
        <v>2108</v>
      </c>
      <c r="D345" s="344" t="s">
        <v>2122</v>
      </c>
      <c r="E345" s="164" t="s">
        <v>410</v>
      </c>
      <c r="F345" s="164" t="s">
        <v>410</v>
      </c>
      <c r="G345" s="161" t="s">
        <v>12</v>
      </c>
      <c r="H345" s="165"/>
      <c r="I345" s="164"/>
      <c r="J345" s="167"/>
      <c r="K345" s="166" t="s">
        <v>657</v>
      </c>
      <c r="L345" s="222" t="s">
        <v>634</v>
      </c>
    </row>
    <row r="346" spans="1:14" s="48" customFormat="1" ht="47.25">
      <c r="A346" s="164">
        <v>337</v>
      </c>
      <c r="B346" s="164" t="s">
        <v>850</v>
      </c>
      <c r="C346" s="150" t="s">
        <v>2108</v>
      </c>
      <c r="D346" s="344" t="s">
        <v>2123</v>
      </c>
      <c r="E346" s="164" t="s">
        <v>654</v>
      </c>
      <c r="F346" s="164" t="s">
        <v>654</v>
      </c>
      <c r="G346" s="161" t="s">
        <v>12</v>
      </c>
      <c r="H346" s="165"/>
      <c r="I346" s="164"/>
      <c r="J346" s="167"/>
      <c r="K346" s="166" t="s">
        <v>637</v>
      </c>
      <c r="L346" s="223" t="s">
        <v>635</v>
      </c>
    </row>
    <row r="347" spans="1:14" s="48" customFormat="1" ht="16.5" customHeight="1">
      <c r="A347" s="164">
        <v>338</v>
      </c>
      <c r="B347" s="164" t="s">
        <v>850</v>
      </c>
      <c r="C347" s="150" t="s">
        <v>1227</v>
      </c>
      <c r="D347" s="358" t="s">
        <v>2166</v>
      </c>
      <c r="E347" s="164" t="s">
        <v>67</v>
      </c>
      <c r="F347" s="164" t="s">
        <v>67</v>
      </c>
      <c r="G347" s="161" t="s">
        <v>12</v>
      </c>
      <c r="H347" s="165"/>
      <c r="I347" s="164"/>
      <c r="J347" s="167"/>
      <c r="K347" s="166" t="s">
        <v>413</v>
      </c>
      <c r="L347" s="166"/>
    </row>
    <row r="348" spans="1:14" s="48" customFormat="1" ht="16.5" customHeight="1">
      <c r="A348" s="164">
        <v>339</v>
      </c>
      <c r="B348" s="164" t="s">
        <v>850</v>
      </c>
      <c r="C348" s="150" t="s">
        <v>1227</v>
      </c>
      <c r="D348" s="358" t="s">
        <v>2167</v>
      </c>
      <c r="E348" s="164" t="s">
        <v>68</v>
      </c>
      <c r="F348" s="164" t="s">
        <v>68</v>
      </c>
      <c r="G348" s="161" t="s">
        <v>12</v>
      </c>
      <c r="H348" s="165"/>
      <c r="I348" s="164"/>
      <c r="J348" s="167"/>
      <c r="K348" s="166" t="s">
        <v>249</v>
      </c>
      <c r="L348" s="166"/>
    </row>
    <row r="349" spans="1:14" s="48" customFormat="1" ht="16.5" customHeight="1">
      <c r="A349" s="164">
        <v>340</v>
      </c>
      <c r="B349" s="164" t="s">
        <v>850</v>
      </c>
      <c r="C349" s="150" t="s">
        <v>2105</v>
      </c>
      <c r="D349" s="344" t="s">
        <v>2124</v>
      </c>
      <c r="E349" s="164"/>
      <c r="F349" s="164"/>
      <c r="G349" s="161" t="s">
        <v>12</v>
      </c>
      <c r="H349" s="165"/>
      <c r="I349" s="164"/>
      <c r="J349" s="167"/>
      <c r="K349" s="170" t="s">
        <v>414</v>
      </c>
      <c r="L349" s="170"/>
    </row>
    <row r="350" spans="1:14" ht="16.5" customHeight="1">
      <c r="A350" s="164">
        <v>341</v>
      </c>
      <c r="B350" s="194" t="s">
        <v>1437</v>
      </c>
      <c r="C350" s="407" t="s">
        <v>1225</v>
      </c>
      <c r="D350" s="150" t="s">
        <v>1226</v>
      </c>
      <c r="E350" s="406"/>
      <c r="F350" s="406"/>
      <c r="G350" s="90" t="s">
        <v>12</v>
      </c>
      <c r="H350" s="408"/>
      <c r="I350" s="150"/>
      <c r="J350" s="151"/>
      <c r="K350" s="151"/>
      <c r="L350" s="415" t="s">
        <v>736</v>
      </c>
      <c r="M350" s="416"/>
      <c r="N350" s="22"/>
    </row>
    <row r="351" spans="1:14" s="48" customFormat="1" ht="16.5" customHeight="1">
      <c r="A351" s="164">
        <v>342</v>
      </c>
      <c r="B351" s="164" t="s">
        <v>850</v>
      </c>
      <c r="C351" s="150" t="s">
        <v>1225</v>
      </c>
      <c r="D351" s="344" t="s">
        <v>1224</v>
      </c>
      <c r="E351" s="164"/>
      <c r="F351" s="164"/>
      <c r="G351" s="161" t="s">
        <v>12</v>
      </c>
      <c r="H351" s="165"/>
      <c r="I351" s="164"/>
      <c r="J351" s="167"/>
      <c r="K351" s="166" t="s">
        <v>415</v>
      </c>
      <c r="L351" s="166"/>
    </row>
    <row r="352" spans="1:14" s="48" customFormat="1" ht="16.5" customHeight="1">
      <c r="B352" s="61"/>
      <c r="C352" s="62"/>
      <c r="D352" s="62"/>
      <c r="E352" s="61"/>
      <c r="F352" s="61"/>
    </row>
    <row r="353" spans="2:6" s="48" customFormat="1" ht="16.5" customHeight="1">
      <c r="B353" s="61"/>
      <c r="C353" s="62"/>
      <c r="D353" s="62"/>
      <c r="E353" s="61"/>
      <c r="F353" s="61"/>
    </row>
    <row r="354" spans="2:6" s="48" customFormat="1" ht="16.5" customHeight="1">
      <c r="B354" s="61"/>
      <c r="C354" s="63"/>
      <c r="D354" s="63"/>
      <c r="E354" s="61"/>
      <c r="F354" s="61"/>
    </row>
    <row r="355" spans="2:6" s="48" customFormat="1">
      <c r="B355" s="61"/>
      <c r="C355" s="62"/>
      <c r="D355" s="62"/>
      <c r="E355" s="61"/>
      <c r="F355" s="61"/>
    </row>
    <row r="356" spans="2:6" s="48" customFormat="1">
      <c r="B356" s="61"/>
      <c r="C356" s="63"/>
      <c r="D356" s="63"/>
      <c r="E356" s="61"/>
      <c r="F356" s="61"/>
    </row>
    <row r="357" spans="2:6" s="48" customFormat="1">
      <c r="B357" s="61"/>
      <c r="C357" s="62"/>
      <c r="D357" s="62"/>
      <c r="E357" s="61"/>
      <c r="F357" s="61"/>
    </row>
  </sheetData>
  <mergeCells count="22">
    <mergeCell ref="C1:D8"/>
    <mergeCell ref="E1:E8"/>
    <mergeCell ref="L117:L133"/>
    <mergeCell ref="K141:K143"/>
    <mergeCell ref="L141:L143"/>
    <mergeCell ref="K29:K33"/>
    <mergeCell ref="L29:L30"/>
    <mergeCell ref="L57:L59"/>
    <mergeCell ref="K73:K110"/>
    <mergeCell ref="L73:L110"/>
    <mergeCell ref="K332:K343"/>
    <mergeCell ref="L332:L343"/>
    <mergeCell ref="K144:K170"/>
    <mergeCell ref="L144:L170"/>
    <mergeCell ref="L223:L253"/>
    <mergeCell ref="K273:K277"/>
    <mergeCell ref="L273:L277"/>
    <mergeCell ref="L293:L294"/>
    <mergeCell ref="K302:K307"/>
    <mergeCell ref="L315:L323"/>
    <mergeCell ref="K330:K331"/>
    <mergeCell ref="L330:L331"/>
  </mergeCells>
  <phoneticPr fontId="8" type="noConversion"/>
  <hyperlinks>
    <hyperlink ref="D30" r:id="rId1"/>
    <hyperlink ref="D31" r:id="rId2"/>
    <hyperlink ref="D32" r:id="rId3"/>
    <hyperlink ref="D33" r:id="rId4"/>
    <hyperlink ref="D64" r:id="rId5" display="Check@Front_Camera-General_Info_Checksum"/>
    <hyperlink ref="D65" r:id="rId6" display="Check@Front_Camera-Color_Cal1_Checksum"/>
    <hyperlink ref="D66" r:id="rId7" display="Check@Front_Camera-Color_Cal2_Checksum"/>
    <hyperlink ref="D67" r:id="rId8" display="Check@Front_Camera-Color_Shading_Checksum"/>
    <hyperlink ref="D68" r:id="rId9" display="Check@Front_Camera-Component_Machine_Info_Checksum"/>
    <hyperlink ref="D71" r:id="rId10" display="Check@Front_Camera-X_Code"/>
    <hyperlink ref="D113" r:id="rId11"/>
    <hyperlink ref="D114" r:id="rId12" display="Read@Juliet_SN"/>
    <hyperlink ref="D116" r:id="rId13" display="Read@Juliet_ID"/>
    <hyperlink ref="D117" r:id="rId14" display="Check@Juliet_Camera-NVM_Version"/>
    <hyperlink ref="D118" r:id="rId15" display="Check@Juliet_Camera-NVM_Revision"/>
    <hyperlink ref="D119" r:id="rId16" display="Check@Juliet_Camera-Project"/>
    <hyperlink ref="D120" r:id="rId17" display="Check@Juliet_Camera-Project_Version"/>
    <hyperlink ref="D121" r:id="rId18" display="Check@Juliet_Camera-Plant"/>
    <hyperlink ref="D122" r:id="rId19" display="Check@Juliet_Camera-Build"/>
    <hyperlink ref="D123" r:id="rId20" display="Check@Juliet_Camera-Filter_Variant"/>
    <hyperlink ref="D124" r:id="rId21" display="Check@Juliet_Camera-Substrate_Vendor"/>
    <hyperlink ref="D125" r:id="rId22" display="Check@Juliet_Camera-Substrate_Variant"/>
    <hyperlink ref="D126" r:id="rId23" display="Check@Juliet_Camera-Sensor_Vendor"/>
    <hyperlink ref="D127" r:id="rId24" display="Check@Juliet_Camera-Sensor_Revision"/>
    <hyperlink ref="D128" r:id="rId25" display="Check@Juliet_Camera-Sensor_Variant"/>
    <hyperlink ref="D129" r:id="rId26" display="Check@Juliet_Camera-Lens_Vendor"/>
    <hyperlink ref="D130" r:id="rId27" display="Check@Juliet_Camera-Lens_Revision"/>
    <hyperlink ref="D131" r:id="rId28" display="Check@Juliet_Camera-Lens_Variant"/>
    <hyperlink ref="D132" r:id="rId29" display="Check@Juliet_Camera-Stiffener_Revision"/>
    <hyperlink ref="D133" r:id="rId30" display="Check@Juliet_Camera-Lens_Shading_Revision"/>
    <hyperlink ref="D175" r:id="rId31" display="Check@Ohio_Camera-Header_Revision"/>
    <hyperlink ref="D176" r:id="rId32" display="Check@Ohio_Camera-Nvm_Map_Revision"/>
    <hyperlink ref="D177" r:id="rId33" display="Check@Ohio_Camera-Project"/>
    <hyperlink ref="D178" r:id="rId34" display="Check@Ohio_Camera-Project_Version"/>
    <hyperlink ref="D179" r:id="rId35" display="Check@Ohio_Camera-Integrate"/>
    <hyperlink ref="D180" r:id="rId36" display="Check@Ohio_Camera-Plant_Code"/>
    <hyperlink ref="D181" r:id="rId37" display="Check@Ohio_Camera-Build"/>
    <hyperlink ref="D182" r:id="rId38" display="Check@Ohio_Camera-Config_Number"/>
    <hyperlink ref="D183" r:id="rId39" display="Check@Ohio_Camera-IRCF_Revision_Vendor"/>
    <hyperlink ref="D184" r:id="rId40" display="Check@Ohio_Camera-IRCF_Variant"/>
    <hyperlink ref="D185" r:id="rId41" display="Check@Ohio_Camera-IRCF_Revision"/>
    <hyperlink ref="D186" r:id="rId42" display="Check@Ohio_Camera-Substrate_Vendor"/>
    <hyperlink ref="D187" r:id="rId43" display="Check@Ohio_Camera-Substrate_Variant"/>
    <hyperlink ref="D188" r:id="rId44" display="Check@Ohio_Camera-Substrate_Revision"/>
    <hyperlink ref="D189" r:id="rId45" display="Check@Ohio_Camera-Sensor_Vendor"/>
    <hyperlink ref="D190" r:id="rId46" display="Check@Ohio_Camera-Sensor_Variant"/>
    <hyperlink ref="D191" r:id="rId47" display="Check@Ohio_Camera-Sensor_Revision"/>
    <hyperlink ref="D192" r:id="rId48" display="Check@Ohio_Camera-Lens_Holder_Vendor"/>
    <hyperlink ref="D193" r:id="rId49" display="Check@Ohio_Camera-Lens_Holder_Variant"/>
    <hyperlink ref="D194" r:id="rId50" display="Check@Ohio_Camera-Lens_Holder_Revision"/>
    <hyperlink ref="D195" r:id="rId51" display="Check@Ohio_Camera-Flex_Vendor"/>
    <hyperlink ref="D196" r:id="rId52" display="Check@Ohio_Camera-Flex_Variant"/>
    <hyperlink ref="D197" r:id="rId53" display="Check@Ohio_Camera-Flex_Revision"/>
    <hyperlink ref="D198" r:id="rId54" display="Check@Ohio_Camera-Stiffener_Vendor"/>
    <hyperlink ref="D199" r:id="rId55" display="Check@Ohio_Camera-Stiffener_Variant"/>
    <hyperlink ref="D200" r:id="rId56" display="Check@Ohio_Camera-Stiffener_Revision"/>
    <hyperlink ref="D332" r:id="rId57"/>
    <hyperlink ref="D333" r:id="rId58"/>
    <hyperlink ref="D334" r:id="rId59"/>
    <hyperlink ref="D335" r:id="rId60"/>
    <hyperlink ref="D336" r:id="rId61"/>
    <hyperlink ref="D337" r:id="rId62"/>
    <hyperlink ref="D338" r:id="rId63"/>
    <hyperlink ref="D339" r:id="rId64"/>
    <hyperlink ref="D340" r:id="rId65"/>
    <hyperlink ref="D341" r:id="rId66"/>
    <hyperlink ref="D342" r:id="rId67"/>
    <hyperlink ref="D264" r:id="rId68"/>
    <hyperlink ref="D265" r:id="rId69"/>
    <hyperlink ref="D59" r:id="rId70" display="Check@Front_Camera-Process_DOE_Code"/>
    <hyperlink ref="D58" r:id="rId71" display="Check@Front_Camera-Test_Software_Revision"/>
    <hyperlink ref="D57" r:id="rId72" display="Check@Front_Camera-Config_Number"/>
    <hyperlink ref="D56" r:id="rId73" display="Check@Front_Camera-Build"/>
    <hyperlink ref="D55" r:id="rId74" display="Check@Front_Camera-Stiffener_Revision"/>
    <hyperlink ref="D54" r:id="rId75" display="Check@Front_Camera-Stiffener_Vendor"/>
    <hyperlink ref="D53" r:id="rId76" display="Check@Front_Camera-Flex_Revision"/>
    <hyperlink ref="D52" r:id="rId77" display="Check@Front_Camera-Flex_Vendor"/>
    <hyperlink ref="D51" r:id="rId78" display="Check@Front_Camera-Sensor_Variant"/>
    <hyperlink ref="D50" r:id="rId79" display="Check@Front_Camera-Sensor_Revision"/>
    <hyperlink ref="D49" r:id="rId80" display="Check@Front_Camera-Sensor_Vendor"/>
    <hyperlink ref="D48" r:id="rId81" display="Check@Front_Camera-Substrate_Variant"/>
    <hyperlink ref="D47" r:id="rId82" display="Check@Front_Camera-Substrate_Revision"/>
    <hyperlink ref="D46" r:id="rId83" display="Check@Front_Camera-Substrate_Vendor"/>
    <hyperlink ref="D45" r:id="rId84" display="Check@Front_Camera-IRCF_Variant"/>
    <hyperlink ref="D44" r:id="rId85" display="Check@Front_Camera-IRCF_Revision"/>
    <hyperlink ref="D43" r:id="rId86" display="Check@Front_Camera-IRCF_Vendor"/>
    <hyperlink ref="D42" r:id="rId87" display="Check@Front_Camera-Lens_Variant"/>
    <hyperlink ref="D41" r:id="rId88" display="Check@Front_Camera-Lens_Revision"/>
    <hyperlink ref="D40" r:id="rId89" display="Check@Front_Camera-Lens_Vendor"/>
    <hyperlink ref="D39" r:id="rId90" display="Check@Front_Camera-Plant"/>
    <hyperlink ref="D38" r:id="rId91" display="Check@Front_Camera-Integrator"/>
    <hyperlink ref="D37" r:id="rId92" display="Check@Front_Camera-Project_Version"/>
    <hyperlink ref="D36" r:id="rId93" display="Check@Front_Camera-Project"/>
    <hyperlink ref="D35" r:id="rId94" display="Check@Front_Camera-NVM_Revision"/>
    <hyperlink ref="D34" r:id="rId95" display="Check@Front_Camera_NVM_Version"/>
    <hyperlink ref="D346" r:id="rId96"/>
    <hyperlink ref="D345" r:id="rId97"/>
    <hyperlink ref="D343" r:id="rId98"/>
    <hyperlink ref="D308" r:id="rId99"/>
    <hyperlink ref="D309:D310" r:id="rId100" display="NTC_TEMP@Sensor1"/>
    <hyperlink ref="D309" r:id="rId101"/>
    <hyperlink ref="D310" r:id="rId102"/>
  </hyperlinks>
  <pageMargins left="0.69930555555555596" right="0.69930555555555596" top="0.75" bottom="0.75" header="0.3" footer="0.3"/>
  <pageSetup paperSize="9" orientation="portrait" r:id="rId103"/>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K43"/>
  <sheetViews>
    <sheetView topLeftCell="A19" workbookViewId="0">
      <selection activeCell="C1" sqref="C1:D8"/>
    </sheetView>
  </sheetViews>
  <sheetFormatPr defaultColWidth="8.625" defaultRowHeight="15.75"/>
  <cols>
    <col min="1" max="1" width="8.625" style="30" customWidth="1"/>
    <col min="2" max="2" width="13.5" style="258" customWidth="1"/>
    <col min="3" max="3" width="24.625" style="16" customWidth="1"/>
    <col min="4" max="4" width="29.125" style="16" customWidth="1"/>
    <col min="5" max="5" width="11.125" style="30" bestFit="1" customWidth="1"/>
    <col min="6" max="6" width="13.625" style="16" customWidth="1"/>
    <col min="7" max="7" width="16" style="16" bestFit="1" customWidth="1"/>
    <col min="8" max="8" width="13.375" style="16" customWidth="1"/>
    <col min="9" max="9" width="19.125" style="16" customWidth="1"/>
    <col min="10" max="10" width="21.625" style="104" customWidth="1"/>
    <col min="11" max="11" width="26.125" style="16" bestFit="1" customWidth="1"/>
    <col min="12" max="16384" width="8.625" style="16"/>
  </cols>
  <sheetData>
    <row r="1" spans="1:11" ht="15.6" customHeight="1">
      <c r="C1" s="510" t="s">
        <v>2297</v>
      </c>
      <c r="D1" s="511"/>
      <c r="E1" s="511"/>
      <c r="F1" s="102"/>
      <c r="G1" s="93" t="s">
        <v>529</v>
      </c>
      <c r="H1" s="103"/>
      <c r="I1" s="26"/>
    </row>
    <row r="2" spans="1:11" ht="16.5" customHeight="1">
      <c r="C2" s="511"/>
      <c r="D2" s="511"/>
      <c r="E2" s="511"/>
      <c r="F2" s="105" t="s">
        <v>0</v>
      </c>
      <c r="G2" s="106">
        <f>COUNTIF(F10:F291,"Not POR")</f>
        <v>0</v>
      </c>
      <c r="H2" s="103"/>
      <c r="I2" s="26"/>
    </row>
    <row r="3" spans="1:11" ht="17.25" customHeight="1">
      <c r="C3" s="511"/>
      <c r="D3" s="511"/>
      <c r="E3" s="511"/>
      <c r="F3" s="107" t="s">
        <v>69</v>
      </c>
      <c r="G3" s="106">
        <f>COUNTIF(F11:F292,"CHN validation")</f>
        <v>0</v>
      </c>
      <c r="H3" s="103"/>
      <c r="I3" s="26"/>
    </row>
    <row r="4" spans="1:11" ht="19.5" customHeight="1">
      <c r="A4" s="16"/>
      <c r="C4" s="511"/>
      <c r="D4" s="511"/>
      <c r="E4" s="511"/>
      <c r="F4" s="108" t="s">
        <v>71</v>
      </c>
      <c r="G4" s="106">
        <f>COUNTIF(F12:F293,"New Item")</f>
        <v>0</v>
      </c>
      <c r="J4" s="16"/>
    </row>
    <row r="5" spans="1:11" ht="15.6" customHeight="1">
      <c r="C5" s="511"/>
      <c r="D5" s="511"/>
      <c r="E5" s="511"/>
      <c r="F5" s="109" t="s">
        <v>70</v>
      </c>
      <c r="G5" s="106">
        <f>COUNTIF(F13:F294,"Pending update")</f>
        <v>0</v>
      </c>
      <c r="H5" s="103"/>
      <c r="I5" s="26"/>
    </row>
    <row r="6" spans="1:11" ht="15" customHeight="1">
      <c r="C6" s="511"/>
      <c r="D6" s="511"/>
      <c r="E6" s="511"/>
      <c r="F6" s="110" t="s">
        <v>72</v>
      </c>
      <c r="G6" s="106">
        <f>COUNTIF(F15:F295,"Modified")</f>
        <v>0</v>
      </c>
      <c r="H6" s="103"/>
      <c r="I6" s="26"/>
    </row>
    <row r="7" spans="1:11" ht="18" customHeight="1">
      <c r="C7" s="511"/>
      <c r="D7" s="511"/>
      <c r="E7" s="511"/>
      <c r="F7" s="90" t="s">
        <v>12</v>
      </c>
      <c r="G7" s="106">
        <f>COUNTIF(F10:F41,"Ready")</f>
        <v>32</v>
      </c>
      <c r="H7" s="103"/>
      <c r="I7" s="26"/>
    </row>
    <row r="8" spans="1:11" ht="17.25" customHeight="1" thickBot="1">
      <c r="C8" s="512"/>
      <c r="D8" s="512"/>
      <c r="E8" s="512"/>
      <c r="F8" s="111" t="s">
        <v>4</v>
      </c>
      <c r="G8" s="106">
        <f>COUNTIF(F17:F297,"Not ready")</f>
        <v>0</v>
      </c>
      <c r="H8" s="112"/>
      <c r="I8" s="26"/>
    </row>
    <row r="9" spans="1:11" ht="50.1" customHeight="1">
      <c r="A9" s="113" t="s">
        <v>73</v>
      </c>
      <c r="B9" s="256" t="s">
        <v>851</v>
      </c>
      <c r="C9" s="114" t="s">
        <v>1721</v>
      </c>
      <c r="D9" s="114" t="s">
        <v>1722</v>
      </c>
      <c r="E9" s="114" t="s">
        <v>74</v>
      </c>
      <c r="F9" s="115" t="s">
        <v>6</v>
      </c>
      <c r="G9" s="116" t="s">
        <v>511</v>
      </c>
      <c r="H9" s="115" t="s">
        <v>7</v>
      </c>
      <c r="I9" s="32" t="s">
        <v>9</v>
      </c>
      <c r="J9" s="114" t="s">
        <v>10</v>
      </c>
      <c r="K9" s="114" t="s">
        <v>11</v>
      </c>
    </row>
    <row r="10" spans="1:11" ht="18.75" customHeight="1">
      <c r="A10" s="84">
        <v>1</v>
      </c>
      <c r="B10" s="140" t="s">
        <v>854</v>
      </c>
      <c r="C10" s="150" t="s">
        <v>2126</v>
      </c>
      <c r="D10" s="337" t="s">
        <v>2176</v>
      </c>
      <c r="E10" s="84"/>
      <c r="F10" s="117" t="s">
        <v>12</v>
      </c>
      <c r="G10" s="85"/>
      <c r="H10" s="118"/>
      <c r="I10" s="88" t="s">
        <v>13</v>
      </c>
      <c r="J10" s="88"/>
      <c r="K10" s="85"/>
    </row>
    <row r="11" spans="1:11" ht="20.25" customHeight="1">
      <c r="A11" s="84">
        <v>2</v>
      </c>
      <c r="B11" s="140" t="s">
        <v>854</v>
      </c>
      <c r="C11" s="150" t="s">
        <v>2126</v>
      </c>
      <c r="D11" s="337" t="s">
        <v>2177</v>
      </c>
      <c r="E11" s="84"/>
      <c r="F11" s="117" t="s">
        <v>12</v>
      </c>
      <c r="G11" s="85"/>
      <c r="H11" s="118"/>
      <c r="I11" s="88" t="s">
        <v>14</v>
      </c>
      <c r="J11" s="88"/>
      <c r="K11" s="85"/>
    </row>
    <row r="12" spans="1:11" ht="18.75" customHeight="1">
      <c r="A12" s="84">
        <v>3</v>
      </c>
      <c r="B12" s="140" t="s">
        <v>854</v>
      </c>
      <c r="C12" s="150" t="s">
        <v>2126</v>
      </c>
      <c r="D12" s="337" t="s">
        <v>2127</v>
      </c>
      <c r="E12" s="84"/>
      <c r="F12" s="117" t="s">
        <v>12</v>
      </c>
      <c r="G12" s="85"/>
      <c r="H12" s="118"/>
      <c r="I12" s="87"/>
      <c r="J12" s="88"/>
      <c r="K12" s="85"/>
    </row>
    <row r="13" spans="1:11" ht="18.75" customHeight="1">
      <c r="A13" s="84">
        <v>4</v>
      </c>
      <c r="B13" s="140" t="s">
        <v>854</v>
      </c>
      <c r="C13" s="150" t="s">
        <v>2128</v>
      </c>
      <c r="D13" s="337" t="s">
        <v>2129</v>
      </c>
      <c r="E13" s="84"/>
      <c r="F13" s="117" t="s">
        <v>12</v>
      </c>
      <c r="G13" s="85"/>
      <c r="H13" s="118"/>
      <c r="I13" s="87"/>
      <c r="J13" s="88" t="s">
        <v>530</v>
      </c>
      <c r="K13" s="85"/>
    </row>
    <row r="14" spans="1:11" ht="18.75" customHeight="1">
      <c r="A14" s="84">
        <v>5</v>
      </c>
      <c r="B14" s="140" t="s">
        <v>854</v>
      </c>
      <c r="C14" s="150" t="s">
        <v>2128</v>
      </c>
      <c r="D14" s="94" t="s">
        <v>2165</v>
      </c>
      <c r="E14" s="84"/>
      <c r="F14" s="117" t="s">
        <v>12</v>
      </c>
      <c r="G14" s="85"/>
      <c r="H14" s="118"/>
      <c r="I14" s="87"/>
      <c r="J14" s="88" t="s">
        <v>597</v>
      </c>
      <c r="K14" s="85"/>
    </row>
    <row r="15" spans="1:11" ht="18.75" customHeight="1">
      <c r="A15" s="84">
        <v>6</v>
      </c>
      <c r="B15" s="140" t="s">
        <v>854</v>
      </c>
      <c r="C15" s="150" t="s">
        <v>2128</v>
      </c>
      <c r="D15" s="94" t="s">
        <v>2130</v>
      </c>
      <c r="E15" s="84"/>
      <c r="F15" s="117" t="s">
        <v>12</v>
      </c>
      <c r="G15" s="85"/>
      <c r="H15" s="80" t="s">
        <v>470</v>
      </c>
      <c r="I15" s="87"/>
      <c r="J15" s="88" t="s">
        <v>1183</v>
      </c>
      <c r="K15" s="85"/>
    </row>
    <row r="16" spans="1:11" ht="18.75" customHeight="1">
      <c r="A16" s="84">
        <v>7</v>
      </c>
      <c r="B16" s="140" t="s">
        <v>854</v>
      </c>
      <c r="C16" s="150" t="s">
        <v>2131</v>
      </c>
      <c r="D16" s="337" t="s">
        <v>2150</v>
      </c>
      <c r="E16" s="84" t="s">
        <v>67</v>
      </c>
      <c r="F16" s="117" t="s">
        <v>12</v>
      </c>
      <c r="G16" s="85"/>
      <c r="H16" s="80"/>
      <c r="I16" s="87"/>
      <c r="J16" s="88" t="s">
        <v>512</v>
      </c>
      <c r="K16" s="85"/>
    </row>
    <row r="17" spans="1:11" ht="18.75" customHeight="1">
      <c r="A17" s="84">
        <v>8</v>
      </c>
      <c r="B17" s="140" t="s">
        <v>854</v>
      </c>
      <c r="C17" s="150" t="s">
        <v>2131</v>
      </c>
      <c r="D17" s="337" t="s">
        <v>2151</v>
      </c>
      <c r="E17" s="84" t="s">
        <v>17</v>
      </c>
      <c r="F17" s="117" t="s">
        <v>12</v>
      </c>
      <c r="G17" s="85"/>
      <c r="H17" s="118"/>
      <c r="I17" s="87"/>
      <c r="J17" s="88" t="s">
        <v>513</v>
      </c>
      <c r="K17" s="95"/>
    </row>
    <row r="18" spans="1:11" ht="18.75" customHeight="1">
      <c r="A18" s="84">
        <v>9</v>
      </c>
      <c r="B18" s="140" t="s">
        <v>854</v>
      </c>
      <c r="C18" s="150" t="s">
        <v>2131</v>
      </c>
      <c r="D18" s="337" t="s">
        <v>2152</v>
      </c>
      <c r="E18" s="84"/>
      <c r="F18" s="117" t="s">
        <v>12</v>
      </c>
      <c r="G18" s="85"/>
      <c r="H18" s="118"/>
      <c r="I18" s="87"/>
      <c r="J18" s="88" t="s">
        <v>523</v>
      </c>
      <c r="K18" s="95"/>
    </row>
    <row r="19" spans="1:11" ht="18.75" customHeight="1">
      <c r="A19" s="84">
        <v>10</v>
      </c>
      <c r="B19" s="140" t="s">
        <v>854</v>
      </c>
      <c r="C19" s="150" t="s">
        <v>2131</v>
      </c>
      <c r="D19" s="337" t="s">
        <v>2132</v>
      </c>
      <c r="E19" s="121" t="s">
        <v>20</v>
      </c>
      <c r="F19" s="117" t="s">
        <v>12</v>
      </c>
      <c r="G19" s="85"/>
      <c r="H19" s="118"/>
      <c r="I19" s="87"/>
      <c r="J19" s="88" t="s">
        <v>251</v>
      </c>
      <c r="K19" s="92"/>
    </row>
    <row r="20" spans="1:11" ht="18.75" customHeight="1">
      <c r="A20" s="84">
        <v>11</v>
      </c>
      <c r="B20" s="140" t="s">
        <v>854</v>
      </c>
      <c r="C20" s="150" t="s">
        <v>2131</v>
      </c>
      <c r="D20" s="337" t="s">
        <v>2133</v>
      </c>
      <c r="E20" s="121" t="s">
        <v>21</v>
      </c>
      <c r="F20" s="117" t="s">
        <v>12</v>
      </c>
      <c r="G20" s="85"/>
      <c r="H20" s="118"/>
      <c r="I20" s="87"/>
      <c r="J20" s="88"/>
      <c r="K20" s="85"/>
    </row>
    <row r="21" spans="1:11" ht="18.75" customHeight="1">
      <c r="A21" s="84">
        <v>12</v>
      </c>
      <c r="B21" s="140" t="s">
        <v>854</v>
      </c>
      <c r="C21" s="150" t="s">
        <v>2131</v>
      </c>
      <c r="D21" s="337" t="s">
        <v>2134</v>
      </c>
      <c r="E21" s="121" t="s">
        <v>21</v>
      </c>
      <c r="F21" s="117" t="s">
        <v>12</v>
      </c>
      <c r="G21" s="85"/>
      <c r="H21" s="118"/>
      <c r="I21" s="87"/>
      <c r="J21" s="88"/>
      <c r="K21" s="85"/>
    </row>
    <row r="22" spans="1:11" ht="18.75" customHeight="1">
      <c r="A22" s="84">
        <v>13</v>
      </c>
      <c r="B22" s="140" t="s">
        <v>854</v>
      </c>
      <c r="C22" s="150" t="s">
        <v>2131</v>
      </c>
      <c r="D22" s="337" t="s">
        <v>2135</v>
      </c>
      <c r="E22" s="121" t="s">
        <v>21</v>
      </c>
      <c r="F22" s="117" t="s">
        <v>12</v>
      </c>
      <c r="G22" s="85"/>
      <c r="H22" s="118"/>
      <c r="I22" s="87"/>
      <c r="J22" s="88"/>
      <c r="K22" s="85"/>
    </row>
    <row r="23" spans="1:11" ht="18.75" customHeight="1">
      <c r="A23" s="84">
        <v>14</v>
      </c>
      <c r="B23" s="140" t="s">
        <v>854</v>
      </c>
      <c r="C23" s="150" t="s">
        <v>2131</v>
      </c>
      <c r="D23" s="337" t="s">
        <v>2136</v>
      </c>
      <c r="E23" s="121" t="s">
        <v>21</v>
      </c>
      <c r="F23" s="117" t="s">
        <v>12</v>
      </c>
      <c r="G23" s="85"/>
      <c r="H23" s="118"/>
      <c r="I23" s="87"/>
      <c r="J23" s="88"/>
      <c r="K23" s="85"/>
    </row>
    <row r="24" spans="1:11" ht="18.75" customHeight="1">
      <c r="A24" s="84">
        <v>15</v>
      </c>
      <c r="B24" s="140" t="s">
        <v>854</v>
      </c>
      <c r="C24" s="150" t="s">
        <v>2131</v>
      </c>
      <c r="D24" s="337" t="s">
        <v>2137</v>
      </c>
      <c r="E24" s="121" t="s">
        <v>21</v>
      </c>
      <c r="F24" s="117" t="s">
        <v>12</v>
      </c>
      <c r="G24" s="85"/>
      <c r="H24" s="118"/>
      <c r="I24" s="87"/>
      <c r="J24" s="88"/>
      <c r="K24" s="85"/>
    </row>
    <row r="25" spans="1:11" ht="15.75" customHeight="1">
      <c r="A25" s="84">
        <v>16</v>
      </c>
      <c r="B25" s="140" t="s">
        <v>854</v>
      </c>
      <c r="C25" s="122" t="s">
        <v>2138</v>
      </c>
      <c r="D25" s="389" t="s">
        <v>2168</v>
      </c>
      <c r="E25" s="84"/>
      <c r="F25" s="117" t="s">
        <v>12</v>
      </c>
      <c r="G25" s="85"/>
      <c r="H25" s="118"/>
      <c r="I25" s="87"/>
      <c r="J25" s="123" t="s">
        <v>508</v>
      </c>
      <c r="K25" s="85"/>
    </row>
    <row r="26" spans="1:11" ht="18.75" customHeight="1">
      <c r="A26" s="84">
        <v>17</v>
      </c>
      <c r="B26" s="140" t="s">
        <v>854</v>
      </c>
      <c r="C26" s="119" t="s">
        <v>2139</v>
      </c>
      <c r="D26" s="119" t="s">
        <v>1745</v>
      </c>
      <c r="E26" s="84"/>
      <c r="F26" s="90" t="s">
        <v>12</v>
      </c>
      <c r="G26" s="85"/>
      <c r="H26" s="87"/>
      <c r="I26" s="87"/>
      <c r="J26" s="124" t="s">
        <v>514</v>
      </c>
      <c r="K26" s="92"/>
    </row>
    <row r="27" spans="1:11" ht="15.75" customHeight="1">
      <c r="A27" s="84">
        <v>18</v>
      </c>
      <c r="B27" s="140" t="s">
        <v>854</v>
      </c>
      <c r="C27" s="119" t="s">
        <v>2139</v>
      </c>
      <c r="D27" s="119" t="s">
        <v>1746</v>
      </c>
      <c r="E27" s="84"/>
      <c r="F27" s="90" t="s">
        <v>12</v>
      </c>
      <c r="G27" s="85"/>
      <c r="H27" s="87"/>
      <c r="I27" s="87"/>
      <c r="J27" s="88" t="s">
        <v>461</v>
      </c>
      <c r="K27" s="85"/>
    </row>
    <row r="28" spans="1:11" ht="15.75" customHeight="1">
      <c r="A28" s="84">
        <v>19</v>
      </c>
      <c r="B28" s="140" t="s">
        <v>854</v>
      </c>
      <c r="C28" s="119" t="s">
        <v>2139</v>
      </c>
      <c r="D28" s="119" t="s">
        <v>1747</v>
      </c>
      <c r="E28" s="84"/>
      <c r="F28" s="90" t="s">
        <v>12</v>
      </c>
      <c r="G28" s="85"/>
      <c r="H28" s="87"/>
      <c r="I28" s="87"/>
      <c r="J28" s="88" t="s">
        <v>462</v>
      </c>
      <c r="K28" s="85"/>
    </row>
    <row r="29" spans="1:11" ht="18" customHeight="1">
      <c r="A29" s="84">
        <v>20</v>
      </c>
      <c r="B29" s="140" t="s">
        <v>854</v>
      </c>
      <c r="C29" s="119" t="s">
        <v>2139</v>
      </c>
      <c r="D29" s="119" t="s">
        <v>1748</v>
      </c>
      <c r="E29" s="84"/>
      <c r="F29" s="90" t="s">
        <v>12</v>
      </c>
      <c r="G29" s="85"/>
      <c r="H29" s="87"/>
      <c r="I29" s="87"/>
      <c r="J29" s="88" t="s">
        <v>463</v>
      </c>
      <c r="K29" s="85"/>
    </row>
    <row r="30" spans="1:11" ht="18" customHeight="1">
      <c r="A30" s="84">
        <v>25</v>
      </c>
      <c r="B30" s="140" t="s">
        <v>854</v>
      </c>
      <c r="C30" s="119" t="s">
        <v>2139</v>
      </c>
      <c r="D30" s="119" t="s">
        <v>1749</v>
      </c>
      <c r="E30" s="89"/>
      <c r="F30" s="90" t="s">
        <v>12</v>
      </c>
      <c r="G30" s="85"/>
      <c r="H30" s="87"/>
      <c r="I30" s="87"/>
      <c r="J30" s="88" t="s">
        <v>464</v>
      </c>
      <c r="K30" s="85"/>
    </row>
    <row r="31" spans="1:11" ht="16.5" customHeight="1">
      <c r="A31" s="84">
        <v>26</v>
      </c>
      <c r="B31" s="140" t="s">
        <v>854</v>
      </c>
      <c r="C31" s="119" t="s">
        <v>2139</v>
      </c>
      <c r="D31" s="119" t="s">
        <v>1750</v>
      </c>
      <c r="E31" s="89"/>
      <c r="F31" s="90" t="s">
        <v>12</v>
      </c>
      <c r="G31" s="85"/>
      <c r="H31" s="87"/>
      <c r="I31" s="87"/>
      <c r="J31" s="88" t="s">
        <v>465</v>
      </c>
      <c r="K31" s="85"/>
    </row>
    <row r="32" spans="1:11" ht="16.5" customHeight="1">
      <c r="A32" s="84">
        <v>32</v>
      </c>
      <c r="B32" s="140" t="s">
        <v>854</v>
      </c>
      <c r="C32" s="119" t="s">
        <v>2139</v>
      </c>
      <c r="D32" s="94" t="s">
        <v>1751</v>
      </c>
      <c r="E32" s="89"/>
      <c r="F32" s="90" t="s">
        <v>12</v>
      </c>
      <c r="G32" s="85"/>
      <c r="H32" s="87"/>
      <c r="I32" s="87"/>
      <c r="J32" s="88" t="s">
        <v>466</v>
      </c>
      <c r="K32" s="85"/>
    </row>
    <row r="33" spans="1:11" ht="16.5" customHeight="1">
      <c r="A33" s="84">
        <v>33</v>
      </c>
      <c r="B33" s="140" t="s">
        <v>854</v>
      </c>
      <c r="C33" s="119" t="s">
        <v>2139</v>
      </c>
      <c r="D33" s="119" t="s">
        <v>1752</v>
      </c>
      <c r="E33" s="89"/>
      <c r="F33" s="90" t="s">
        <v>12</v>
      </c>
      <c r="G33" s="85"/>
      <c r="H33" s="87"/>
      <c r="I33" s="87"/>
      <c r="J33" s="88" t="s">
        <v>467</v>
      </c>
      <c r="K33" s="85"/>
    </row>
    <row r="34" spans="1:11" ht="16.5" customHeight="1">
      <c r="A34" s="84">
        <v>34</v>
      </c>
      <c r="B34" s="140" t="s">
        <v>854</v>
      </c>
      <c r="C34" s="119" t="s">
        <v>2139</v>
      </c>
      <c r="D34" s="119" t="s">
        <v>1753</v>
      </c>
      <c r="E34" s="89"/>
      <c r="F34" s="90" t="s">
        <v>12</v>
      </c>
      <c r="G34" s="85"/>
      <c r="H34" s="87"/>
      <c r="I34" s="87"/>
      <c r="J34" s="88" t="s">
        <v>468</v>
      </c>
      <c r="K34" s="85"/>
    </row>
    <row r="35" spans="1:11" ht="16.5" customHeight="1">
      <c r="A35" s="84">
        <v>37</v>
      </c>
      <c r="B35" s="140" t="s">
        <v>852</v>
      </c>
      <c r="C35" s="91" t="s">
        <v>2140</v>
      </c>
      <c r="D35" s="94" t="s">
        <v>2141</v>
      </c>
      <c r="E35" s="84"/>
      <c r="F35" s="90" t="s">
        <v>12</v>
      </c>
      <c r="G35" s="85"/>
      <c r="H35" s="87"/>
      <c r="I35" s="87"/>
      <c r="J35" s="88" t="s">
        <v>605</v>
      </c>
      <c r="K35" s="85"/>
    </row>
    <row r="36" spans="1:11" ht="16.5" customHeight="1">
      <c r="A36" s="84">
        <v>38</v>
      </c>
      <c r="B36" s="140" t="s">
        <v>852</v>
      </c>
      <c r="C36" s="91" t="s">
        <v>2140</v>
      </c>
      <c r="D36" s="94" t="s">
        <v>2142</v>
      </c>
      <c r="E36" s="84"/>
      <c r="F36" s="90" t="s">
        <v>12</v>
      </c>
      <c r="G36" s="85"/>
      <c r="H36" s="87"/>
      <c r="I36" s="87"/>
      <c r="J36" s="88" t="s">
        <v>606</v>
      </c>
      <c r="K36" s="85"/>
    </row>
    <row r="37" spans="1:11" ht="16.5" customHeight="1">
      <c r="A37" s="84">
        <v>39</v>
      </c>
      <c r="B37" s="140" t="s">
        <v>852</v>
      </c>
      <c r="C37" s="91" t="s">
        <v>2140</v>
      </c>
      <c r="D37" s="136" t="s">
        <v>2143</v>
      </c>
      <c r="E37" s="84"/>
      <c r="F37" s="90" t="s">
        <v>12</v>
      </c>
      <c r="G37" s="85"/>
      <c r="H37" s="87"/>
      <c r="I37" s="87"/>
      <c r="J37" s="88" t="s">
        <v>607</v>
      </c>
      <c r="K37" s="85"/>
    </row>
    <row r="38" spans="1:11" ht="16.5" customHeight="1">
      <c r="A38" s="84">
        <v>40</v>
      </c>
      <c r="B38" s="140" t="s">
        <v>852</v>
      </c>
      <c r="C38" s="91" t="s">
        <v>2140</v>
      </c>
      <c r="D38" s="136" t="s">
        <v>2144</v>
      </c>
      <c r="E38" s="84"/>
      <c r="F38" s="90" t="s">
        <v>12</v>
      </c>
      <c r="G38" s="85"/>
      <c r="H38" s="87"/>
      <c r="I38" s="87"/>
      <c r="J38" s="92" t="s">
        <v>608</v>
      </c>
      <c r="K38" s="91"/>
    </row>
    <row r="39" spans="1:11" ht="16.5" customHeight="1">
      <c r="A39" s="84">
        <v>41</v>
      </c>
      <c r="B39" s="140" t="s">
        <v>852</v>
      </c>
      <c r="C39" s="120" t="s">
        <v>2145</v>
      </c>
      <c r="D39" s="337" t="s">
        <v>2166</v>
      </c>
      <c r="E39" s="84" t="s">
        <v>67</v>
      </c>
      <c r="F39" s="90" t="s">
        <v>12</v>
      </c>
      <c r="G39" s="85"/>
      <c r="H39" s="87"/>
      <c r="I39" s="87"/>
      <c r="J39" s="88" t="s">
        <v>512</v>
      </c>
      <c r="K39" s="85"/>
    </row>
    <row r="40" spans="1:11" ht="16.5" customHeight="1">
      <c r="A40" s="84">
        <v>42</v>
      </c>
      <c r="B40" s="140" t="s">
        <v>852</v>
      </c>
      <c r="C40" s="120" t="s">
        <v>2145</v>
      </c>
      <c r="D40" s="337" t="s">
        <v>2167</v>
      </c>
      <c r="E40" s="84" t="s">
        <v>68</v>
      </c>
      <c r="F40" s="90" t="s">
        <v>12</v>
      </c>
      <c r="G40" s="85"/>
      <c r="H40" s="87"/>
      <c r="I40" s="87"/>
      <c r="J40" s="88" t="s">
        <v>513</v>
      </c>
      <c r="K40" s="95"/>
    </row>
    <row r="41" spans="1:11" ht="16.5" customHeight="1">
      <c r="A41" s="84">
        <v>43</v>
      </c>
      <c r="B41" s="140" t="s">
        <v>852</v>
      </c>
      <c r="C41" s="85" t="s">
        <v>2146</v>
      </c>
      <c r="D41" s="94" t="s">
        <v>2147</v>
      </c>
      <c r="E41" s="84"/>
      <c r="F41" s="90" t="s">
        <v>12</v>
      </c>
      <c r="G41" s="85"/>
      <c r="H41" s="87"/>
      <c r="I41" s="87"/>
      <c r="J41" s="88" t="s">
        <v>515</v>
      </c>
      <c r="K41" s="85"/>
    </row>
    <row r="43" spans="1:11">
      <c r="C43" s="38"/>
      <c r="D43" s="38"/>
    </row>
  </sheetData>
  <mergeCells count="2">
    <mergeCell ref="C1:D8"/>
    <mergeCell ref="E1:E8"/>
  </mergeCells>
  <phoneticPr fontId="8" type="noConversion"/>
  <pageMargins left="0.69930555555555596" right="0.69930555555555596"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Change list</vt:lpstr>
      <vt:lpstr>CG-QT</vt:lpstr>
      <vt:lpstr>QT0a</vt:lpstr>
      <vt:lpstr>USBC  test</vt:lpstr>
      <vt:lpstr>CT1</vt:lpstr>
      <vt:lpstr>CT2</vt:lpstr>
      <vt:lpstr>FOS</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Windows 使用者</cp:lastModifiedBy>
  <dcterms:created xsi:type="dcterms:W3CDTF">2019-06-06T09:10:53Z</dcterms:created>
  <dcterms:modified xsi:type="dcterms:W3CDTF">2019-12-19T06:24:00Z</dcterms:modified>
</cp:coreProperties>
</file>