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21840" windowHeight="13740" activeTab="7"/>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447" i="1"/>
  <c r="C438" l="1"/>
  <c r="C435" l="1"/>
  <c r="C429" l="1"/>
  <c r="C426" l="1"/>
  <c r="C419" l="1"/>
  <c r="C415" l="1"/>
  <c r="C412" l="1"/>
  <c r="C409"/>
  <c r="C406"/>
  <c r="C401"/>
  <c r="C392"/>
  <c r="C389"/>
  <c r="C386"/>
  <c r="C383"/>
  <c r="C375"/>
  <c r="C378"/>
  <c r="C372"/>
  <c r="C369"/>
  <c r="C362"/>
  <c r="C359"/>
  <c r="C356" l="1"/>
  <c r="C348"/>
  <c r="J8" i="15"/>
  <c r="J7"/>
  <c r="J6"/>
  <c r="J5"/>
  <c r="J4"/>
  <c r="J3"/>
  <c r="J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J8" i="9"/>
  <c r="J7"/>
  <c r="J6"/>
  <c r="J5"/>
  <c r="J4"/>
  <c r="J3"/>
  <c r="J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<sst xmlns="http://schemas.openxmlformats.org/spreadsheetml/2006/main" count="11326" uniqueCount="3287">
  <si>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</si>
  <si>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</si>
  <si>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</si>
  <si>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</si>
  <si>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</si>
  <si>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</si>
  <si>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</si>
  <si>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</si>
  <si>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</si>
  <si>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</si>
  <si>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</si>
  <si>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</si>
  <si>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</si>
  <si>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</si>
  <si>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</si>
  <si>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</si>
  <si>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</si>
  <si>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</si>
  <si>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</si>
  <si>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</si>
  <si>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</si>
  <si>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</si>
  <si>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</si>
  <si>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</si>
  <si>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</si>
  <si>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</si>
  <si>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</si>
  <si>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</si>
  <si>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</si>
  <si>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</si>
  <si>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</si>
  <si>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</si>
  <si>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</si>
  <si>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</si>
  <si>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</si>
  <si>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</si>
  <si>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</si>
  <si>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</si>
  <si>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</si>
  <si>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</si>
  <si>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</si>
  <si>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</si>
  <si>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</si>
  <si>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</si>
  <si>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</si>
  <si>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</si>
  <si>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</si>
  <si>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</si>
  <si>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</si>
  <si>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</si>
  <si>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</si>
  <si>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</si>
  <si>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</si>
  <si>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</si>
  <si>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</si>
  <si>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</si>
  <si>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</si>
  <si>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</si>
  <si>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</si>
  <si>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</si>
  <si>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</si>
  <si>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</si>
  <si>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</si>
  <si>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</si>
  <si>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</si>
  <si>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</si>
  <si>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</si>
  <si>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</si>
  <si>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</si>
  <si>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</si>
  <si>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</si>
  <si>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</si>
  <si>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</si>
  <si>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</si>
  <si>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</si>
  <si>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</si>
  <si>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</si>
  <si>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</si>
  <si>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</si>
  <si>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</si>
  <si>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</si>
  <si>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</si>
  <si>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</si>
  <si>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</si>
  <si>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</si>
  <si>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</si>
  <si>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</si>
  <si>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</si>
  <si>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</si>
  <si>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</si>
  <si>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</si>
  <si>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</si>
  <si>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</si>
  <si>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</si>
  <si>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</si>
  <si>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</si>
  <si>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</si>
  <si>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</si>
  <si>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</si>
  <si>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</si>
  <si>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</si>
  <si>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</si>
  <si>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</si>
  <si>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</si>
  <si>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</si>
  <si>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</si>
  <si>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</si>
  <si>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</si>
  <si>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</si>
  <si>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</si>
  <si>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</si>
  <si>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</si>
  <si>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</si>
  <si>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</si>
  <si>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</si>
  <si>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</si>
  <si>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</si>
  <si>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</si>
  <si>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</si>
  <si>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</si>
  <si>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</si>
  <si>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</si>
  <si>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</si>
  <si>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</si>
  <si>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</si>
  <si>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</si>
  <si>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</si>
  <si>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</si>
  <si>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</si>
  <si>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</si>
  <si>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</si>
  <si>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</si>
  <si>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</si>
  <si>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</si>
  <si>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</si>
  <si>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</si>
  <si>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</si>
  <si>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</si>
  <si>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</si>
  <si>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</si>
  <si>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</si>
  <si>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</si>
  <si>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</si>
  <si>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</si>
  <si>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</si>
  <si>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</si>
  <si>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</si>
  <si>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</si>
  <si>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</si>
  <si>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</si>
  <si>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</si>
  <si>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</si>
  <si>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</si>
  <si>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</si>
  <si>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</si>
  <si>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</si>
  <si>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</si>
  <si>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</si>
  <si>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</si>
  <si>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</si>
  <si>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</si>
  <si>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</si>
  <si>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</si>
  <si>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</si>
  <si>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</si>
  <si>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</si>
  <si>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</si>
  <si>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</si>
  <si>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</si>
  <si>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</si>
  <si>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</si>
  <si>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</si>
  <si>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</si>
  <si>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</si>
  <si>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</si>
  <si>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</si>
  <si>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</si>
  <si>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</si>
  <si>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</si>
  <si>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</si>
  <si>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</si>
  <si>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</si>
  <si>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</si>
  <si>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</si>
  <si>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</si>
  <si>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</si>
  <si>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</si>
  <si>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</si>
  <si>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</si>
  <si>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</si>
  <si>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</si>
  <si>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</si>
  <si>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</si>
  <si>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</si>
  <si>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</si>
  <si>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</si>
  <si>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</si>
  <si>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</si>
  <si>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</si>
  <si>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</si>
  <si>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</si>
  <si>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</si>
  <si>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</si>
  <si>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</si>
  <si>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</si>
  <si>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</si>
  <si>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</si>
  <si>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</si>
  <si>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</si>
  <si>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</si>
  <si>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</si>
  <si>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</si>
  <si>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</si>
  <si>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</si>
  <si>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</si>
  <si>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</si>
  <si>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</si>
  <si>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</si>
  <si>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</si>
  <si>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</si>
  <si>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</si>
  <si>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</si>
  <si>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</si>
  <si>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</si>
  <si>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</si>
  <si>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</si>
  <si>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</si>
  <si>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</si>
  <si>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</si>
  <si>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</si>
  <si>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</si>
  <si>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</si>
  <si>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</si>
  <si>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</si>
  <si>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</si>
  <si>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</si>
  <si>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</si>
  <si>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</si>
  <si>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</si>
  <si>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</si>
  <si>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</si>
  <si>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</si>
  <si>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</si>
  <si>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</si>
  <si>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</si>
  <si>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</si>
  <si>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</si>
  <si>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</si>
  <si>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</si>
  <si>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</si>
  <si>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</si>
  <si>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</si>
  <si>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</si>
  <si>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</si>
  <si>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</si>
  <si>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</si>
  <si>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</si>
  <si>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</si>
  <si>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</si>
  <si>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</si>
  <si>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</si>
  <si>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</si>
  <si>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</si>
  <si>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</si>
  <si>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</si>
  <si>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</si>
  <si>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</si>
  <si>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</si>
  <si>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</si>
  <si>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</si>
  <si>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</si>
  <si>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</si>
  <si>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</si>
  <si>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</si>
  <si>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</si>
  <si>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</si>
  <si>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</si>
  <si>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</si>
  <si>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</si>
  <si>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</si>
  <si>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</si>
  <si>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</si>
  <si>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</si>
  <si>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</si>
  <si>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</si>
  <si>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</si>
  <si>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</si>
  <si>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</si>
  <si>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</si>
  <si>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</si>
  <si>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</si>
  <si>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</si>
  <si>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</si>
  <si>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</si>
  <si>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</si>
  <si>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</si>
  <si>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</si>
  <si>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</si>
  <si>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</si>
  <si>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</si>
  <si>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</si>
  <si>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</si>
  <si>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</si>
  <si>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</si>
  <si>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</si>
  <si>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</si>
  <si>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</si>
  <si>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</si>
  <si>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</si>
  <si>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</si>
  <si>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</si>
  <si>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</si>
  <si>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</si>
  <si>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</si>
  <si>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</si>
  <si>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</si>
  <si>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</si>
  <si>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</si>
  <si>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</si>
  <si>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</si>
  <si>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</si>
  <si>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</si>
  <si>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</si>
  <si>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</si>
  <si>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</si>
  <si>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</si>
  <si>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</si>
  <si>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</si>
  <si>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</si>
  <si>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</si>
  <si>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</si>
  <si>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</si>
  <si>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</si>
  <si>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</si>
  <si>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</si>
  <si>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</si>
  <si>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</si>
  <si>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</si>
  <si>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</si>
  <si>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</si>
  <si>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</si>
  <si>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</si>
  <si>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</si>
  <si>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</si>
  <si>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</si>
  <si>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</si>
  <si>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</si>
  <si>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</si>
  <si>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</si>
  <si>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</si>
  <si>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</si>
  <si>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</si>
  <si>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</si>
  <si>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</si>
  <si>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</si>
  <si>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</si>
  <si>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</si>
  <si>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</si>
  <si>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</si>
  <si>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</si>
  <si>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</si>
  <si>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</si>
  <si>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</si>
  <si>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</si>
  <si>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</si>
  <si>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</si>
  <si>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</si>
  <si>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</si>
  <si>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</si>
  <si>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</si>
  <si>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</si>
  <si>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</si>
  <si>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</si>
  <si>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</si>
  <si>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</si>
  <si>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</si>
  <si>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</si>
  <si>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</si>
  <si>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</si>
  <si>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</si>
  <si>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</si>
  <si>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</si>
  <si>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</si>
  <si>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</si>
  <si>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</si>
  <si>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</si>
  <si>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</si>
  <si>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</si>
  <si>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</si>
  <si>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</si>
  <si>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</si>
  <si>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</si>
  <si>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</si>
  <si>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</si>
  <si>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</si>
  <si>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</si>
  <si>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</si>
  <si>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</si>
  <si>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</si>
  <si>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</si>
  <si>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</si>
  <si>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</si>
  <si>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</si>
  <si>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</si>
  <si>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</si>
  <si>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</si>
  <si>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</si>
  <si>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</si>
  <si>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</si>
  <si>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</si>
  <si>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</si>
  <si>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</si>
  <si>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</si>
  <si>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</si>
  <si>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</si>
  <si>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</si>
  <si>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</si>
  <si>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</si>
  <si>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</si>
  <si>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</si>
  <si>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</si>
  <si>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</si>
  <si>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</si>
  <si>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</si>
  <si>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</si>
  <si>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</si>
  <si>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</si>
  <si>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</si>
  <si>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</si>
  <si>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</si>
  <si>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</si>
  <si>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</si>
  <si>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</si>
  <si>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</si>
  <si>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</si>
  <si>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</si>
  <si>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</si>
  <si>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</si>
  <si>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</si>
  <si>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</si>
  <si>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</si>
  <si>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</si>
  <si>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</si>
  <si>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</si>
  <si>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</si>
  <si>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</si>
  <si>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</si>
  <si>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</si>
  <si>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</si>
  <si>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</si>
  <si>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</si>
  <si>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</si>
  <si>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</si>
  <si>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</si>
  <si>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</si>
  <si>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</si>
  <si>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</si>
  <si>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</si>
  <si>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</si>
  <si>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</si>
  <si>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</si>
  <si>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</si>
  <si>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</si>
  <si>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</si>
  <si>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</si>
  <si>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</si>
  <si>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</si>
  <si>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</si>
  <si>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</si>
  <si>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</si>
  <si>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</si>
  <si>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</si>
  <si>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</si>
  <si>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</si>
  <si>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</si>
  <si>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</si>
  <si>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</si>
  <si>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</si>
  <si>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</si>
  <si>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</si>
  <si>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</si>
  <si>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</si>
  <si>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</si>
  <si>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</si>
  <si>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</si>
  <si>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</si>
  <si>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</si>
  <si>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</si>
  <si>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</si>
  <si>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</si>
  <si>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</si>
  <si>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</si>
  <si>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</si>
  <si>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</si>
  <si>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</si>
  <si>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</si>
  <si>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</si>
  <si>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</si>
  <si>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</si>
  <si>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</si>
  <si>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</si>
  <si>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</si>
  <si>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</si>
  <si>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</si>
  <si>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</si>
  <si>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</si>
  <si>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</si>
  <si>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</si>
  <si>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</si>
  <si>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</si>
  <si>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</si>
  <si>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</si>
  <si>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</si>
  <si>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</si>
  <si>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</si>
  <si>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</si>
  <si>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</si>
  <si>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</si>
  <si>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</si>
  <si>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</si>
  <si>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</si>
  <si>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</si>
  <si>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</si>
  <si>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</si>
  <si>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</si>
  <si>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</si>
  <si>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</si>
  <si>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</si>
  <si>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</si>
  <si>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</si>
  <si>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</si>
  <si>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</si>
  <si>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</si>
  <si>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</si>
  <si>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</si>
  <si>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</si>
  <si>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</si>
  <si>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</si>
  <si>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</si>
  <si>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</si>
  <si>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</si>
  <si>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</si>
  <si>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</si>
  <si>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</si>
  <si>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</si>
  <si>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</si>
  <si>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</si>
  <si>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</si>
  <si>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</si>
  <si>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</si>
  <si>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</si>
  <si>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</si>
  <si>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</si>
  <si>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</si>
  <si>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</si>
  <si>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</si>
  <si>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</si>
  <si>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</si>
  <si>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</si>
  <si>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</si>
  <si>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</si>
  <si>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</si>
  <si>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</si>
  <si>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</si>
  <si>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</si>
  <si>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</si>
  <si>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</si>
  <si>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</si>
  <si>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</si>
  <si>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</si>
  <si>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</si>
  <si>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</si>
  <si>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</si>
  <si>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</si>
  <si>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</si>
  <si>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</si>
  <si>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</si>
  <si>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</si>
  <si>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</si>
  <si>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</si>
  <si>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</si>
  <si>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</si>
  <si>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</si>
  <si>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</si>
  <si>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</si>
  <si>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</si>
  <si>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</si>
  <si>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</si>
  <si>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</si>
  <si>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</si>
  <si>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</si>
  <si>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</si>
  <si>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</si>
  <si>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</si>
  <si>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</si>
  <si>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</si>
  <si>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</si>
  <si>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</si>
  <si>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</si>
  <si>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</si>
  <si>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</si>
  <si>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</si>
  <si>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</si>
  <si>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</si>
  <si>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</si>
  <si>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</si>
  <si>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</si>
  <si>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</si>
  <si>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</si>
  <si>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</si>
  <si>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</si>
  <si>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</si>
  <si>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</si>
  <si>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</si>
  <si>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</si>
  <si>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</si>
  <si>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</si>
  <si>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</si>
  <si>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</si>
  <si>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</si>
  <si>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</si>
  <si>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</si>
  <si>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</si>
  <si>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</si>
  <si>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</si>
  <si>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</si>
  <si>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</si>
  <si>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</si>
  <si>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</si>
  <si>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</si>
  <si>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</si>
  <si>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</si>
  <si>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</si>
  <si>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</si>
  <si>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</si>
  <si>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</si>
  <si>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</si>
  <si>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</si>
  <si>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</si>
  <si>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</si>
  <si>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</si>
  <si>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</si>
  <si>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</si>
  <si>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</si>
  <si>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</si>
  <si>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</si>
  <si>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</si>
  <si>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</si>
  <si>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</si>
  <si>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</si>
  <si>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</si>
  <si>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</si>
  <si>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</si>
  <si>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</si>
  <si>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</si>
  <si>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</si>
  <si>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</si>
  <si>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</si>
  <si>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</si>
  <si>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</si>
  <si>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</si>
  <si>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</si>
  <si>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</si>
  <si>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</si>
  <si>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</si>
  <si>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</si>
  <si>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</si>
  <si>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</si>
  <si>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</si>
  <si>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</si>
  <si>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</si>
  <si>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</si>
  <si>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</si>
  <si>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</si>
  <si>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</si>
  <si>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</si>
  <si>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</si>
  <si>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</si>
  <si>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</si>
  <si>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</si>
  <si>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</si>
  <si>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</si>
  <si>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</si>
  <si>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</si>
  <si>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</si>
  <si>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</si>
  <si>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</si>
  <si>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</si>
  <si>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</si>
  <si>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</si>
  <si>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</si>
  <si>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</si>
  <si>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</si>
  <si>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</si>
  <si>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</si>
  <si>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</si>
  <si>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</si>
  <si>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</si>
  <si>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</si>
  <si>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</si>
  <si>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</si>
  <si>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</si>
  <si>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</si>
  <si>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</si>
  <si>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</si>
  <si>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</si>
  <si>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</si>
  <si>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</si>
  <si>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</si>
  <si>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</si>
  <si>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</si>
  <si>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</si>
  <si>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</si>
  <si>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</si>
  <si>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</si>
  <si>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</si>
  <si>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</si>
  <si>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</si>
  <si>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</si>
  <si>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</si>
  <si>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</si>
  <si>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</si>
  <si>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</si>
  <si>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</si>
  <si>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</si>
  <si>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</si>
  <si>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</si>
  <si>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</si>
  <si>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</si>
  <si>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</si>
  <si>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</si>
  <si>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</si>
  <si>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</si>
  <si>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</si>
  <si>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</si>
  <si>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</si>
  <si>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</si>
  <si>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</si>
  <si>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</si>
  <si>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</si>
  <si>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</si>
  <si>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</si>
  <si>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</si>
  <si>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</si>
  <si>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</si>
  <si>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</si>
  <si>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</si>
  <si>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</si>
  <si>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</si>
  <si>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</si>
  <si>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</si>
  <si>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</si>
  <si>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</si>
  <si>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</si>
  <si>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</si>
  <si>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</si>
  <si>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</si>
  <si>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</si>
  <si>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</si>
  <si>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</si>
  <si>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</si>
  <si>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</si>
  <si>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</si>
  <si>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</si>
  <si>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</si>
  <si>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</si>
  <si>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</si>
  <si>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</si>
  <si>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</si>
  <si>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</si>
  <si>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</si>
  <si>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</si>
  <si>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</si>
  <si>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</si>
  <si>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</si>
  <si>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</si>
  <si>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</si>
  <si>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</si>
  <si>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</si>
  <si>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</si>
  <si>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</si>
  <si>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</si>
  <si>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</si>
  <si>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</si>
  <si>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</si>
  <si>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</si>
  <si>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</si>
  <si>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</si>
  <si>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</si>
  <si>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</si>
  <si>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</si>
  <si>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</si>
  <si>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</si>
  <si>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</si>
  <si>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</si>
  <si>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</si>
  <si>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</si>
  <si>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</si>
  <si>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</si>
  <si>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</si>
  <si>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</si>
  <si>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</si>
  <si>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</si>
  <si>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</si>
  <si>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</si>
  <si>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</si>
  <si>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</si>
  <si>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</si>
  <si>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</si>
  <si>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</si>
  <si>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</si>
  <si>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</si>
  <si>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</si>
  <si>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</si>
  <si>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</si>
  <si>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</si>
  <si>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</si>
  <si>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</si>
  <si>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</si>
  <si>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</si>
  <si>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</si>
  <si>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</si>
  <si>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</si>
  <si>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</si>
  <si>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</si>
  <si>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</si>
  <si>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</si>
  <si>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</si>
  <si>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</si>
  <si>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</si>
  <si>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</si>
  <si>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</si>
  <si>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</si>
  <si>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</si>
  <si>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</si>
  <si>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</si>
  <si>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</si>
  <si>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</si>
  <si>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</si>
  <si>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</si>
  <si>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</si>
  <si>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</si>
  <si>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</si>
  <si>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</si>
  <si>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</si>
  <si>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</si>
  <si>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</si>
  <si>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</si>
  <si>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</si>
  <si>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</si>
  <si>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</si>
  <si>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</si>
  <si>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</si>
  <si>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</si>
  <si>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</si>
  <si>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</si>
  <si>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</si>
  <si>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</si>
  <si>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</si>
  <si>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</si>
  <si>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</si>
  <si>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</si>
  <si>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</si>
  <si>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</si>
  <si>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</si>
  <si>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</si>
  <si>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</si>
  <si>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</si>
  <si>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</si>
  <si>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</si>
  <si>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</si>
  <si>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</si>
  <si>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</si>
  <si>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</si>
  <si>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</si>
  <si>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</si>
  <si>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</si>
  <si>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</si>
  <si>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</si>
  <si>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</si>
  <si>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</si>
  <si>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</si>
  <si>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</si>
  <si>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</si>
  <si>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</si>
  <si>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</si>
  <si>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</si>
  <si>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</si>
  <si>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</si>
  <si>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</si>
  <si>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</si>
  <si>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</si>
  <si>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</si>
  <si>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</si>
  <si>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</si>
  <si>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</si>
  <si>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</si>
  <si>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</si>
  <si>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</si>
  <si>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</si>
  <si>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</si>
  <si>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</si>
  <si>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</si>
  <si>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</si>
  <si>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</si>
  <si>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</si>
  <si>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</si>
  <si>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</si>
  <si>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</si>
  <si>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</si>
  <si>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</si>
  <si>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</si>
  <si>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</si>
  <si>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</si>
  <si>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</si>
  <si>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</si>
  <si>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</si>
  <si>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</si>
  <si>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</si>
  <si>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</si>
  <si>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</si>
  <si>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</si>
  <si>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</si>
  <si>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</si>
  <si>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</si>
  <si>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</si>
  <si>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</si>
  <si>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</si>
  <si>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</si>
  <si>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</si>
  <si>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</si>
  <si>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</si>
  <si>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</si>
  <si>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</si>
  <si>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</si>
  <si>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</si>
  <si>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</si>
  <si>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</si>
  <si>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</si>
  <si>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</si>
  <si>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</si>
  <si>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</si>
  <si>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</si>
  <si>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</si>
  <si>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</si>
  <si>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</si>
  <si>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</si>
  <si>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</si>
  <si>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</si>
  <si>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</si>
  <si>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</si>
  <si>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</si>
  <si>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</si>
  <si>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</si>
  <si>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</si>
  <si>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</si>
  <si>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</si>
  <si>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</si>
  <si>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</si>
  <si>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</si>
  <si>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</si>
  <si>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</si>
  <si>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</si>
  <si>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</si>
  <si>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</si>
  <si>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</si>
  <si>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</si>
  <si>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</si>
  <si>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</si>
  <si>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</si>
  <si>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</si>
  <si>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</si>
  <si>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</si>
  <si>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</si>
  <si>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</si>
  <si>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</si>
  <si>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</si>
  <si>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</si>
  <si>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</si>
  <si>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</si>
  <si>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</si>
  <si>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</si>
  <si>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</si>
  <si>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</si>
  <si>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</si>
  <si>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</si>
  <si>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</si>
  <si>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</si>
  <si>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</si>
  <si>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</si>
  <si>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</si>
  <si>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</si>
  <si>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</si>
  <si>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</si>
  <si>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</si>
  <si>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</si>
  <si>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</si>
  <si>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</si>
  <si>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</si>
  <si>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</si>
  <si>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</si>
  <si>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</si>
  <si>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</si>
  <si>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</si>
  <si>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</si>
  <si>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</si>
  <si>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</si>
  <si>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</si>
  <si>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</si>
  <si>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</si>
  <si>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</si>
  <si>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</si>
  <si>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</si>
  <si>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</si>
  <si>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</si>
  <si>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</si>
  <si>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</si>
  <si>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</si>
  <si>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</si>
  <si>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</si>
  <si>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</si>
  <si>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</si>
  <si>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</si>
  <si>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</si>
  <si>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</si>
  <si>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</si>
  <si>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</si>
  <si>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</si>
  <si>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</si>
  <si>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</si>
  <si>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</si>
  <si>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</si>
  <si>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</si>
  <si>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</si>
  <si>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</si>
  <si>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</si>
  <si>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</si>
  <si>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</si>
  <si>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</si>
  <si>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</si>
  <si>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</si>
  <si>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</si>
  <si>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</si>
  <si>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</si>
  <si>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</si>
  <si>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</si>
  <si>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</si>
  <si>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</si>
  <si>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</si>
  <si>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</si>
  <si>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</si>
  <si>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</si>
  <si>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</si>
  <si>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</si>
  <si>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</si>
  <si>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</si>
  <si>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</si>
  <si>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</si>
  <si>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</si>
  <si>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</si>
  <si>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</si>
  <si>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</si>
  <si>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</si>
  <si>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</si>
  <si>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</si>
  <si>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</si>
  <si>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</si>
  <si>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</si>
  <si>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</si>
  <si>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</si>
  <si>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</si>
  <si>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</si>
  <si>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</si>
  <si>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</si>
  <si>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</si>
  <si>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</si>
  <si>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</si>
  <si>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</si>
  <si>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</si>
  <si>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</si>
  <si>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</si>
  <si>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</si>
  <si>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</si>
  <si>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</si>
  <si>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</si>
  <si>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</si>
  <si>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</si>
  <si>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</si>
  <si>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</si>
  <si>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</si>
  <si>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</si>
  <si>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</si>
  <si>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</si>
  <si>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</si>
  <si>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</si>
  <si>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</si>
  <si>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</si>
  <si>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</si>
  <si>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</si>
  <si>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</si>
  <si>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</si>
  <si>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</si>
  <si>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</si>
  <si>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</si>
  <si>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</si>
  <si>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</si>
  <si>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</si>
  <si>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</si>
  <si>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</si>
  <si>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</si>
  <si>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</si>
  <si>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</si>
  <si>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</si>
  <si>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</si>
  <si>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</si>
  <si>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</si>
  <si>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</si>
  <si>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</si>
  <si>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</si>
  <si>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</si>
  <si>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</si>
  <si>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</si>
  <si>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</si>
  <si>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</si>
  <si>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</si>
  <si>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</si>
  <si>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</si>
  <si>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</si>
  <si>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</si>
  <si>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</si>
  <si>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</si>
  <si>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</si>
  <si>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</si>
  <si>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</si>
  <si>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</si>
  <si>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</si>
  <si>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</si>
  <si>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</si>
  <si>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</si>
  <si>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</si>
  <si>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</si>
  <si>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</si>
  <si>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</si>
  <si>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</si>
  <si>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</si>
  <si>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</si>
  <si>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</si>
  <si>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</si>
  <si>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</si>
  <si>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</si>
  <si>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</si>
  <si>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</si>
  <si>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</si>
  <si>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</si>
  <si>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</si>
  <si>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</si>
  <si>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</si>
  <si>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</si>
  <si>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</si>
  <si>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</si>
  <si>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</si>
  <si>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</si>
  <si>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</si>
  <si>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</si>
  <si>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</si>
  <si>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</si>
  <si>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</si>
  <si>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</si>
  <si>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</si>
  <si>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</si>
  <si>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</si>
  <si>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</si>
  <si>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</si>
  <si>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</si>
  <si>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</si>
  <si>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</si>
  <si>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</si>
  <si>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</si>
  <si>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</si>
  <si>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</si>
  <si>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</si>
  <si>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</si>
  <si>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</si>
  <si>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</si>
  <si>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</si>
  <si>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</si>
  <si>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</si>
  <si>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</si>
  <si>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</si>
  <si>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</si>
  <si>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</si>
  <si>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</si>
  <si>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</si>
  <si>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</si>
  <si>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</si>
  <si>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</si>
  <si>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</si>
  <si>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</si>
  <si>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</si>
  <si>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</si>
  <si>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</si>
  <si>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</si>
  <si>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</si>
  <si>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</si>
  <si>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</si>
  <si>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</si>
  <si>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</si>
  <si>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</si>
  <si>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</si>
  <si>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</si>
  <si>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</si>
  <si>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</si>
  <si>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</si>
  <si>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</si>
  <si>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</si>
  <si>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</si>
  <si>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</si>
  <si>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</si>
  <si>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</si>
  <si>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</si>
  <si>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</si>
  <si>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</si>
  <si>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</si>
  <si>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</si>
  <si>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</si>
  <si>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</si>
  <si>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</si>
  <si>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</si>
  <si>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</si>
  <si>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</si>
  <si>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</si>
  <si>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</si>
  <si>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</si>
  <si>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</si>
  <si>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</si>
  <si>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</si>
  <si>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</si>
  <si>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</si>
  <si>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</si>
  <si>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</si>
  <si>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</si>
  <si>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</si>
  <si>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</si>
  <si>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</si>
  <si>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</si>
  <si>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</si>
  <si>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</si>
  <si>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</si>
  <si>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</si>
  <si>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</si>
  <si>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</si>
  <si>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</si>
  <si>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</si>
  <si>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</si>
  <si>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</si>
  <si>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</si>
  <si>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</si>
  <si>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</si>
  <si>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</si>
  <si>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</si>
  <si>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</si>
  <si>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</si>
  <si>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</si>
  <si>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</si>
  <si>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</si>
  <si>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</si>
  <si>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</si>
  <si>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</si>
  <si>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</si>
  <si>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</si>
  <si>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</si>
  <si>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</si>
  <si>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</si>
  <si>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</si>
  <si>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</si>
  <si>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</si>
  <si>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</si>
  <si>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</si>
  <si>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</si>
  <si>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</si>
  <si>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</si>
  <si>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</si>
  <si>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</si>
  <si>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</si>
  <si>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</si>
  <si>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</si>
  <si>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</si>
  <si>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</si>
  <si>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</si>
  <si>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</si>
  <si>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</si>
  <si>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</si>
  <si>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</si>
  <si>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</si>
  <si>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</si>
  <si>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</si>
  <si>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</si>
  <si>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</si>
  <si>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</si>
  <si>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</si>
  <si>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</si>
  <si>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</si>
  <si>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</si>
  <si>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</si>
  <si>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</si>
  <si>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</si>
  <si>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</si>
  <si>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</si>
  <si>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</si>
  <si>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</si>
  <si>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</si>
  <si>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</si>
  <si>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</si>
  <si>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</si>
  <si>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</si>
  <si>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</si>
  <si>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</si>
  <si>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</si>
  <si>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</si>
  <si>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</si>
  <si>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</si>
  <si>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</si>
  <si>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</si>
  <si>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</si>
  <si>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</si>
  <si>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</si>
  <si>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</si>
  <si>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</si>
  <si>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</si>
  <si>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</si>
  <si>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</si>
  <si>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</si>
  <si>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</si>
  <si>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</si>
  <si>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</si>
  <si>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</si>
  <si>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</si>
  <si>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</si>
  <si>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</si>
  <si>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</si>
  <si>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</si>
  <si>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</si>
  <si>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</si>
  <si>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</si>
  <si>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</si>
  <si>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</si>
  <si>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</si>
  <si>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</si>
  <si>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</si>
  <si>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</si>
  <si>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</si>
  <si>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</si>
  <si>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</si>
  <si>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</si>
  <si>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</si>
  <si>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</si>
  <si>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</si>
  <si>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</si>
  <si>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</si>
  <si>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</si>
  <si>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</si>
  <si>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</si>
  <si>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</si>
  <si>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</si>
  <si>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</si>
  <si>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</si>
  <si>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</si>
  <si>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</si>
  <si>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</si>
  <si>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</si>
  <si>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</si>
  <si>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</si>
  <si>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</si>
  <si>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</si>
  <si>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</si>
  <si>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</si>
  <si>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</si>
  <si>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</si>
  <si>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</si>
  <si>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</si>
  <si>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</si>
  <si>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</si>
  <si>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</si>
  <si>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</si>
  <si>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</si>
  <si>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</si>
  <si>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</si>
  <si>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</si>
  <si>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</si>
  <si>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</si>
  <si>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</si>
  <si>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</si>
  <si>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</si>
  <si>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</si>
  <si>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</si>
  <si>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</si>
  <si>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</si>
  <si>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</si>
  <si>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</si>
  <si>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</si>
  <si>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</si>
  <si>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</si>
  <si>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</si>
  <si>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</si>
  <si>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</si>
  <si>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</si>
  <si>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</si>
  <si>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</si>
  <si>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</si>
  <si>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</si>
  <si>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</si>
  <si>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</si>
  <si>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</si>
  <si>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</si>
  <si>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</si>
  <si>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</si>
  <si>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</si>
  <si>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</si>
  <si>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</si>
  <si>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</si>
  <si>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</si>
  <si>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</si>
  <si>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</si>
  <si>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</si>
  <si>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</si>
  <si>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</si>
  <si>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</si>
  <si>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</si>
  <si>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</si>
  <si>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</si>
  <si>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</si>
  <si>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</si>
  <si>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</si>
  <si>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</si>
  <si>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</si>
  <si>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</si>
  <si>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</si>
  <si>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</si>
  <si>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</si>
  <si>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</si>
  <si>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</si>
  <si>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</si>
  <si>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</si>
  <si>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</si>
  <si>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</si>
  <si>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</si>
  <si>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</si>
  <si>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</si>
  <si>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</si>
  <si>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</si>
  <si>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</si>
  <si>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</si>
  <si>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</si>
  <si>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</si>
  <si>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</si>
  <si>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</si>
  <si>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</si>
  <si>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</si>
  <si>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</si>
  <si>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</si>
  <si>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</si>
  <si>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</si>
  <si>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</si>
  <si>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</si>
  <si>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</si>
  <si>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</si>
  <si>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</si>
  <si>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</si>
  <si>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</si>
  <si>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</si>
  <si>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</si>
  <si>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</si>
  <si>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</si>
  <si>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</si>
  <si>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</si>
  <si>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</si>
  <si>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</si>
  <si>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</si>
  <si>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</si>
  <si>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</si>
  <si>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</si>
  <si>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</si>
  <si>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</si>
  <si>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</si>
  <si>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</si>
  <si>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</si>
  <si>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</si>
  <si>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</si>
  <si>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</si>
  <si>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</si>
  <si>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</si>
  <si>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</si>
  <si>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</si>
  <si>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</si>
  <si>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</si>
  <si>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</si>
  <si>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</si>
  <si>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</si>
  <si>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</si>
  <si>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</si>
  <si>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</si>
  <si>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</si>
  <si>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</si>
  <si>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</si>
  <si>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</si>
  <si>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</si>
  <si>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</si>
  <si>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</si>
  <si>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</si>
  <si>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</si>
  <si>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</si>
  <si>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</si>
  <si>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</si>
  <si>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</si>
  <si>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</si>
  <si>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</si>
  <si>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</si>
  <si>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</si>
  <si>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</si>
  <si>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</si>
  <si>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</si>
  <si>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</si>
  <si>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</si>
  <si>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</si>
  <si>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</si>
  <si>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</si>
  <si>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</si>
  <si>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</si>
  <si>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</si>
  <si>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</si>
  <si>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</si>
  <si>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</si>
  <si>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</si>
  <si>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</si>
  <si>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</si>
  <si>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</si>
  <si>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</si>
  <si>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</si>
  <si>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</si>
  <si>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</si>
  <si>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</si>
  <si>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</si>
  <si>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</si>
  <si>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</si>
  <si>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</si>
  <si>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</si>
  <si>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</si>
  <si>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</si>
  <si>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</si>
  <si>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</si>
  <si>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</si>
  <si>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</si>
  <si>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</si>
  <si>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</si>
  <si>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</si>
  <si>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</si>
  <si>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</si>
  <si>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</si>
  <si>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</si>
  <si>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</si>
  <si>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</si>
  <si>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</si>
  <si>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</si>
  <si>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</si>
  <si>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</si>
  <si>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</si>
  <si>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</si>
  <si>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</si>
  <si>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</si>
  <si>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</si>
  <si>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</si>
  <si>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</si>
  <si>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</si>
  <si>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</si>
  <si>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</si>
  <si>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</si>
  <si>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</si>
  <si>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</si>
  <si>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</si>
  <si>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</si>
  <si>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</si>
  <si>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</si>
  <si>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</si>
  <si>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</si>
  <si>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</si>
  <si>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</si>
  <si>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</si>
  <si>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</si>
  <si>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</si>
  <si>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</si>
  <si>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</si>
  <si>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</si>
  <si>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</si>
  <si>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</si>
  <si>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</si>
  <si>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</si>
  <si>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</si>
  <si>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</si>
  <si>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</si>
  <si>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</si>
  <si>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</si>
  <si>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</si>
  <si>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</si>
  <si>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</si>
  <si>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</si>
  <si>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</si>
  <si>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</si>
  <si>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</si>
  <si>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</si>
  <si>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</si>
  <si>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</si>
  <si>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</si>
  <si>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</si>
  <si>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</si>
  <si>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</si>
  <si>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</si>
  <si>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</si>
  <si>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</si>
  <si>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</si>
  <si>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</si>
  <si>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</si>
  <si>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</si>
  <si>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</si>
  <si>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</si>
  <si>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</si>
  <si>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</si>
  <si>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</si>
  <si>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</si>
  <si>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</si>
  <si>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</si>
  <si>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</si>
  <si>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</si>
  <si>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</si>
  <si>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</si>
  <si>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</si>
  <si>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</si>
  <si>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</si>
  <si>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</si>
  <si>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</si>
  <si>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</si>
  <si>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</si>
  <si>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</si>
  <si>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</si>
  <si>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</si>
  <si>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</si>
  <si>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</si>
  <si>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</si>
  <si>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</si>
  <si>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</si>
  <si>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</si>
  <si>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</si>
  <si>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</si>
  <si>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</si>
  <si>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</si>
  <si>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</si>
  <si>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</si>
  <si>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</si>
  <si>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</si>
  <si>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</si>
  <si>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</si>
  <si>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</si>
  <si>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</si>
  <si>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</si>
  <si>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</si>
  <si>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</si>
  <si>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</si>
  <si>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</si>
  <si>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</si>
  <si>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</si>
  <si>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</si>
  <si>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</si>
  <si>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</si>
  <si>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</si>
  <si>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</si>
  <si>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</si>
  <si>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</si>
  <si>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</si>
  <si>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</si>
  <si>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</si>
  <si>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</si>
  <si>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</si>
  <si>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</si>
  <si>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</si>
  <si>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</si>
  <si>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</si>
  <si>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</si>
  <si>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</si>
  <si>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</si>
  <si>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</si>
  <si>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</si>
  <si>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</si>
  <si>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</si>
  <si>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</si>
  <si>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</si>
  <si>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</si>
  <si>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</si>
  <si>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</si>
  <si>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</si>
  <si>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</si>
  <si>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</si>
  <si>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</si>
  <si>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</si>
  <si>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</si>
  <si>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</si>
  <si>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</si>
  <si>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</si>
  <si>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</si>
  <si>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</si>
  <si>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</si>
  <si>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</si>
  <si>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</si>
  <si>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</si>
  <si>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</si>
  <si>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</si>
  <si>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</si>
  <si>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</si>
  <si>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</si>
  <si>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</si>
  <si>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</si>
  <si>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</si>
  <si>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</si>
  <si>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</si>
  <si>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</si>
  <si>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</si>
  <si>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</si>
  <si>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</si>
  <si>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</si>
  <si>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</si>
  <si>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</si>
  <si>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</si>
  <si>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</si>
  <si>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</si>
  <si>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</si>
  <si>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</si>
  <si>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</si>
  <si>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</si>
  <si>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</si>
  <si>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</si>
  <si>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</si>
  <si>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</si>
  <si>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</si>
  <si>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</si>
  <si>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</si>
  <si>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</si>
  <si>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</si>
  <si>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</si>
  <si>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</si>
  <si>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</si>
  <si>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</si>
  <si>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</si>
  <si>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</si>
  <si>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</si>
  <si>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</si>
  <si>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</si>
  <si>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</si>
  <si>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</si>
  <si>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</si>
  <si>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</si>
  <si>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</si>
  <si>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</si>
  <si>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</si>
  <si>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</si>
  <si>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</si>
  <si>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</si>
  <si>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</si>
  <si>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</si>
  <si>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</si>
  <si>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</si>
  <si>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</si>
  <si>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</si>
  <si>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</si>
  <si>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</si>
  <si>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</si>
  <si>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</si>
  <si>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</si>
  <si>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</si>
  <si>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</si>
  <si>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</si>
  <si>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</si>
  <si>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</si>
  <si>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</si>
  <si>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</si>
  <si>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</si>
  <si>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</si>
  <si>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</si>
  <si>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</si>
  <si>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</si>
  <si>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</si>
  <si>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</si>
  <si>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</si>
  <si>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</si>
  <si>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</si>
  <si>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</si>
  <si>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</si>
  <si>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</si>
  <si>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</si>
  <si>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</si>
  <si>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</si>
  <si>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</si>
  <si>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</si>
  <si>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</si>
  <si>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</si>
  <si>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</si>
  <si>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</si>
  <si>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</si>
  <si>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</si>
  <si>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</si>
  <si>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</si>
  <si>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</si>
  <si>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</si>
  <si>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</si>
  <si>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</si>
  <si>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</si>
  <si>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</si>
  <si>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</si>
  <si>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</si>
  <si>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</si>
  <si>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</si>
  <si>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</si>
  <si>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</si>
  <si>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</si>
  <si>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</si>
  <si>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</si>
  <si>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</si>
  <si>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</si>
  <si>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</si>
  <si>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</si>
  <si>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</si>
  <si>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</si>
  <si>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</si>
  <si>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</si>
  <si>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</si>
  <si>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</si>
  <si>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</si>
  <si>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</si>
  <si>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</si>
  <si>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</si>
  <si>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</si>
  <si>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</si>
  <si>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</si>
  <si>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</si>
  <si>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</si>
  <si>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</si>
  <si>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</si>
  <si>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</si>
  <si>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</si>
  <si>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</si>
  <si>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</si>
  <si>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</si>
  <si>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</si>
  <si>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</si>
  <si>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</si>
  <si>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</si>
  <si>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</si>
  <si>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</si>
  <si>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</si>
  <si>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</si>
  <si>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</si>
  <si>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</si>
  <si>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</si>
  <si>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</si>
  <si>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</si>
  <si>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</si>
  <si>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</si>
  <si>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</si>
  <si>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</si>
  <si>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</si>
  <si>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</si>
  <si>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</si>
  <si>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</si>
  <si>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</si>
  <si>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</si>
  <si>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</si>
  <si>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</si>
  <si>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</si>
  <si>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</si>
  <si>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</si>
  <si>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</si>
  <si>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</si>
  <si>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</si>
  <si>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</si>
  <si>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</si>
  <si>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</si>
  <si>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</si>
  <si>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</si>
  <si>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</si>
  <si>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</si>
  <si>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</si>
  <si>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</si>
  <si>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</si>
  <si>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</si>
  <si>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</si>
  <si>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</si>
  <si>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</si>
  <si>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</si>
  <si>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</si>
  <si>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</si>
  <si>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</si>
  <si>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</si>
  <si>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</si>
  <si>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</si>
  <si>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</si>
  <si>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</si>
  <si>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</si>
  <si>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</si>
  <si>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</si>
  <si>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</si>
  <si>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</si>
  <si>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</si>
  <si>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</si>
  <si>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</si>
  <si>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</si>
  <si>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</si>
  <si>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</si>
  <si>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</si>
  <si>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</si>
  <si>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</si>
  <si>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</si>
  <si>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</si>
  <si>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</si>
  <si>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</si>
  <si>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</si>
  <si>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</si>
  <si>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</si>
  <si>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</si>
  <si>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</si>
  <si>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</si>
  <si>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</si>
  <si>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</si>
  <si>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</si>
  <si>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</si>
  <si>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</si>
  <si>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</si>
  <si>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</si>
  <si>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</si>
  <si>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</si>
  <si>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</si>
  <si>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</si>
  <si>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</si>
  <si>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</si>
  <si>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</si>
  <si>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</si>
  <si>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</si>
  <si>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</si>
  <si>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</si>
  <si>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</si>
  <si>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</si>
  <si>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</si>
  <si>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</si>
  <si>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</si>
  <si>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</si>
  <si>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</si>
  <si>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</si>
  <si>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[4500, 5000]</t>
    <phoneticPr fontId="22" type="noConversion"/>
  </si>
  <si>
    <t>[295, 305]</t>
    <phoneticPr fontId="22"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</si>
  <si>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</si>
  <si>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</si>
  <si>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</si>
  <si>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</si>
  <si>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</si>
  <si>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</si>
  <si>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</si>
  <si>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</si>
  <si>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</si>
  <si>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</si>
  <si>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</si>
  <si>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</si>
  <si>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</si>
  <si>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</si>
  <si>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</si>
  <si>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</si>
  <si>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</si>
  <si>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</si>
  <si>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</si>
  <si>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</si>
  <si>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</si>
  <si>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</si>
  <si>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</si>
  <si>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</si>
  <si>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</si>
  <si>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</si>
  <si>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</si>
  <si>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</si>
  <si>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2" type="noConversion"/>
  </si>
  <si>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</si>
  <si>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</si>
  <si>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</si>
  <si>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</si>
  <si>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</si>
  <si>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</si>
  <si>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</si>
  <si>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</si>
  <si>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</si>
  <si>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</si>
  <si>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</si>
  <si>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</si>
  <si>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</si>
  <si>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</si>
  <si>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</si>
  <si>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</si>
  <si>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</si>
  <si>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</si>
  <si>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</si>
  <si>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</si>
  <si>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</si>
  <si>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</si>
  <si>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</si>
  <si>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</si>
  <si>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</si>
  <si>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</si>
  <si>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</si>
  <si>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</si>
  <si>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</si>
  <si>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</si>
  <si>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</si>
  <si>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</si>
  <si>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</si>
  <si>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</si>
  <si>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</si>
  <si>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</si>
  <si>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</si>
  <si>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</si>
  <si>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</si>
  <si>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</si>
  <si>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</si>
  <si>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</si>
  <si>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</si>
  <si>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</si>
  <si>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</si>
  <si>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</si>
  <si>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</si>
  <si>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</si>
  <si>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</si>
  <si>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</si>
  <si>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</si>
  <si>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</si>
  <si>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</si>
  <si>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</si>
  <si>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</si>
  <si>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</si>
  <si>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</si>
  <si>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</si>
  <si>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</si>
  <si>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</si>
  <si>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</si>
  <si>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</si>
  <si>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</si>
  <si>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</si>
  <si>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</si>
  <si>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</si>
  <si>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</si>
  <si>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</si>
  <si>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</si>
  <si>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</si>
  <si>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</si>
  <si>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</si>
  <si>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</si>
  <si>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</si>
  <si>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</si>
  <si>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</si>
  <si>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</si>
  <si>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</si>
  <si>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</si>
  <si>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</si>
  <si>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</si>
  <si>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</si>
  <si>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</si>
  <si>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</si>
  <si>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</si>
  <si>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</si>
  <si>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</si>
  <si>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</si>
  <si>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</si>
  <si>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</si>
  <si>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</si>
  <si>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</si>
  <si>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</si>
  <si>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</si>
  <si>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</si>
  <si>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</si>
  <si>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</si>
  <si>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</si>
  <si>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</si>
  <si>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</si>
  <si>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</si>
  <si>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</si>
  <si>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</si>
  <si>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</si>
  <si>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</si>
  <si>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</si>
  <si>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</si>
  <si>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</si>
  <si>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</si>
  <si>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</si>
  <si>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</si>
  <si>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</si>
  <si>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</si>
  <si>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</si>
  <si>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</si>
  <si>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</si>
  <si>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</si>
  <si>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</si>
  <si>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</si>
  <si>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</si>
  <si>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</si>
  <si>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</si>
  <si>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</si>
  <si>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</si>
  <si>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</si>
  <si>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</si>
  <si>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</si>
  <si>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</si>
  <si>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</si>
  <si>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</si>
  <si>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</si>
  <si>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</si>
  <si>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</si>
  <si>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</si>
  <si>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</si>
  <si>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</si>
  <si>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</si>
  <si>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</si>
  <si>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</si>
  <si>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DC_MAG@LRTH_TM</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</si>
  <si>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</si>
  <si>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</si>
  <si>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</si>
  <si>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</si>
  <si>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</si>
  <si>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</si>
  <si>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</si>
  <si>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</si>
  <si>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DC_MAG@CRTH_Compass</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</si>
  <si>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</si>
  <si>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</si>
  <si>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</si>
  <si>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</si>
  <si>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</si>
  <si>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</si>
  <si>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</si>
  <si>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</si>
  <si>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</si>
  <si>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</si>
  <si>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</si>
  <si>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</si>
  <si>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</si>
  <si>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</si>
  <si>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</si>
  <si>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</si>
  <si>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</si>
  <si>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</si>
  <si>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</si>
  <si>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</si>
  <si>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</si>
  <si>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</si>
  <si>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</si>
  <si>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</si>
  <si>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</si>
  <si>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</si>
  <si>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</si>
  <si>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</si>
  <si>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</si>
  <si>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</si>
  <si>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</si>
  <si>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</si>
  <si>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</si>
  <si>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</si>
  <si>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</si>
  <si>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</si>
  <si>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</si>
  <si>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</si>
  <si>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</si>
  <si>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</si>
  <si>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</si>
  <si>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</si>
  <si>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</si>
  <si>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</si>
  <si>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</si>
  <si>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</si>
  <si>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</si>
  <si>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</si>
  <si>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</si>
  <si>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</si>
  <si>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</si>
  <si>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</si>
  <si>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</si>
  <si>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</si>
  <si>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</si>
  <si>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</si>
  <si>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</si>
  <si>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</si>
  <si>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</si>
  <si>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</si>
  <si>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</si>
  <si>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</si>
  <si>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</si>
  <si>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</si>
  <si>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</si>
  <si>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</si>
  <si>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</si>
  <si>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</si>
  <si>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</si>
  <si>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</si>
  <si>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</si>
  <si>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</si>
  <si>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</si>
  <si>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</si>
  <si>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</si>
  <si>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</si>
  <si>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</si>
  <si>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</si>
  <si>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</si>
  <si>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</si>
  <si>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</si>
  <si>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</si>
  <si>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</si>
  <si>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</si>
  <si>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</si>
  <si>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</si>
  <si>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</si>
  <si>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</si>
  <si>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</si>
  <si>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</si>
  <si>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</si>
  <si>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</si>
  <si>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</si>
  <si>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</si>
  <si>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</si>
  <si>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</si>
  <si>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</si>
  <si>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</si>
  <si>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</si>
  <si>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</si>
  <si>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</si>
  <si>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</si>
  <si>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</si>
  <si>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</si>
  <si>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</si>
  <si>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</si>
  <si>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</si>
  <si>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</si>
  <si>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</si>
  <si>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</si>
  <si>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</si>
  <si>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</si>
  <si>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</si>
  <si>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</si>
  <si>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</si>
  <si>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</si>
  <si>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</si>
  <si>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touch --test critical --run
touch --off</t>
    <phoneticPr fontId="28"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</si>
  <si>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</si>
  <si>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</si>
  <si>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</si>
  <si>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</si>
  <si>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</si>
  <si>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</si>
  <si>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</si>
  <si>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</si>
  <si>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</si>
  <si>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</si>
  <si>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</si>
  <si>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</si>
  <si>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</si>
  <si>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</si>
  <si>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</si>
  <si>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</si>
  <si>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</si>
  <si>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</si>
  <si>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</si>
  <si>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</si>
  <si>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</si>
  <si>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</si>
  <si>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</si>
  <si>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</si>
  <si>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8"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</si>
  <si>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</si>
  <si>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</si>
  <si>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</si>
  <si>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</si>
  <si>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</si>
  <si>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</si>
  <si>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</si>
  <si>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</si>
  <si>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</si>
  <si>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</si>
  <si>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</si>
  <si>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</si>
  <si>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</si>
  <si>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</si>
  <si>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</si>
  <si>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</si>
  <si>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</si>
  <si>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</si>
  <si>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</si>
  <si>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</si>
  <si>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</si>
  <si>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</si>
  <si>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</si>
  <si>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</si>
  <si>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</si>
  <si>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</si>
  <si>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</si>
  <si>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[0 1]</t>
    <phoneticPr fontId="22" type="noConversion"/>
  </si>
  <si>
    <t>reset</t>
    <phoneticPr fontId="22" type="noConversion"/>
  </si>
  <si>
    <t>DutEnd</t>
    <phoneticPr fontId="22" type="noConversion"/>
  </si>
  <si>
    <t>[4500 NA]</t>
    <phoneticPr fontId="22" type="noConversion"/>
  </si>
  <si>
    <t>[1000 NA]</t>
    <phoneticPr fontId="22" type="noConversion"/>
  </si>
  <si>
    <t>[4000 NA]</t>
    <phoneticPr fontId="22" type="noConversion"/>
  </si>
  <si>
    <t>[400 NA]</t>
    <phoneticPr fontId="22" type="noConversion"/>
  </si>
  <si>
    <t>smc dump;
smc write AC-C 1; 
smc fread D1VD; 
smc fread B0AV; 
smc fread B0AC; 
smc fread BRSC; 
smc fread CHA1; 
smc fread CHI1; 
pmuadc --read all</t>
    <phoneticPr fontId="22" type="noConversion"/>
  </si>
  <si>
    <t>negotiatePD begin voltage=5000 current=500 targetCurrent=400
negotiatePD begin voltage=5000 current=2400 targetCurrent=1000
configureDeviceAsVBusSourceOnPort:
boxPortNumber 2
testMilliAmp is 500
testMilliVolt is 5000</t>
    <phoneticPr fontId="22" type="noConversion"/>
  </si>
  <si>
    <t>CPort0UPUSBCAdapterVoltageTest5V</t>
    <phoneticPr fontId="22" type="noConversion"/>
  </si>
  <si>
    <t>[14000 NA]</t>
    <phoneticPr fontId="22" type="noConversion"/>
  </si>
  <si>
    <t>[500 NA]</t>
    <phoneticPr fontId="22" type="noConversion"/>
  </si>
  <si>
    <t>smc dump;
smc write AC-C 1; 
smc fread D1VD; 
smc fread B0AV; 
smc fread B0AC; 
smc fread BRSC; 
smc fread CHA1; 
smc fread CHI1; pmuadc --read all</t>
    <phoneticPr fontId="22" type="noConversion"/>
  </si>
  <si>
    <t>negotiatePD begin voltage=15000 current=500 targetCurrent=400
negotiatePD begin voltage=15000 current=3000 targetCurrent=500
configureDeviceAsVBusSourceOnPort:
boxPortNumber 2
testMilliAmp is 500
testMilliVolt is 5000</t>
    <phoneticPr fontId="22" type="noConversion"/>
  </si>
  <si>
    <t>CPort0UPUSBCAdapterVoltageTest15V</t>
    <phoneticPr fontId="22" type="noConversion"/>
  </si>
  <si>
    <t>[11000 NA]</t>
    <phoneticPr fontId="22" type="noConversion"/>
  </si>
  <si>
    <t>negotiatePD begin voltage=12000 current=500 targetCurrent=400
negotiatePD begin voltage=12000 current=3000 targetCurrent=500
configureDeviceAsVBusSourceOnPort:
boxPortNumber 2
testMilliAmp is 500
testMilliVolt is 5000</t>
    <phoneticPr fontId="22" type="noConversion"/>
  </si>
  <si>
    <t>CPort0UPUSBCAdapterVoltageTest12V</t>
    <phoneticPr fontId="22" type="noConversion"/>
  </si>
  <si>
    <t>[8500 NA]</t>
    <phoneticPr fontId="22" type="noConversion"/>
  </si>
  <si>
    <t>[8000 NA]</t>
    <phoneticPr fontId="22" type="noConversion"/>
  </si>
  <si>
    <t xml:space="preserve">negotiatePD begin voltage=9000 current=500 targetCurrent=400
negotiatePD begin voltage=9000 current=2000 targetCurrent=500
configureDeviceAsVBusSourceOnPort:
boxPortNumber 2
testMilliAmp is 500
testMilliVolt is 5000
</t>
    <phoneticPr fontId="22" type="noConversion"/>
  </si>
  <si>
    <t>CPort0UPUSBCAdapterVoltageTest9V</t>
    <phoneticPr fontId="22" type="noConversion"/>
  </si>
  <si>
    <t>AfterMeasuredVconnMilliAmp</t>
  </si>
  <si>
    <t>AfterMeasuredVconnMilliVolt</t>
  </si>
  <si>
    <t>BeforeMeasuredVconnMilliAmp</t>
  </si>
  <si>
    <t>BeforeMeasuredVconnMilliVolt</t>
  </si>
  <si>
    <t>loadCurrentMilliAmps: 300
boxPortNumber: 2
Clear Vconn sink on test box: titaniumport: 2</t>
    <phoneticPr fontId="22" type="noConversion"/>
  </si>
  <si>
    <t>CPort0UPUSBCVconnLoadTest</t>
    <phoneticPr fontId="22" type="noConversion"/>
  </si>
  <si>
    <t>[1900 NA]</t>
    <phoneticPr fontId="22" type="noConversion"/>
  </si>
  <si>
    <t>pcie --pick 5;
pcie --on;
titanium -l;
titanium -r;
titanium -l
titanium -w</t>
    <phoneticPr fontId="22" type="noConversion"/>
  </si>
  <si>
    <t>SystemUPTBTThroughput</t>
    <phoneticPr fontId="22"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</si>
  <si>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</si>
  <si>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</si>
  <si>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</si>
  <si>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</si>
  <si>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</si>
  <si>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</si>
  <si>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</si>
  <si>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</si>
  <si>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</si>
  <si>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</si>
  <si>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</si>
  <si>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</si>
  <si>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</si>
  <si>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</si>
  <si>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</si>
  <si>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</si>
  <si>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</si>
  <si>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</si>
  <si>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</si>
  <si>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</si>
  <si>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</si>
  <si>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</si>
  <si>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</si>
  <si>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</si>
  <si>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</si>
  <si>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</si>
  <si>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</si>
  <si>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</si>
  <si>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</si>
  <si>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</si>
  <si>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</si>
  <si>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</si>
  <si>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</si>
  <si>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</si>
  <si>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</si>
  <si>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</si>
  <si>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</si>
  <si>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</si>
  <si>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</si>
  <si>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</si>
  <si>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</si>
  <si>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</si>
  <si>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</si>
  <si>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</si>
  <si>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</si>
  <si>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</si>
  <si>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</si>
  <si>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</si>
  <si>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</si>
  <si>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</si>
  <si>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</si>
  <si>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</si>
  <si>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</si>
  <si>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2" type="noConversion"/>
  </si>
  <si>
    <t>CPort0CIO20GHostEyeTest</t>
    <phoneticPr fontId="22"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</si>
  <si>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</si>
  <si>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</si>
  <si>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</si>
  <si>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</si>
  <si>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</si>
  <si>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</si>
  <si>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</si>
  <si>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</si>
  <si>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</si>
  <si>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</si>
  <si>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</si>
  <si>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</si>
  <si>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</si>
  <si>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</si>
  <si>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</si>
  <si>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</si>
  <si>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</si>
  <si>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</si>
  <si>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</si>
  <si>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</si>
  <si>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</si>
  <si>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</si>
  <si>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</si>
  <si>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</si>
  <si>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</si>
  <si>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</si>
  <si>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</si>
  <si>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</si>
  <si>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</si>
  <si>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CPort0CIO20GD2RRetimerEyeTest</t>
    <phoneticPr fontId="22" type="noConversion"/>
  </si>
  <si>
    <t>[0 1]</t>
    <phoneticPr fontId="2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</si>
  <si>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2" type="noConversion"/>
  </si>
  <si>
    <t>CPort0CIO20GR2DRetimerEyeTest</t>
    <phoneticPr fontId="22" type="noConversion"/>
  </si>
  <si>
    <t>[40 1000]</t>
    <phoneticPr fontId="22" type="noConversion"/>
  </si>
  <si>
    <t>Lane1CIOEyeHeight</t>
  </si>
  <si>
    <t>[12 110]</t>
    <phoneticPr fontId="22" type="noConversion"/>
  </si>
  <si>
    <t>Lane1CIOEyeWidth</t>
  </si>
  <si>
    <t>Lane0CIOEyeHeight</t>
  </si>
  <si>
    <t>Lane0CIOEyeWidth</t>
  </si>
  <si>
    <t>IntelThunderboltEyeMonitor -protocol CIO -rid 0 -route 0 -port 0 -lane 0 -PortOnRetimer 0 -Retimer_ind 1 -count 8192 -print_eye -print_params</t>
    <phoneticPr fontId="22" type="noConversion"/>
  </si>
  <si>
    <t>CPort0CIO20GTestBoxEyeCapture</t>
    <phoneticPr fontId="22" type="noConversion"/>
  </si>
  <si>
    <t>lane1</t>
  </si>
  <si>
    <t>lane0</t>
  </si>
  <si>
    <t>dataMode</t>
  </si>
  <si>
    <t>dataRate</t>
  </si>
  <si>
    <t>device -k usbphy -e select 0;
device -k usbphy -e enable cio20g</t>
    <phoneticPr fontId="22" type="noConversion"/>
  </si>
  <si>
    <t>expectedDataRate: 20
delayAfterEnablePhyInSec: 5
 tbtPortIndex: 0
tbtMode: 0
disconnectTime: 700
enumerationTimeout: 3000</t>
    <phoneticPr fontId="22" type="noConversion"/>
  </si>
  <si>
    <t>CPort0CIO20GPresenceTest</t>
    <phoneticPr fontId="22" type="noConversion"/>
  </si>
  <si>
    <t>device -k usbphy -e disable</t>
    <phoneticPr fontId="22" type="noConversion"/>
  </si>
  <si>
    <t>TurnOffCPort0UPUsbphy</t>
    <phoneticPr fontId="22" type="noConversion"/>
  </si>
  <si>
    <t>usbloopback -i</t>
    <phoneticPr fontId="22" type="noConversion"/>
  </si>
  <si>
    <t>expectedSpeed: 3</t>
    <phoneticPr fontId="22" type="noConversion"/>
  </si>
  <si>
    <t>CPort0UPUSBSSPresenceDUTCheck</t>
    <phoneticPr fontId="22" type="noConversion"/>
  </si>
  <si>
    <t>device -k usbphy -e select 0;
device -k usbphy -e disable;
device -k usbphy -e enable usb</t>
    <phoneticPr fontId="22" type="noConversion"/>
  </si>
  <si>
    <t>CPort0UPUSBSSPresence</t>
    <phoneticPr fontId="22" type="noConversion"/>
  </si>
  <si>
    <t>[288 NA]</t>
    <phoneticPr fontId="22" type="noConversion"/>
  </si>
  <si>
    <t>UsbThroughputMbps</t>
  </si>
  <si>
    <t>usbloopback -c 268435456 -s 0x3</t>
    <phoneticPr fontId="22" type="noConversion"/>
  </si>
  <si>
    <t>CPort0UPUSBHSThroughput</t>
    <phoneticPr fontId="22" type="noConversion"/>
  </si>
  <si>
    <t>expectedSpeed: 2</t>
    <phoneticPr fontId="22" type="noConversion"/>
  </si>
  <si>
    <t>CPort0UPUSBHSPresenceDUTCheck</t>
    <phoneticPr fontId="22" type="noConversion"/>
  </si>
  <si>
    <t>expectedSpeed: 2
enumerationTimeout: 3000
delayAfterConvertTBTMode: 3
Change test box speed to: 2 tbtm mode: 5</t>
    <phoneticPr fontId="22" type="noConversion"/>
  </si>
  <si>
    <t>CPort0UPUSBHSPresence</t>
    <phoneticPr fontId="22" type="noConversion"/>
  </si>
  <si>
    <t>expectedSpeed: 1</t>
    <phoneticPr fontId="22" type="noConversion"/>
  </si>
  <si>
    <t>CPort0UPUSBFSPresenceDUTCheck</t>
    <phoneticPr fontId="22" type="noConversion"/>
  </si>
  <si>
    <t>expectedSpeed: 1
enumerationTimeout: 3000
delayAfterConvertTBTMode: 3
Change test box speed to: 1 tbtm mode: 6</t>
    <phoneticPr fontId="22" type="noConversion"/>
  </si>
  <si>
    <t>CPort0UPUSBFSPresence</t>
    <phoneticPr fontId="22" type="noConversion"/>
  </si>
  <si>
    <t>expectedSpeed: 0</t>
    <phoneticPr fontId="22" type="noConversion"/>
  </si>
  <si>
    <t>CPort0UPUSBLSPresenceDUTCheck</t>
    <phoneticPr fontId="22" type="noConversion"/>
  </si>
  <si>
    <t>expectedSpeed: 0
enumerationTimeout: 3000
delayAfterConvertTBTMode: 3
Change test box speed to: 0 tbtm mode: 7</t>
    <phoneticPr fontId="22" type="noConversion"/>
  </si>
  <si>
    <t>CPort0UPUSBLSPresence</t>
    <phoneticPr fontId="22" type="noConversion"/>
  </si>
  <si>
    <t>CPort0UPPortOrientationCheck</t>
    <phoneticPr fontId="22" type="noConversion"/>
  </si>
  <si>
    <t>[295, 305]</t>
    <phoneticPr fontId="22" type="noConversion"/>
  </si>
  <si>
    <t>[4500, 5000]</t>
    <phoneticPr fontId="22" type="noConversion"/>
  </si>
  <si>
    <t>CPort0DOWNUSBCVconnLoadTest</t>
    <phoneticPr fontId="22" type="noConversion"/>
  </si>
  <si>
    <t>[2950, 3050]</t>
    <phoneticPr fontId="22" type="noConversion"/>
  </si>
  <si>
    <t>AfterMeasuredVbusMilliAmp</t>
  </si>
  <si>
    <t>[4300, 4800]</t>
    <phoneticPr fontId="22" type="noConversion"/>
  </si>
  <si>
    <t>AfterMeasuredVbusMilliVolt</t>
  </si>
  <si>
    <t>[NA NA]</t>
    <phoneticPr fontId="22" type="noConversion"/>
  </si>
  <si>
    <t>BeforeMeasuredVbusMilliAmp</t>
  </si>
  <si>
    <t>BeforeMeasuredVbusMilliVolt</t>
  </si>
  <si>
    <t>CPort0DOWNUSBCVbusLoadTest</t>
    <phoneticPr fontId="22" type="noConversion"/>
  </si>
  <si>
    <t>TurnOffCPort0DOWNUsbphy</t>
    <phoneticPr fontId="22" type="noConversion"/>
  </si>
  <si>
    <t>CPort0DOWNUSBSSPresenceDUTCheck</t>
    <phoneticPr fontId="22" type="noConversion"/>
  </si>
  <si>
    <t>CPort0DOWNUSBSSPresence</t>
    <phoneticPr fontId="22" type="noConversion"/>
  </si>
  <si>
    <t>CPort0DOWNUSBHSThroughput</t>
    <phoneticPr fontId="22" type="noConversion"/>
  </si>
  <si>
    <t>CPort0DOWNUSBHSPresenceDUTCheck</t>
    <phoneticPr fontId="22" type="noConversion"/>
  </si>
  <si>
    <t>CPort0DOWNUSBHSPresence</t>
    <phoneticPr fontId="22" type="noConversion"/>
  </si>
  <si>
    <t>CPort0DOWNUSBFSPresenceDUTCheck</t>
    <phoneticPr fontId="22" type="noConversion"/>
  </si>
  <si>
    <t>CPort0DOWNUSBFSPresence</t>
    <phoneticPr fontId="22" type="noConversion"/>
  </si>
  <si>
    <t>CPort0DOWNUSBLSPresenceDUTCheck</t>
    <phoneticPr fontId="22" type="noConversion"/>
  </si>
  <si>
    <t>expectedSpeed: 0;
enumerationTimeout: 3000;
delayAfterConvertTBTMode: 3
Change test box speed to: 0 tbtm mode: 7</t>
    <phoneticPr fontId="22" type="noConversion"/>
  </si>
  <si>
    <t>CPort0DOWNUSBLSPresence</t>
    <phoneticPr fontId="22" type="noConversion"/>
  </si>
  <si>
    <t>ace -p usbc -r 0x1A</t>
    <phoneticPr fontId="22" type="noConversion"/>
  </si>
  <si>
    <t>expectedOrientation: DOWN
autoswitch: true
delayAfterSwitch: 5
boxPortNumber: 2</t>
    <phoneticPr fontId="22" type="noConversion"/>
  </si>
  <si>
    <t>CPort0DOWNPortOrientationCheck</t>
    <phoneticPr fontId="22" type="noConversion"/>
  </si>
  <si>
    <t>info</t>
    <phoneticPr fontId="22" type="noConversion"/>
  </si>
  <si>
    <t>CPort0TitaniumFWCheck</t>
    <phoneticPr fontId="22" type="noConversion"/>
  </si>
  <si>
    <t>CPort0CaesiumFWCheck</t>
    <phoneticPr fontId="22" type="noConversion"/>
  </si>
  <si>
    <t>sn; 
version;
ver; 
rtc --get;
 nvram --set boot-command diags; nvram --set auto-boot true; nvram --save</t>
    <phoneticPr fontId="22" type="noConversion"/>
  </si>
  <si>
    <t>DutStart</t>
    <phoneticPr fontId="22" type="noConversion"/>
  </si>
  <si>
    <t>Remark</t>
    <phoneticPr fontId="22" type="noConversion"/>
  </si>
  <si>
    <t>Diag cmd</t>
    <phoneticPr fontId="22" type="noConversion"/>
  </si>
  <si>
    <t>Test Items</t>
    <phoneticPr fontId="32"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</si>
  <si>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</si>
  <si>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</si>
  <si>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</si>
  <si>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</si>
  <si>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</si>
  <si>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</si>
  <si>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</si>
  <si>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</si>
  <si>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</si>
  <si>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</si>
  <si>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</si>
  <si>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</si>
  <si>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</si>
  <si>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</si>
  <si>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</si>
  <si>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</si>
  <si>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</si>
  <si>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</si>
  <si>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</si>
  <si>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</si>
  <si>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</si>
  <si>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</si>
  <si>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</si>
  <si>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</si>
  <si>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</si>
  <si>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</si>
  <si>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</si>
  <si>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</si>
  <si>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</si>
  <si>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</si>
  <si>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</si>
  <si>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</si>
  <si>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CPort0DOWNDPHBR3D2RRetimerEyeTest</t>
    <phoneticPr fontId="32" type="noConversion"/>
  </si>
  <si>
    <t>[0, 1]</t>
    <phoneticPr fontId="22" type="noConversion"/>
  </si>
  <si>
    <t>[100, 1000]</t>
    <phoneticPr fontId="22" type="noConversion"/>
  </si>
  <si>
    <t>Lane3DPEyeHeight</t>
  </si>
  <si>
    <t>[50, 110]</t>
    <phoneticPr fontId="22" type="noConversion"/>
  </si>
  <si>
    <t>Lane3DPEyeWidth</t>
  </si>
  <si>
    <t>Lane2DPEyeHeight</t>
  </si>
  <si>
    <t>Lane2DPEyeWidth</t>
  </si>
  <si>
    <t>Lane1DPEyeHeight</t>
  </si>
  <si>
    <t>Lane1DPEyeWidth</t>
  </si>
  <si>
    <t>Lane0DPEyeHeight</t>
  </si>
  <si>
    <t>Lane0DPEyeWidth</t>
  </si>
  <si>
    <t>CPort0DOWNDPHBR3TestBoxEyeCapture</t>
    <phoneticPr fontId="32" type="noConversion"/>
  </si>
  <si>
    <t>[0]</t>
    <phoneticPr fontId="22" type="noConversion"/>
  </si>
  <si>
    <t>[30583]</t>
    <phoneticPr fontId="22" type="noConversion"/>
  </si>
  <si>
    <t>[8100]</t>
    <phoneticPr fontId="22" type="noConversion"/>
  </si>
  <si>
    <t>[4]</t>
    <phoneticPr fontId="22" type="noConversion"/>
  </si>
  <si>
    <t xml:space="preserve">device -k usbphy -e select 0;
device -k usbphy -e enable dp;
dptx --on;
dptx --route usbc;
dptx --sw_training 4 8.1;
</t>
    <phoneticPr fontId="22" type="noConversion"/>
  </si>
  <si>
    <t>dpIndex: 0;
dpSymbolErrorDuration: 100;
displayLinkRate: 8.1;
numFrames: 10;
patternNumInString: 2;
enableDPMuxControl: true;</t>
    <phoneticPr fontId="22" type="noConversion"/>
  </si>
  <si>
    <t>CPort0DOWNDPHBR3DisplayPattern</t>
    <phoneticPr fontId="32" type="noConversion"/>
  </si>
  <si>
    <t>OverallTestResult</t>
    <phoneticPr fontId="22" type="noConversion"/>
  </si>
  <si>
    <t xml:space="preserve"> </t>
    <phoneticPr fontId="22" type="noConversion"/>
  </si>
  <si>
    <t>tbtmMode: 1;
disconnectTime: 700;
enumerationTimeout: 7000;
delayAfterConvertTBTMode: 3.0;
disableDP: False;</t>
    <phoneticPr fontId="22" type="noConversion"/>
  </si>
  <si>
    <t>CPort0DOWNSwitchTestBoxNativeDP</t>
    <phoneticPr fontId="32" type="noConversion"/>
  </si>
  <si>
    <t>OverallTestResult</t>
    <phoneticPr fontId="32" type="noConversion"/>
  </si>
  <si>
    <t>device -k usbphy -e disable;</t>
    <phoneticPr fontId="22" type="noConversion"/>
  </si>
  <si>
    <t>TurnOffCPort0UPUsbphy</t>
    <phoneticPr fontId="32" type="noConversion"/>
  </si>
  <si>
    <t>[0, 1]</t>
    <phoneticPr fontId="22" type="noConversion"/>
  </si>
  <si>
    <t>OverallTestResult</t>
    <phoneticPr fontId="32"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</si>
  <si>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</si>
  <si>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</si>
  <si>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</si>
  <si>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</si>
  <si>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</si>
  <si>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</si>
  <si>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</si>
  <si>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</si>
  <si>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</si>
  <si>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</si>
  <si>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</si>
  <si>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</si>
  <si>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</si>
  <si>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</si>
  <si>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</si>
  <si>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</si>
  <si>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</si>
  <si>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</si>
  <si>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</si>
  <si>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</si>
  <si>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</si>
  <si>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</si>
  <si>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</si>
  <si>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</si>
  <si>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</si>
  <si>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</si>
  <si>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</si>
  <si>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</si>
  <si>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</si>
  <si>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</si>
  <si>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</si>
  <si>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</si>
  <si>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</si>
  <si>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</si>
  <si>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</si>
  <si>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</si>
  <si>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</si>
  <si>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</si>
  <si>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</si>
  <si>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</si>
  <si>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</si>
  <si>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</si>
  <si>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</si>
  <si>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</si>
  <si>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CPort0UPUSBSSHostEyeTest</t>
    <phoneticPr fontId="32" type="noConversion"/>
  </si>
  <si>
    <t>[0, 1]</t>
    <phoneticPr fontId="22" type="noConversion"/>
  </si>
  <si>
    <t>OverallTestResult</t>
    <phoneticPr fontId="32" type="noConversion"/>
  </si>
  <si>
    <t>IntelThunderboltEyeMonitor -protocol USB -rid 0 -route 0 -port 0 -lane 0 -PortOnRetimer 1 -Retimer_ind 1 -count 8192 -print_eye -print_params;</t>
    <phoneticPr fontId="2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</si>
  <si>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</si>
  <si>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</si>
  <si>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</si>
  <si>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[100, 1000]</t>
    <phoneticPr fontId="22" type="noConversion"/>
  </si>
  <si>
    <t>Lane0USBEyeHeight</t>
  </si>
  <si>
    <t>[40, 200]</t>
    <phoneticPr fontId="22" type="noConversion"/>
  </si>
  <si>
    <t>Lane0USBEyeWidth</t>
  </si>
  <si>
    <t>CPort0UPUSBSSTestBoxEyeCapture</t>
    <phoneticPr fontId="32" type="noConversion"/>
  </si>
  <si>
    <t>[2500, NA]</t>
    <phoneticPr fontId="22" type="noConversion"/>
  </si>
  <si>
    <t>usbloopback -c 2147483648 -s 0x4;</t>
    <phoneticPr fontId="22" type="noConversion"/>
  </si>
  <si>
    <t>CPort0UPUSBSSThroughput</t>
    <phoneticPr fontId="32" type="noConversion"/>
  </si>
  <si>
    <t>usbloopback -i;</t>
    <phoneticPr fontId="22" type="noConversion"/>
  </si>
  <si>
    <t>CPort0UPUSBSSPresenceDUTCheck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</si>
  <si>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</si>
  <si>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</si>
  <si>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CPort0UPUSBSSPresence</t>
    <phoneticPr fontId="32" type="noConversion"/>
  </si>
  <si>
    <t>[7.2 , NA]</t>
    <phoneticPr fontId="22" type="noConversion"/>
  </si>
  <si>
    <t>usbloopback -c 8388608.0 -s 0x2;</t>
    <phoneticPr fontId="22" type="noConversion"/>
  </si>
  <si>
    <t>CPort0UPUSBFSThroughput</t>
    <phoneticPr fontId="32" type="noConversion"/>
  </si>
  <si>
    <t>CPort0UPUSBFSPresenceDUTCheck</t>
    <phoneticPr fontId="32" type="noConversion"/>
  </si>
  <si>
    <t>expectedSpeed: 1;
enumerationTimeout: 3000;
delayAfterConvertTBTMode: 3;</t>
    <phoneticPr fontId="22" type="noConversion"/>
  </si>
  <si>
    <t>CPort0UPUSBFSPresence</t>
    <phoneticPr fontId="32" type="noConversion"/>
  </si>
  <si>
    <t>ace -p usbc -r 0x1A;
ace -p usbc -r 0x1A;</t>
    <phoneticPr fontId="22" type="noConversion"/>
  </si>
  <si>
    <t>expectedOrientation: UP;
autoswitch: true;
delayAfterSwitch: 5;
boxPortNumber: 2;</t>
    <phoneticPr fontId="22" type="noConversion"/>
  </si>
  <si>
    <t>CPort0UPPortOrientationCheck</t>
    <phoneticPr fontId="32" type="noConversion"/>
  </si>
  <si>
    <t>device -k usbphy -e disable;</t>
    <phoneticPr fontId="22" type="noConversion"/>
  </si>
  <si>
    <t>TurnOffCPort0DOWNUsbphy</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</si>
  <si>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</si>
  <si>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CPort0DOWNUSBSSHostEyeTest</t>
    <phoneticPr fontId="32" type="noConversion"/>
  </si>
  <si>
    <t>IntelThunderboltEyeMonitor -protocol USB -rid 0 -route 0 -port 0 -lane 1 -PortOnRetimer 1 -Retimer_ind 1 -count 8192 -print_eye -print_params;</t>
    <phoneticPr fontId="22" type="noConversion"/>
  </si>
  <si>
    <t>CPort0DOWNUSBSSD2RRetimerEyeTest</t>
    <phoneticPr fontId="32" type="noConversion"/>
  </si>
  <si>
    <t>IntelThunderboltEyeMonitor -protocol USB -rid 0 -route 0 -port 0 -lane 1 -PortOnRetimer 0 -Retimer_ind 1 -count 8192 -print_eye -print_params;</t>
    <phoneticPr fontId="22" type="noConversion"/>
  </si>
  <si>
    <t>CPort0DOWNUSBSSR2DRetimerEyeTest</t>
    <phoneticPr fontId="32" type="noConversion"/>
  </si>
  <si>
    <t>[40, 200]</t>
    <phoneticPr fontId="22" type="noConversion"/>
  </si>
  <si>
    <t>CPort0DOWNUSBSSTestBoxEyeCapture</t>
    <phoneticPr fontId="32" type="noConversion"/>
  </si>
  <si>
    <t>[2500, NA]</t>
    <phoneticPr fontId="22" type="noConversion"/>
  </si>
  <si>
    <t>usbloopback -c 2147483648 -s 0x4;</t>
    <phoneticPr fontId="22" type="noConversion"/>
  </si>
  <si>
    <t>CPort0DOWNUSBSSThroughput</t>
    <phoneticPr fontId="32" type="noConversion"/>
  </si>
  <si>
    <t>usbloopback -i;</t>
    <phoneticPr fontId="22" type="noConversion"/>
  </si>
  <si>
    <t>CPort0DOWNUSBSSPresenceDUTCheck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</si>
  <si>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</si>
  <si>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</si>
  <si>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CPort0DOWNUSBSSPresence</t>
    <phoneticPr fontId="32" type="noConversion"/>
  </si>
  <si>
    <t>failVolt</t>
  </si>
  <si>
    <t>ace --4cc DPMw --txdata 0x42 0x00 0x00 0x6F;
ace --4cc DPMw --txdata 0x42 0x00 0x09 0x21;</t>
    <phoneticPr fontId="22" type="noConversion"/>
  </si>
  <si>
    <t xml:space="preserve"> reset to default tx swing = 1040;
reset to default squelch threshold = 98;</t>
    <phoneticPr fontId="22" type="noConversion"/>
  </si>
  <si>
    <t>[NA, 97]</t>
    <phoneticPr fontId="22" type="noConversion"/>
  </si>
  <si>
    <t>CPort0DOWNSquelcheUSBCHSDisconnectSwing1040mV</t>
    <phoneticPr fontId="32" type="noConversion"/>
  </si>
  <si>
    <t>DeviceEnumeration</t>
    <phoneticPr fontId="32" type="noConversion"/>
  </si>
  <si>
    <t>CPort0DOWNUSBHSPresenceDUTCheck5</t>
    <phoneticPr fontId="32" type="noConversion"/>
  </si>
  <si>
    <t>expectedSpeed: 2;
enumerationTimeout: 3000;
delayAfterConvertTBTMode: 3;</t>
    <phoneticPr fontId="22" type="noConversion"/>
  </si>
  <si>
    <t>CPort0DOWNUSBHSPresence5</t>
    <phoneticPr fontId="32" type="noConversion"/>
  </si>
  <si>
    <t>[NA, 103]</t>
    <phoneticPr fontId="22" type="noConversion"/>
  </si>
  <si>
    <t>ace --4cc DPMw --txdata 0x42 0x00 0x00 0x6F;
ace --4cc DPMw --txdata 0x42 0x00 0x03 0x94;</t>
    <phoneticPr fontId="22" type="noConversion"/>
  </si>
  <si>
    <t xml:space="preserve"> reset to default tx swing = 1040;
reset to default squelch threshold = 104;</t>
    <phoneticPr fontId="22" type="noConversion"/>
  </si>
  <si>
    <t>CPort0DOWNSquelchUSBCHSDisconnectSwing1040mV</t>
    <phoneticPr fontId="32" type="noConversion"/>
  </si>
  <si>
    <t>CPort0DOWNUSBHSPresenceDUTCheck4</t>
    <phoneticPr fontId="32" type="noConversion"/>
  </si>
  <si>
    <t>expectedSpeed: 2
enumerationTimeout: 3000
delayAfterConvertTBTMode: 3</t>
    <phoneticPr fontId="22" type="noConversion"/>
  </si>
  <si>
    <t>CPort0DOWNUSBHSPresence4</t>
    <phoneticPr fontId="32" type="noConversion"/>
  </si>
  <si>
    <t>[NA, 704]</t>
    <phoneticPr fontId="22" type="noConversion"/>
  </si>
  <si>
    <t xml:space="preserve"> reset to default tx swing = 1040;
reset to default squelch threshold = 705;</t>
    <phoneticPr fontId="22" type="noConversion"/>
  </si>
  <si>
    <t>CPort0DOWNUSBCHSDisconnectSwing880mV</t>
    <phoneticPr fontId="32" type="noConversion"/>
  </si>
  <si>
    <t>CPort0DOWNUSBHSPresenceDUTCheck3</t>
    <phoneticPr fontId="32" type="noConversion"/>
  </si>
  <si>
    <t>CPort0DOWNUSBHSPresence3</t>
    <phoneticPr fontId="32"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</si>
  <si>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2" type="noConversion"/>
  </si>
  <si>
    <t>CPort0DOWNUSBCHSDisconnectSwing960mV</t>
    <phoneticPr fontId="32" type="noConversion"/>
  </si>
  <si>
    <t>CPort0DOWNUSBHSPresenceDUTCheck2</t>
    <phoneticPr fontId="32" type="noConversion"/>
  </si>
  <si>
    <t>CPort0DOWNUSBHSPresence2</t>
    <phoneticPr fontId="32"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</si>
  <si>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2" type="noConversion"/>
  </si>
  <si>
    <t>reset to default tx swing = 1040;
reset to default squelch threshold = 705;</t>
    <phoneticPr fontId="22" type="noConversion"/>
  </si>
  <si>
    <t>CPort0DOWNUSBCHSDisconnectSwing1040mV</t>
    <phoneticPr fontId="32" type="noConversion"/>
  </si>
  <si>
    <t xml:space="preserve">usbloopback -i;
</t>
    <phoneticPr fontId="22" type="noConversion"/>
  </si>
  <si>
    <t>CPort0DOWNUSBHSPresenceDUTCheck1</t>
    <phoneticPr fontId="32" type="noConversion"/>
  </si>
  <si>
    <t>CPort0DOWNUSBHSPresence1</t>
    <phoneticPr fontId="32" type="noConversion"/>
  </si>
  <si>
    <t>[7.2 , NA]</t>
    <phoneticPr fontId="22" type="noConversion"/>
  </si>
  <si>
    <t>usbloopback -c 8388608.0 -s 0x2;</t>
    <phoneticPr fontId="22" type="noConversion"/>
  </si>
  <si>
    <t>CPort0DOWNUSBFSThroughput</t>
    <phoneticPr fontId="32" type="noConversion"/>
  </si>
  <si>
    <t>CPort0DOWNUSBFSPresenceDUTCheck</t>
    <phoneticPr fontId="32" type="noConversion"/>
  </si>
  <si>
    <t>expectedSpeed: 1;
enumerationTimeout: 3000;
delayAfterConvertTBTMode: 3;</t>
    <phoneticPr fontId="22" type="noConversion"/>
  </si>
  <si>
    <t xml:space="preserve">ace -p usbc -r 0x1A;
ace -p usbc -r 0x1A;
</t>
    <phoneticPr fontId="32" type="noConversion"/>
  </si>
  <si>
    <t>expectedOrientation: DOWN;
autoswitch: true;
delayAfterSwitch: 5;
boxPortNumber: 2;</t>
    <phoneticPr fontId="22" type="noConversion"/>
  </si>
  <si>
    <t>CPort0DOWNPortOrientationCheck</t>
    <phoneticPr fontId="32" type="noConversion"/>
  </si>
  <si>
    <t>0x00010800</t>
    <phoneticPr fontId="22" type="noConversion"/>
  </si>
  <si>
    <t>info</t>
    <phoneticPr fontId="32" type="noConversion"/>
  </si>
  <si>
    <t>CPort0TitaniumFWCheck</t>
    <phoneticPr fontId="32" type="noConversion"/>
  </si>
  <si>
    <t>0x00003300</t>
    <phoneticPr fontId="22" type="noConversion"/>
  </si>
  <si>
    <t>CPort0CaesiumFWCheck</t>
    <phoneticPr fontId="32" type="noConversion"/>
  </si>
  <si>
    <t>sn; version; ver; rtc --get;</t>
    <phoneticPr fontId="32" type="noConversion"/>
  </si>
  <si>
    <t>DutStart</t>
    <phoneticPr fontId="32"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</si>
  <si>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2" type="noConversion"/>
  </si>
  <si>
    <t xml:space="preserve">expectedSpeed: 3
enumerationTimeout: 7000
delayAfterConvertTBTMode: 3
Change test box speed to: 3 tbtm mode: 3
</t>
    <phoneticPr fontId="22" type="noConversion"/>
  </si>
  <si>
    <t>expectedSpeed: 2</t>
    <phoneticPr fontId="22" type="noConversion"/>
  </si>
  <si>
    <t xml:space="preserve"> expectedSpeed: 3</t>
    <phoneticPr fontId="22" type="noConversion"/>
  </si>
  <si>
    <t>loadVoltageMilliVolts: 5000
loadCurrentMilliAmps: 3000
boxPortNumber: 2
Clear Vbus sink on test box: titaniumport: 2</t>
    <phoneticPr fontId="22" type="noConversion"/>
  </si>
  <si>
    <t>loadCurrentMilliAmps: 300
 boxPortNumber: 2
Clear Vconn sink on test box: titaniumport: 2</t>
    <phoneticPr fontId="22" type="noConversion"/>
  </si>
  <si>
    <t>expectedOrientation: UP
autoswitch: true
delayAfterSwitch: 5
 boxPortNumber: 2</t>
    <phoneticPr fontId="22" type="noConversion"/>
  </si>
  <si>
    <t>expectedSpeed: 3
enumerationTimeout: 7000
delayAfterConvertTBTMode: 3
Change test box speed to: 3 tbtm mode: 3</t>
    <phoneticPr fontId="2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</si>
  <si>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</si>
  <si>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</si>
  <si>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</si>
  <si>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</si>
  <si>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</si>
  <si>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[400mW,1600mW]</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</si>
  <si>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</si>
  <si>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</si>
  <si>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</si>
  <si>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</si>
  <si>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</si>
  <si>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</si>
  <si>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</si>
  <si>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</si>
  <si>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</si>
  <si>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</si>
  <si>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</si>
  <si>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</si>
  <si>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</si>
  <si>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</si>
  <si>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</si>
  <si>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</si>
  <si>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</si>
  <si>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</si>
  <si>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</si>
  <si>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</si>
  <si>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</si>
  <si>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</si>
  <si>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</si>
  <si>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</si>
  <si>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</si>
  <si>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</si>
  <si>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</si>
  <si>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</si>
  <si>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</si>
  <si>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</si>
  <si>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</si>
  <si>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</si>
  <si>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</si>
  <si>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</si>
  <si>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</si>
  <si>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</si>
  <si>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</si>
  <si>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</si>
  <si>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</si>
  <si>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</si>
  <si>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</si>
  <si>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</si>
  <si>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</si>
  <si>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</si>
  <si>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</si>
  <si>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</si>
  <si>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</si>
  <si>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</si>
  <si>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</si>
  <si>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</si>
  <si>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</si>
  <si>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</si>
  <si>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</si>
  <si>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</si>
  <si>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</si>
  <si>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</si>
  <si>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</si>
  <si>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</si>
  <si>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</si>
  <si>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</si>
  <si>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</si>
  <si>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</si>
  <si>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</si>
  <si>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</si>
  <si>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</si>
  <si>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</si>
  <si>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</si>
  <si>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</si>
  <si>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</si>
  <si>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</si>
  <si>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</si>
  <si>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</si>
  <si>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</si>
  <si>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</si>
  <si>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</si>
  <si>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</si>
  <si>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</si>
  <si>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</si>
  <si>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</si>
  <si>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</si>
  <si>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</si>
  <si>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</si>
  <si>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</si>
  <si>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</si>
  <si>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</si>
  <si>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</si>
  <si>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</si>
  <si>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</si>
  <si>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</si>
  <si>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</si>
  <si>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</si>
  <si>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</si>
  <si>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</si>
  <si>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</si>
  <si>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</si>
  <si>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</si>
  <si>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</si>
  <si>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</si>
  <si>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</si>
  <si>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</si>
  <si>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</si>
  <si>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</si>
  <si>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</si>
  <si>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</si>
  <si>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</si>
  <si>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</si>
  <si>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</si>
  <si>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</si>
  <si>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</si>
  <si>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</si>
  <si>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</si>
  <si>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</si>
  <si>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</si>
  <si>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</si>
  <si>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</si>
  <si>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</si>
  <si>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</si>
  <si>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</si>
  <si>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</si>
  <si>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</si>
  <si>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</si>
  <si>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</si>
  <si>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</si>
  <si>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</si>
  <si>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</si>
  <si>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</si>
  <si>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</si>
  <si>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</si>
  <si>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</si>
  <si>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</si>
  <si>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</si>
  <si>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</si>
  <si>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</si>
  <si>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</si>
  <si>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</si>
  <si>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</si>
  <si>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</si>
  <si>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</si>
  <si>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</si>
  <si>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</si>
  <si>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</si>
  <si>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</si>
  <si>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</si>
  <si>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</si>
  <si>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</si>
  <si>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</si>
  <si>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</si>
  <si>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</si>
  <si>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</si>
  <si>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</si>
  <si>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</si>
  <si>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</si>
  <si>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</si>
  <si>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</si>
  <si>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</si>
  <si>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</si>
  <si>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</si>
  <si>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[10700,12300]</t>
    <phoneticPr fontId="22" type="noConversion"/>
  </si>
  <si>
    <t>[8435,12650]</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</si>
  <si>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</si>
  <si>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</si>
  <si>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</si>
  <si>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</si>
  <si>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</si>
  <si>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</si>
  <si>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</si>
  <si>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</si>
  <si>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</si>
  <si>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</si>
  <si>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</si>
  <si>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</si>
  <si>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</si>
  <si>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</si>
  <si>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</si>
  <si>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</si>
  <si>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</si>
  <si>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</si>
  <si>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</si>
  <si>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</si>
  <si>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</si>
  <si>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</si>
  <si>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</si>
  <si>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</si>
  <si>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</si>
  <si>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</si>
  <si>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</si>
  <si>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</si>
  <si>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</si>
  <si>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</si>
  <si>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</si>
  <si>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</si>
  <si>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</si>
  <si>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</si>
  <si>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</si>
  <si>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</si>
  <si>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</si>
  <si>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</si>
  <si>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</si>
  <si>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</si>
  <si>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</si>
  <si>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</si>
  <si>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</si>
  <si>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</si>
  <si>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</si>
  <si>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</si>
  <si>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</si>
  <si>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</si>
  <si>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</si>
  <si>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</si>
  <si>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</si>
  <si>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</si>
  <si>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</si>
  <si>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</si>
  <si>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</si>
  <si>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</si>
  <si>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</si>
  <si>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</si>
  <si>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</si>
  <si>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</si>
  <si>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</si>
  <si>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</si>
  <si>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</si>
  <si>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</si>
  <si>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</si>
  <si>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</si>
  <si>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</si>
  <si>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</si>
  <si>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</si>
  <si>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</si>
  <si>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</si>
  <si>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</si>
  <si>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</si>
  <si>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</si>
  <si>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</si>
  <si>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</si>
  <si>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</si>
  <si>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</si>
  <si>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</si>
  <si>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</si>
  <si>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</si>
  <si>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</si>
  <si>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</si>
  <si>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</si>
  <si>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</si>
  <si>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</si>
  <si>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</si>
  <si>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</si>
  <si>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</si>
  <si>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</si>
  <si>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</si>
  <si>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</si>
  <si>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</si>
  <si>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</si>
  <si>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</si>
  <si>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</si>
  <si>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</si>
  <si>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</si>
  <si>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</si>
  <si>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</si>
  <si>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</si>
  <si>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</si>
  <si>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</si>
  <si>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</si>
  <si>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</si>
  <si>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</si>
  <si>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</si>
  <si>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</si>
  <si>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r>
      <t>[0x2282||0x2760||</t>
    </r>
    <r>
      <rPr>
        <sz val="12"/>
        <color rgb="FF0000FF"/>
        <rFont val="Times New Roman"/>
        <family val="1"/>
      </rPr>
      <t>0x2743</t>
    </r>
    <r>
      <rPr>
        <sz val="12"/>
        <color indexed="8"/>
        <rFont val="Times New Roman"/>
        <family val="1"/>
      </rPr>
      <t>]</t>
    </r>
    <phoneticPr fontId="22" type="noConversion"/>
  </si>
  <si>
    <r>
      <t>[0x72EA||0x70AD||</t>
    </r>
    <r>
      <rPr>
        <sz val="12"/>
        <color rgb="FF0000FF"/>
        <rFont val="Times New Roman"/>
        <family val="1"/>
      </rPr>
      <t>0x7666</t>
    </r>
    <r>
      <rPr>
        <sz val="12"/>
        <color indexed="8"/>
        <rFont val="Times New Roman"/>
        <family val="1"/>
      </rPr>
      <t>]</t>
    </r>
    <phoneticPr fontId="22"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</si>
  <si>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</si>
  <si>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</si>
  <si>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</si>
  <si>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</si>
  <si>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</si>
  <si>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</si>
  <si>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</si>
  <si>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</si>
  <si>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</si>
  <si>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</si>
  <si>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</si>
  <si>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</si>
  <si>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</si>
  <si>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</si>
  <si>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</si>
  <si>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</si>
  <si>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</si>
  <si>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</si>
  <si>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</si>
  <si>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</si>
  <si>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</si>
  <si>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NCC</t>
    <phoneticPr fontId="22" type="noConversion"/>
  </si>
  <si>
    <r>
      <t>[10545,</t>
    </r>
    <r>
      <rPr>
        <sz val="12"/>
        <color rgb="FF0000FF"/>
        <rFont val="Times New Roman"/>
        <family val="1"/>
      </rPr>
      <t>11800</t>
    </r>
    <r>
      <rPr>
        <sz val="12"/>
        <color indexed="8"/>
        <rFont val="Times New Roman"/>
        <family val="1"/>
      </rPr>
      <t>]</t>
    </r>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</si>
  <si>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</si>
  <si>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</si>
  <si>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</si>
  <si>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</si>
  <si>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</si>
  <si>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</si>
  <si>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</si>
  <si>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</si>
  <si>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</si>
  <si>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</si>
  <si>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</si>
  <si>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</si>
  <si>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</si>
  <si>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</si>
  <si>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</si>
  <si>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</si>
  <si>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</si>
  <si>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</si>
  <si>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</si>
  <si>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</si>
  <si>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</si>
  <si>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</si>
  <si>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</si>
  <si>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</si>
  <si>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</si>
  <si>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</si>
  <si>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</si>
  <si>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</si>
  <si>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</si>
  <si>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</si>
  <si>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</si>
  <si>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</si>
  <si>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</si>
  <si>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</si>
  <si>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[0x3]</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</si>
  <si>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</si>
  <si>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</si>
  <si>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</si>
  <si>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</si>
  <si>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</si>
  <si>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</si>
  <si>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</si>
  <si>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</si>
  <si>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</si>
  <si>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</si>
  <si>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</si>
  <si>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</si>
  <si>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</si>
  <si>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</si>
  <si>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</si>
  <si>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</si>
  <si>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</si>
  <si>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</si>
  <si>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</si>
  <si>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</si>
  <si>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r>
      <t>[0,</t>
    </r>
    <r>
      <rPr>
        <sz val="12"/>
        <color rgb="FF0000FF"/>
        <rFont val="Times New Roman"/>
        <family val="1"/>
      </rPr>
      <t>95</t>
    </r>
    <r>
      <rPr>
        <sz val="12"/>
        <color indexed="8"/>
        <rFont val="Times New Roman"/>
        <family val="1"/>
      </rPr>
      <t>]</t>
    </r>
    <phoneticPr fontId="22" type="noConversion"/>
  </si>
  <si>
    <t>smc fread BC1I</t>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</si>
  <si>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</si>
  <si>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</si>
  <si>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</si>
  <si>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</si>
  <si>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</si>
  <si>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</si>
  <si>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</si>
  <si>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 xml:space="preserve">bl -o
display --off
wait 5000
smc fread B0AC </t>
    <phoneticPr fontId="22" type="noConversion"/>
  </si>
  <si>
    <t>#Record test value as BC1I</t>
    <phoneticPr fontId="22" type="noConversion"/>
  </si>
  <si>
    <t>Catch the temperature output of "device -k GasGauge -p"</t>
    <phoneticPr fontId="22" type="noConversion"/>
  </si>
  <si>
    <t>stockholm --on
stockholm --download_fw mfg
script radios.txt
bblib -e 'BB_SMTQT()'</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</si>
  <si>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</si>
  <si>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</si>
  <si>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</si>
  <si>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</si>
  <si>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</si>
  <si>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</si>
  <si>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</si>
  <si>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</si>
  <si>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</si>
  <si>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</si>
  <si>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</si>
  <si>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</si>
  <si>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</si>
  <si>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</si>
  <si>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[0x40,0x41]</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</si>
  <si>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</si>
  <si>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</si>
  <si>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</si>
  <si>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</si>
  <si>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</si>
  <si>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</si>
  <si>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</si>
  <si>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</si>
  <si>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</si>
  <si>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</si>
  <si>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</si>
  <si>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</si>
  <si>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</si>
  <si>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</si>
  <si>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</si>
  <si>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</si>
  <si>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</si>
  <si>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</si>
  <si>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</si>
  <si>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</si>
  <si>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</si>
  <si>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</si>
  <si>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</si>
  <si>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</si>
  <si>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</si>
  <si>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</si>
  <si>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</si>
  <si>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</si>
  <si>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</si>
  <si>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</si>
  <si>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</si>
  <si>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</si>
  <si>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</si>
  <si>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</si>
  <si>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</si>
  <si>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</si>
  <si>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</si>
  <si>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</si>
  <si>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</si>
  <si>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</si>
  <si>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</si>
  <si>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</si>
  <si>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</si>
  <si>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</si>
  <si>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</si>
  <si>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</si>
  <si>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</si>
  <si>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</si>
  <si>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</si>
  <si>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</si>
  <si>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</si>
  <si>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</si>
  <si>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</si>
  <si>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</si>
  <si>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</si>
  <si>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</si>
  <si>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</si>
  <si>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</si>
  <si>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</si>
  <si>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</si>
  <si>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</si>
  <si>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</si>
  <si>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</si>
  <si>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</si>
  <si>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</si>
  <si>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</si>
  <si>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</si>
  <si>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</si>
  <si>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</si>
  <si>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</si>
  <si>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</si>
  <si>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</si>
  <si>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</si>
  <si>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</si>
  <si>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</si>
  <si>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</si>
  <si>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</si>
  <si>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</si>
  <si>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</si>
  <si>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</si>
  <si>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</si>
  <si>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</si>
  <si>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</si>
  <si>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</si>
  <si>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</si>
  <si>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</si>
  <si>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</si>
  <si>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</si>
  <si>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</si>
  <si>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</si>
  <si>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</si>
  <si>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</si>
  <si>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</si>
  <si>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</si>
  <si>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</si>
  <si>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</si>
  <si>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</si>
  <si>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</si>
  <si>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</si>
  <si>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</si>
  <si>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</si>
  <si>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</si>
  <si>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</si>
  <si>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</si>
  <si>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</si>
  <si>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</si>
  <si>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</si>
  <si>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</si>
  <si>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</si>
  <si>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</si>
  <si>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</si>
  <si>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</si>
  <si>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</si>
  <si>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</si>
  <si>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</si>
  <si>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</si>
  <si>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</si>
  <si>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</si>
  <si>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</si>
  <si>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</si>
  <si>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rPr>
        <sz val="12"/>
        <color rgb="FF0000FF"/>
        <rFont val="Times New Roman"/>
        <family val="1"/>
      </rPr>
      <t>cylinder_orion_release</t>
    </r>
    <r>
      <rPr>
        <sz val="12"/>
        <color indexed="8"/>
        <rFont val="Times New Roman"/>
        <family val="1"/>
      </rPr>
      <t xml:space="preserve">
oab3f_EXIT</t>
    </r>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</si>
  <si>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</si>
  <si>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</si>
  <si>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</si>
  <si>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</si>
  <si>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</si>
  <si>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[1,2]</t>
    <phoneticPr fontId="45" type="noConversion"/>
  </si>
  <si>
    <t>[16,16]||[32,32]</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</si>
  <si>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</si>
  <si>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</si>
  <si>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</si>
  <si>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</si>
  <si>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</si>
  <si>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</si>
  <si>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</si>
  <si>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</si>
  <si>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Cell_BC1I/B0AC_Ratio</t>
    <phoneticPr fontId="22"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</si>
  <si>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</si>
  <si>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</si>
  <si>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</si>
  <si>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</si>
  <si>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</si>
  <si>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</si>
  <si>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</si>
  <si>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</si>
  <si>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t>system
syscfg print WSKU
wifi --on --load -p
syscfg print RFEM
dir nandfs:\usr\share\firmware\wifi\C-4387__s-C0</t>
    <phoneticPr fontId="22"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</si>
  <si>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</si>
  <si>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</si>
  <si>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</si>
  <si>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</si>
  <si>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</si>
  <si>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</si>
  <si>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</si>
  <si>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</si>
  <si>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</si>
  <si>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 xml:space="preserve">i2c -d 2 0x13 0x74 8
i2c -d 2 0x13 0x1A 1
ace --pick usbc --4cc SRDY --txdata "0x00" --rxdata 0
</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</si>
  <si>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</si>
  <si>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</si>
  <si>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</si>
  <si>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</si>
  <si>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</si>
  <si>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</si>
  <si>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</si>
  <si>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</si>
  <si>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Catch the output as 0x523</t>
    <phoneticPr fontId="22"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</si>
  <si>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</si>
  <si>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</si>
  <si>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</si>
  <si>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</si>
  <si>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</si>
  <si>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</si>
  <si>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</si>
  <si>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</si>
  <si>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</si>
  <si>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</si>
  <si>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</si>
  <si>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t>charge --setma 0
bl -o
device -k gasgauge -g average-power</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</si>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</sst>
</file>

<file path=xl/styles.xml><?xml version="1.0" encoding="utf-8"?>
<styleSheet xmlns="http://schemas.openxmlformats.org/spreadsheetml/2006/main">
  <fonts count="51">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6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02">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54"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8" fillId="4" borderId="55" xfId="4" applyFont="1" applyFill="1" applyBorder="1" applyAlignment="1">
      <alignment horizontal="center" vertical="center"/>
    </xf>
    <xf numFmtId="0" fontId="8" fillId="4" borderId="56" xfId="4" applyFont="1" applyFill="1" applyBorder="1" applyAlignment="1">
      <alignment horizontal="center" vertical="center"/>
    </xf>
    <xf numFmtId="0" fontId="17" fillId="4" borderId="3" xfId="4" applyFont="1" applyFill="1" applyBorder="1" applyAlignment="1">
      <alignment vertical="top"/>
    </xf>
    <xf numFmtId="49" fontId="9" fillId="11" borderId="59" xfId="4" applyNumberFormat="1" applyFont="1" applyFill="1" applyBorder="1" applyAlignment="1">
      <alignment horizontal="center" vertical="center" wrapText="1"/>
    </xf>
    <xf numFmtId="49" fontId="9" fillId="11" borderId="60" xfId="4" applyNumberFormat="1" applyFont="1" applyFill="1" applyBorder="1" applyAlignment="1">
      <alignment horizontal="center" vertical="center" wrapText="1"/>
    </xf>
    <xf numFmtId="49" fontId="9" fillId="11" borderId="61"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62"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3"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4"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4"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3" xfId="1" applyFont="1" applyFill="1" applyBorder="1">
      <alignment vertical="center"/>
    </xf>
    <xf numFmtId="0" fontId="26" fillId="0" borderId="74" xfId="1" applyFont="1" applyBorder="1" applyAlignment="1">
      <alignment horizontal="center" vertical="center"/>
    </xf>
    <xf numFmtId="0" fontId="26" fillId="0" borderId="74" xfId="1" applyFont="1" applyFill="1" applyBorder="1" applyAlignment="1">
      <alignment vertical="top"/>
    </xf>
    <xf numFmtId="0" fontId="26" fillId="0" borderId="74" xfId="1" applyFont="1" applyFill="1" applyBorder="1">
      <alignment vertical="center"/>
    </xf>
    <xf numFmtId="0" fontId="26" fillId="0" borderId="74" xfId="1" applyFont="1" applyFill="1" applyBorder="1" applyAlignment="1">
      <alignment vertical="top" wrapText="1"/>
    </xf>
    <xf numFmtId="0" fontId="26" fillId="0" borderId="73" xfId="1" applyFont="1" applyFill="1" applyBorder="1" applyAlignment="1">
      <alignment horizontal="left" vertical="center"/>
    </xf>
    <xf numFmtId="49" fontId="5" fillId="3" borderId="58" xfId="0" applyNumberFormat="1" applyFont="1" applyFill="1" applyBorder="1" applyAlignment="1">
      <alignment horizontal="center" vertical="center"/>
    </xf>
    <xf numFmtId="0" fontId="5" fillId="3" borderId="61" xfId="0" applyFont="1" applyFill="1" applyBorder="1" applyAlignment="1">
      <alignment horizontal="center" vertical="center"/>
    </xf>
    <xf numFmtId="14" fontId="5" fillId="3" borderId="61" xfId="0" applyNumberFormat="1" applyFont="1" applyFill="1" applyBorder="1" applyAlignment="1">
      <alignment horizontal="center" vertical="center"/>
    </xf>
    <xf numFmtId="49" fontId="5" fillId="3" borderId="76" xfId="0" applyNumberFormat="1" applyFont="1" applyFill="1" applyBorder="1" applyAlignment="1">
      <alignment horizontal="center" vertical="center"/>
    </xf>
    <xf numFmtId="0" fontId="30" fillId="0" borderId="74" xfId="0" applyNumberFormat="1" applyFont="1" applyBorder="1" applyAlignment="1">
      <alignment vertical="center"/>
    </xf>
    <xf numFmtId="0" fontId="0" fillId="0" borderId="74" xfId="0" applyNumberFormat="1" applyFont="1" applyBorder="1" applyAlignment="1">
      <alignment vertical="center"/>
    </xf>
    <xf numFmtId="0" fontId="30" fillId="0" borderId="75" xfId="0" applyNumberFormat="1" applyFont="1" applyBorder="1" applyAlignment="1">
      <alignment vertical="center"/>
    </xf>
    <xf numFmtId="0" fontId="0" fillId="0" borderId="75" xfId="0" applyNumberFormat="1" applyFont="1" applyBorder="1" applyAlignment="1">
      <alignment vertical="center"/>
    </xf>
    <xf numFmtId="49" fontId="5" fillId="3" borderId="74" xfId="0" applyNumberFormat="1" applyFont="1" applyFill="1" applyBorder="1" applyAlignment="1">
      <alignment horizontal="center" vertical="center"/>
    </xf>
    <xf numFmtId="0" fontId="5" fillId="3" borderId="74" xfId="0" applyFont="1" applyFill="1" applyBorder="1" applyAlignment="1">
      <alignment horizontal="center" vertical="center"/>
    </xf>
    <xf numFmtId="14" fontId="5" fillId="3" borderId="74" xfId="0" applyNumberFormat="1" applyFont="1" applyFill="1" applyBorder="1" applyAlignment="1">
      <alignment horizontal="center" vertical="center"/>
    </xf>
    <xf numFmtId="0" fontId="44" fillId="0" borderId="74" xfId="0" applyNumberFormat="1" applyFont="1" applyBorder="1" applyAlignment="1">
      <alignment vertical="center"/>
    </xf>
    <xf numFmtId="0" fontId="8" fillId="4" borderId="70" xfId="0" applyFont="1" applyFill="1" applyBorder="1" applyAlignment="1">
      <alignment horizontal="center" vertical="center" wrapText="1"/>
    </xf>
    <xf numFmtId="0" fontId="26" fillId="0" borderId="66" xfId="0" applyFont="1" applyFill="1" applyBorder="1" applyAlignment="1">
      <alignment horizontal="center" vertical="center"/>
    </xf>
    <xf numFmtId="0" fontId="8" fillId="4" borderId="77" xfId="0" applyFont="1" applyFill="1" applyBorder="1" applyAlignment="1">
      <alignment horizontal="center" vertical="center" wrapText="1"/>
    </xf>
    <xf numFmtId="0" fontId="8" fillId="4" borderId="70"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9" borderId="74" xfId="0" applyNumberFormat="1" applyFont="1" applyFill="1" applyBorder="1" applyAlignment="1">
      <alignment horizontal="center" vertical="center" wrapText="1"/>
    </xf>
    <xf numFmtId="0" fontId="17" fillId="4" borderId="81" xfId="4" applyFont="1" applyFill="1" applyBorder="1" applyAlignment="1">
      <alignment vertical="top" wrapText="1"/>
    </xf>
    <xf numFmtId="0" fontId="8" fillId="4" borderId="82" xfId="4" applyFont="1" applyFill="1" applyBorder="1" applyAlignment="1">
      <alignment horizontal="center" vertical="center"/>
    </xf>
    <xf numFmtId="0" fontId="8" fillId="4" borderId="78" xfId="0" applyFont="1" applyFill="1" applyBorder="1" applyAlignment="1">
      <alignment horizontal="center" vertical="center"/>
    </xf>
    <xf numFmtId="49" fontId="8" fillId="9" borderId="84" xfId="0" applyNumberFormat="1" applyFont="1" applyFill="1" applyBorder="1" applyAlignment="1">
      <alignment horizontal="center" vertical="center" wrapText="1"/>
    </xf>
    <xf numFmtId="49" fontId="8" fillId="4" borderId="80" xfId="0" applyNumberFormat="1" applyFont="1" applyFill="1" applyBorder="1" applyAlignment="1">
      <alignment vertical="center"/>
    </xf>
    <xf numFmtId="0" fontId="8" fillId="4" borderId="80" xfId="0" applyFont="1" applyFill="1" applyBorder="1" applyAlignment="1">
      <alignment vertical="center"/>
    </xf>
    <xf numFmtId="0" fontId="8" fillId="4" borderId="85" xfId="0" applyFont="1" applyFill="1" applyBorder="1" applyAlignment="1">
      <alignment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0" fontId="8" fillId="4" borderId="74" xfId="0" applyFont="1" applyFill="1" applyBorder="1" applyAlignment="1">
      <alignment vertical="center"/>
    </xf>
    <xf numFmtId="0" fontId="8" fillId="4" borderId="74" xfId="0" applyFont="1" applyFill="1" applyBorder="1" applyAlignment="1">
      <alignment vertical="top" wrapText="1"/>
    </xf>
    <xf numFmtId="0" fontId="8" fillId="4" borderId="74" xfId="0" applyNumberFormat="1" applyFont="1" applyFill="1" applyBorder="1" applyAlignment="1">
      <alignment vertical="top" wrapText="1"/>
    </xf>
    <xf numFmtId="49" fontId="8" fillId="4" borderId="74" xfId="0" applyNumberFormat="1" applyFont="1" applyFill="1" applyBorder="1" applyAlignment="1">
      <alignment vertical="top" wrapText="1"/>
    </xf>
    <xf numFmtId="49" fontId="8" fillId="17" borderId="74" xfId="0" applyNumberFormat="1" applyFont="1" applyFill="1" applyBorder="1" applyAlignment="1">
      <alignment vertical="center"/>
    </xf>
    <xf numFmtId="0" fontId="8" fillId="4" borderId="74" xfId="0" applyFont="1" applyFill="1" applyBorder="1" applyAlignment="1">
      <alignment vertical="center" wrapText="1"/>
    </xf>
    <xf numFmtId="0" fontId="8" fillId="17" borderId="74" xfId="0" applyNumberFormat="1" applyFont="1" applyFill="1" applyBorder="1" applyAlignment="1">
      <alignment vertical="top" wrapText="1"/>
    </xf>
    <xf numFmtId="49" fontId="23" fillId="17" borderId="74" xfId="0" applyNumberFormat="1" applyFont="1" applyFill="1" applyBorder="1" applyAlignment="1">
      <alignment vertical="center"/>
    </xf>
    <xf numFmtId="49" fontId="5" fillId="4" borderId="74" xfId="0" applyNumberFormat="1" applyFont="1" applyFill="1" applyBorder="1" applyAlignment="1">
      <alignment horizontal="center" vertical="center"/>
    </xf>
    <xf numFmtId="49" fontId="11" fillId="4" borderId="74" xfId="0" applyNumberFormat="1" applyFont="1" applyFill="1" applyBorder="1" applyAlignment="1">
      <alignment horizontal="center" vertical="center"/>
    </xf>
    <xf numFmtId="0" fontId="11" fillId="4" borderId="74" xfId="0" applyFont="1" applyFill="1" applyBorder="1" applyAlignment="1">
      <alignment horizontal="center" vertical="center"/>
    </xf>
    <xf numFmtId="0" fontId="8" fillId="4" borderId="74" xfId="0" applyFont="1" applyFill="1" applyBorder="1" applyAlignment="1">
      <alignment horizontal="center" vertical="top"/>
    </xf>
    <xf numFmtId="0" fontId="8" fillId="4" borderId="74" xfId="0" applyFont="1" applyFill="1" applyBorder="1" applyAlignment="1">
      <alignment vertical="top"/>
    </xf>
    <xf numFmtId="49" fontId="8" fillId="17"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top" wrapText="1"/>
    </xf>
    <xf numFmtId="0" fontId="8" fillId="17" borderId="74" xfId="0" applyNumberFormat="1" applyFont="1" applyFill="1" applyBorder="1" applyAlignment="1">
      <alignment vertical="center"/>
    </xf>
    <xf numFmtId="49" fontId="8" fillId="5" borderId="74" xfId="0" applyNumberFormat="1" applyFont="1" applyFill="1" applyBorder="1" applyAlignment="1">
      <alignment horizontal="center" vertical="center" wrapText="1"/>
    </xf>
    <xf numFmtId="49" fontId="8" fillId="4" borderId="74" xfId="0" applyNumberFormat="1" applyFont="1" applyFill="1" applyBorder="1" applyAlignment="1">
      <alignment vertical="center" wrapText="1"/>
    </xf>
    <xf numFmtId="0" fontId="26" fillId="17" borderId="74" xfId="0" applyFont="1" applyFill="1" applyBorder="1">
      <alignment vertical="center"/>
    </xf>
    <xf numFmtId="0" fontId="26" fillId="0" borderId="74" xfId="1" applyFont="1" applyBorder="1" applyAlignment="1">
      <alignment vertical="top" wrapText="1"/>
    </xf>
    <xf numFmtId="0" fontId="8" fillId="4" borderId="74" xfId="0" applyFont="1" applyFill="1" applyBorder="1" applyAlignment="1">
      <alignment horizontal="center" vertical="center" wrapText="1"/>
    </xf>
    <xf numFmtId="49" fontId="8" fillId="4" borderId="74" xfId="0" applyNumberFormat="1" applyFont="1" applyFill="1" applyBorder="1" applyAlignment="1">
      <alignment vertical="top"/>
    </xf>
    <xf numFmtId="0" fontId="16" fillId="4" borderId="74" xfId="0" applyFont="1" applyFill="1" applyBorder="1" applyAlignment="1">
      <alignment horizontal="center" vertical="center"/>
    </xf>
    <xf numFmtId="0" fontId="16" fillId="4" borderId="74" xfId="0" applyFont="1" applyFill="1" applyBorder="1" applyAlignment="1">
      <alignment horizontal="center" vertical="center" wrapText="1"/>
    </xf>
    <xf numFmtId="0" fontId="16" fillId="4" borderId="74" xfId="0" applyNumberFormat="1" applyFont="1" applyFill="1" applyBorder="1" applyAlignment="1">
      <alignment horizontal="left" vertical="top" wrapText="1"/>
    </xf>
    <xf numFmtId="49" fontId="8" fillId="10" borderId="79" xfId="0" applyNumberFormat="1" applyFont="1" applyFill="1" applyBorder="1" applyAlignment="1">
      <alignment horizontal="center" vertical="center" wrapText="1"/>
    </xf>
    <xf numFmtId="0" fontId="8" fillId="4" borderId="79" xfId="0" applyNumberFormat="1" applyFont="1" applyFill="1" applyBorder="1" applyAlignment="1">
      <alignment horizontal="center" vertical="center"/>
    </xf>
    <xf numFmtId="0" fontId="8" fillId="22" borderId="74" xfId="2"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77" xfId="0" applyFont="1" applyFill="1" applyBorder="1" applyAlignment="1">
      <alignment vertical="top"/>
    </xf>
    <xf numFmtId="0" fontId="8" fillId="4" borderId="77" xfId="0" applyFont="1" applyFill="1" applyBorder="1" applyAlignment="1">
      <alignment horizontal="left" vertical="center" wrapText="1"/>
    </xf>
    <xf numFmtId="0" fontId="26" fillId="0" borderId="74" xfId="5" applyFont="1" applyBorder="1">
      <alignment vertical="center"/>
    </xf>
    <xf numFmtId="0" fontId="26" fillId="0" borderId="74" xfId="5" applyFont="1" applyBorder="1" applyAlignment="1">
      <alignment vertical="top"/>
    </xf>
    <xf numFmtId="0" fontId="23" fillId="0" borderId="74" xfId="5" applyFont="1" applyFill="1" applyBorder="1" applyAlignment="1">
      <alignment horizontal="left" vertical="top" wrapText="1"/>
    </xf>
    <xf numFmtId="0" fontId="23" fillId="0" borderId="74" xfId="1" applyNumberFormat="1" applyFont="1" applyFill="1" applyBorder="1" applyAlignment="1">
      <alignment vertical="top" wrapText="1"/>
    </xf>
    <xf numFmtId="0" fontId="23" fillId="17" borderId="74" xfId="1" applyNumberFormat="1" applyFont="1" applyFill="1" applyBorder="1" applyAlignment="1">
      <alignment vertical="top" wrapText="1"/>
    </xf>
    <xf numFmtId="0" fontId="8" fillId="4" borderId="74" xfId="0" applyNumberFormat="1" applyFont="1" applyFill="1" applyBorder="1" applyAlignment="1">
      <alignment horizontal="left" vertical="top" wrapText="1"/>
    </xf>
    <xf numFmtId="0" fontId="26" fillId="0" borderId="87" xfId="5" applyFont="1" applyBorder="1" applyAlignment="1">
      <alignment horizontal="center" vertical="center"/>
    </xf>
    <xf numFmtId="0" fontId="26" fillId="18" borderId="87" xfId="8" applyFont="1" applyFill="1" applyBorder="1" applyAlignment="1">
      <alignment horizontal="center" vertical="center"/>
    </xf>
    <xf numFmtId="49" fontId="8" fillId="4" borderId="87" xfId="4" applyNumberFormat="1" applyFont="1" applyFill="1" applyBorder="1" applyAlignment="1">
      <alignment horizontal="left" vertical="center"/>
    </xf>
    <xf numFmtId="0" fontId="8" fillId="22" borderId="87" xfId="2" applyNumberFormat="1" applyFont="1" applyFill="1" applyBorder="1" applyAlignment="1">
      <alignment horizontal="center" vertical="center" wrapText="1"/>
    </xf>
    <xf numFmtId="0" fontId="26" fillId="0" borderId="87" xfId="5" applyFont="1" applyBorder="1">
      <alignment vertical="center"/>
    </xf>
    <xf numFmtId="0" fontId="26" fillId="0" borderId="87" xfId="5" applyFont="1" applyBorder="1" applyAlignment="1">
      <alignment vertical="top"/>
    </xf>
    <xf numFmtId="0" fontId="26" fillId="0" borderId="87" xfId="5" applyNumberFormat="1" applyFont="1" applyBorder="1" applyAlignment="1">
      <alignment horizontal="left" vertical="top"/>
    </xf>
    <xf numFmtId="49" fontId="8" fillId="4" borderId="87" xfId="4" applyNumberFormat="1" applyFont="1" applyFill="1" applyBorder="1" applyAlignment="1">
      <alignment vertical="center"/>
    </xf>
    <xf numFmtId="0" fontId="26" fillId="0" borderId="87" xfId="9" applyFont="1" applyBorder="1" applyAlignment="1">
      <alignment horizontal="center" vertical="center"/>
    </xf>
    <xf numFmtId="0" fontId="26" fillId="0" borderId="87" xfId="9" applyFont="1" applyBorder="1">
      <alignment vertical="center"/>
    </xf>
    <xf numFmtId="0" fontId="26" fillId="0" borderId="87" xfId="9" applyFont="1" applyBorder="1" applyAlignment="1">
      <alignment vertical="top" wrapText="1"/>
    </xf>
    <xf numFmtId="0" fontId="26" fillId="0" borderId="87" xfId="9" applyNumberFormat="1" applyFont="1" applyBorder="1" applyAlignment="1">
      <alignment horizontal="left" vertical="top" wrapText="1"/>
    </xf>
    <xf numFmtId="0" fontId="26" fillId="0" borderId="87" xfId="9" applyFont="1" applyBorder="1" applyAlignment="1">
      <alignment vertical="center" wrapText="1"/>
    </xf>
    <xf numFmtId="0" fontId="26" fillId="0" borderId="87" xfId="5" applyFont="1" applyBorder="1" applyAlignment="1">
      <alignment vertical="top" wrapText="1"/>
    </xf>
    <xf numFmtId="0" fontId="26" fillId="0" borderId="87" xfId="5" applyNumberFormat="1" applyFont="1" applyBorder="1" applyAlignment="1">
      <alignment horizontal="left" vertical="top" wrapText="1"/>
    </xf>
    <xf numFmtId="49" fontId="8" fillId="17" borderId="87" xfId="4" applyNumberFormat="1" applyFont="1" applyFill="1" applyBorder="1" applyAlignment="1">
      <alignment vertical="center"/>
    </xf>
    <xf numFmtId="0" fontId="8" fillId="0" borderId="87" xfId="7" applyFont="1" applyBorder="1" applyAlignment="1">
      <alignment horizontal="center" vertical="center"/>
    </xf>
    <xf numFmtId="49" fontId="8" fillId="4" borderId="87" xfId="0" applyNumberFormat="1" applyFont="1" applyFill="1" applyBorder="1" applyAlignment="1">
      <alignment vertical="center"/>
    </xf>
    <xf numFmtId="49" fontId="8" fillId="4" borderId="87" xfId="0" applyNumberFormat="1" applyFont="1" applyFill="1" applyBorder="1" applyAlignment="1">
      <alignment horizontal="center" vertical="center"/>
    </xf>
    <xf numFmtId="0" fontId="8" fillId="18" borderId="87" xfId="7" applyNumberFormat="1" applyFont="1" applyFill="1" applyBorder="1" applyAlignment="1">
      <alignment horizontal="center" vertical="center" wrapText="1"/>
    </xf>
    <xf numFmtId="0" fontId="26" fillId="0" borderId="87" xfId="9" applyFont="1" applyBorder="1" applyAlignment="1">
      <alignment vertical="top"/>
    </xf>
    <xf numFmtId="0" fontId="26" fillId="0" borderId="87" xfId="9" applyNumberFormat="1" applyFont="1" applyBorder="1" applyAlignment="1">
      <alignment vertical="top" wrapText="1"/>
    </xf>
    <xf numFmtId="0" fontId="26" fillId="0" borderId="87" xfId="9" applyNumberFormat="1" applyFont="1" applyBorder="1" applyAlignment="1">
      <alignment vertical="top"/>
    </xf>
    <xf numFmtId="0" fontId="46" fillId="0" borderId="87" xfId="9" applyNumberFormat="1" applyFont="1" applyBorder="1" applyAlignment="1">
      <alignment vertical="top" wrapText="1"/>
    </xf>
    <xf numFmtId="0" fontId="26" fillId="0" borderId="87" xfId="9" applyNumberFormat="1" applyFont="1" applyFill="1" applyBorder="1" applyAlignment="1">
      <alignment vertical="top"/>
    </xf>
    <xf numFmtId="0" fontId="26" fillId="0" borderId="87" xfId="9" applyNumberFormat="1" applyFont="1" applyFill="1" applyBorder="1" applyAlignment="1">
      <alignment vertical="top" wrapText="1"/>
    </xf>
    <xf numFmtId="0" fontId="8" fillId="0" borderId="87" xfId="2" applyNumberFormat="1" applyFont="1" applyFill="1" applyBorder="1" applyAlignment="1">
      <alignment horizontal="left" vertical="top" wrapText="1"/>
    </xf>
    <xf numFmtId="0" fontId="26" fillId="0" borderId="87" xfId="10" applyFont="1" applyBorder="1">
      <alignment vertical="center"/>
    </xf>
    <xf numFmtId="0" fontId="26" fillId="0" borderId="87" xfId="10" applyFont="1" applyBorder="1" applyAlignment="1">
      <alignment vertical="top"/>
    </xf>
    <xf numFmtId="0" fontId="26" fillId="0" borderId="87" xfId="8" applyFont="1" applyBorder="1" applyAlignment="1">
      <alignment horizontal="center" vertical="center"/>
    </xf>
    <xf numFmtId="0" fontId="26" fillId="0" borderId="87" xfId="1" applyFont="1" applyBorder="1" applyAlignment="1">
      <alignment horizontal="center" vertical="center"/>
    </xf>
    <xf numFmtId="0" fontId="39" fillId="0" borderId="87" xfId="1" applyFont="1" applyBorder="1">
      <alignment vertical="center"/>
    </xf>
    <xf numFmtId="0" fontId="26" fillId="0" borderId="87" xfId="1" applyFont="1" applyBorder="1">
      <alignment vertical="center"/>
    </xf>
    <xf numFmtId="0" fontId="26" fillId="0" borderId="87" xfId="1" applyNumberFormat="1" applyFont="1" applyFill="1" applyBorder="1" applyAlignment="1">
      <alignment vertical="top" wrapText="1"/>
    </xf>
    <xf numFmtId="0" fontId="26" fillId="0" borderId="87" xfId="1" applyNumberFormat="1" applyFont="1" applyBorder="1" applyAlignment="1">
      <alignment vertical="top" wrapText="1"/>
    </xf>
    <xf numFmtId="49" fontId="8" fillId="17" borderId="87" xfId="0" applyNumberFormat="1" applyFont="1" applyFill="1" applyBorder="1" applyAlignment="1">
      <alignment horizontal="center" vertical="center"/>
    </xf>
    <xf numFmtId="0" fontId="26" fillId="0" borderId="87" xfId="9" applyNumberFormat="1" applyFont="1" applyBorder="1">
      <alignment vertical="center"/>
    </xf>
    <xf numFmtId="49" fontId="8" fillId="9" borderId="87" xfId="0" applyNumberFormat="1" applyFont="1" applyFill="1" applyBorder="1" applyAlignment="1">
      <alignment horizontal="center" vertical="center" wrapText="1"/>
    </xf>
    <xf numFmtId="0" fontId="26" fillId="17" borderId="87" xfId="9" applyNumberFormat="1" applyFont="1" applyFill="1" applyBorder="1" applyAlignment="1">
      <alignment vertical="top" wrapText="1"/>
    </xf>
    <xf numFmtId="0" fontId="8" fillId="25" borderId="87" xfId="7" applyNumberFormat="1" applyFont="1" applyFill="1" applyBorder="1" applyAlignment="1">
      <alignment horizontal="center" vertical="center" wrapText="1"/>
    </xf>
    <xf numFmtId="49" fontId="8" fillId="17" borderId="87" xfId="4" applyNumberFormat="1" applyFont="1" applyFill="1" applyBorder="1" applyAlignment="1">
      <alignment horizontal="left" vertical="center"/>
    </xf>
    <xf numFmtId="0" fontId="26" fillId="0" borderId="87" xfId="5" applyNumberFormat="1" applyFont="1" applyFill="1" applyBorder="1" applyAlignment="1">
      <alignment horizontal="left" vertical="top" wrapText="1"/>
    </xf>
    <xf numFmtId="0" fontId="26" fillId="17" borderId="87" xfId="0" applyFont="1" applyFill="1" applyBorder="1">
      <alignment vertical="center"/>
    </xf>
    <xf numFmtId="0" fontId="26" fillId="0" borderId="87" xfId="1" applyFont="1" applyFill="1" applyBorder="1">
      <alignment vertical="center"/>
    </xf>
    <xf numFmtId="0" fontId="46" fillId="0" borderId="87" xfId="1" applyNumberFormat="1" applyFont="1" applyFill="1" applyBorder="1" applyAlignment="1">
      <alignment vertical="top" wrapText="1"/>
    </xf>
    <xf numFmtId="0" fontId="46" fillId="0" borderId="87" xfId="5" applyNumberFormat="1" applyFont="1" applyFill="1" applyBorder="1" applyAlignment="1">
      <alignment horizontal="left" vertical="top" wrapText="1"/>
    </xf>
    <xf numFmtId="0" fontId="26" fillId="0" borderId="87" xfId="1" applyFont="1" applyFill="1" applyBorder="1" applyAlignment="1">
      <alignment vertical="top" wrapText="1"/>
    </xf>
    <xf numFmtId="0" fontId="26" fillId="0" borderId="87" xfId="1" applyFont="1" applyFill="1" applyBorder="1" applyAlignment="1">
      <alignment vertical="top"/>
    </xf>
    <xf numFmtId="0" fontId="26" fillId="0" borderId="87" xfId="1" applyFont="1" applyBorder="1" applyAlignment="1">
      <alignment vertical="top" wrapText="1"/>
    </xf>
    <xf numFmtId="0" fontId="26" fillId="17" borderId="87" xfId="1" applyFont="1" applyFill="1" applyBorder="1">
      <alignment vertical="center"/>
    </xf>
    <xf numFmtId="0" fontId="26" fillId="17" borderId="87" xfId="1" applyFont="1" applyFill="1" applyBorder="1" applyAlignment="1">
      <alignment vertical="center" wrapText="1"/>
    </xf>
    <xf numFmtId="49" fontId="8" fillId="4" borderId="87" xfId="0" applyNumberFormat="1" applyFont="1" applyFill="1" applyBorder="1" applyAlignment="1">
      <alignment horizontal="left" vertical="center"/>
    </xf>
    <xf numFmtId="0" fontId="8" fillId="4" borderId="87" xfId="0" applyFont="1" applyFill="1" applyBorder="1" applyAlignment="1">
      <alignment horizontal="center" vertical="center"/>
    </xf>
    <xf numFmtId="0" fontId="23" fillId="4"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26" fillId="17" borderId="87" xfId="4" applyFont="1" applyFill="1" applyBorder="1" applyAlignment="1">
      <alignment horizontal="left" vertical="center"/>
    </xf>
    <xf numFmtId="49" fontId="8" fillId="4" borderId="87" xfId="4" applyNumberFormat="1" applyFont="1" applyFill="1" applyBorder="1" applyAlignment="1">
      <alignment horizontal="center" vertical="center"/>
    </xf>
    <xf numFmtId="49" fontId="8" fillId="9" borderId="87" xfId="4" applyNumberFormat="1" applyFont="1" applyFill="1" applyBorder="1" applyAlignment="1">
      <alignment horizontal="center" vertical="center" wrapText="1"/>
    </xf>
    <xf numFmtId="0" fontId="8" fillId="4" borderId="87" xfId="4" applyFont="1" applyFill="1" applyBorder="1" applyAlignment="1">
      <alignment horizontal="center" vertical="center" wrapText="1"/>
    </xf>
    <xf numFmtId="0" fontId="8" fillId="4" borderId="87" xfId="4" applyFont="1" applyFill="1" applyBorder="1" applyAlignment="1">
      <alignment vertical="center"/>
    </xf>
    <xf numFmtId="49" fontId="8" fillId="4" borderId="87" xfId="4" applyNumberFormat="1" applyFont="1" applyFill="1" applyBorder="1" applyAlignment="1">
      <alignment vertical="top" wrapText="1"/>
    </xf>
    <xf numFmtId="0" fontId="8" fillId="4" borderId="87" xfId="4" applyNumberFormat="1" applyFont="1" applyFill="1" applyBorder="1" applyAlignment="1">
      <alignment horizontal="left" vertical="top" wrapText="1"/>
    </xf>
    <xf numFmtId="0" fontId="8" fillId="4" borderId="87" xfId="4" applyFont="1" applyFill="1" applyBorder="1" applyAlignment="1">
      <alignment horizontal="center" vertical="center"/>
    </xf>
    <xf numFmtId="0" fontId="8" fillId="17" borderId="87" xfId="4" applyNumberFormat="1" applyFont="1" applyFill="1" applyBorder="1" applyAlignment="1">
      <alignment vertical="center"/>
    </xf>
    <xf numFmtId="0" fontId="8" fillId="4" borderId="87" xfId="4" applyFont="1" applyFill="1" applyBorder="1" applyAlignment="1">
      <alignment vertical="top"/>
    </xf>
    <xf numFmtId="49" fontId="8" fillId="4" borderId="87" xfId="4" applyNumberFormat="1" applyFont="1" applyFill="1" applyBorder="1" applyAlignment="1">
      <alignment vertical="top"/>
    </xf>
    <xf numFmtId="0" fontId="8" fillId="4" borderId="87" xfId="4" applyFont="1" applyFill="1" applyBorder="1" applyAlignment="1">
      <alignment vertical="top" wrapText="1"/>
    </xf>
    <xf numFmtId="0" fontId="16" fillId="4" borderId="87" xfId="4" applyFont="1" applyFill="1" applyBorder="1" applyAlignment="1">
      <alignment horizontal="center" vertical="center"/>
    </xf>
    <xf numFmtId="0" fontId="16" fillId="4" borderId="87" xfId="4" applyFont="1" applyFill="1" applyBorder="1" applyAlignment="1">
      <alignment horizontal="center" vertical="center" wrapText="1"/>
    </xf>
    <xf numFmtId="0" fontId="16" fillId="4" borderId="87" xfId="4" applyNumberFormat="1" applyFont="1" applyFill="1" applyBorder="1" applyAlignment="1">
      <alignment horizontal="left" vertical="top" wrapText="1"/>
    </xf>
    <xf numFmtId="0" fontId="26" fillId="17" borderId="87" xfId="1" applyFont="1" applyFill="1" applyBorder="1" applyAlignment="1">
      <alignment horizontal="center" vertical="center"/>
    </xf>
    <xf numFmtId="0" fontId="26" fillId="0" borderId="87" xfId="1" applyFont="1" applyBorder="1" applyAlignment="1">
      <alignment vertical="center" wrapText="1"/>
    </xf>
    <xf numFmtId="0" fontId="8" fillId="17" borderId="87" xfId="3" applyNumberFormat="1" applyFont="1" applyFill="1" applyBorder="1" applyAlignment="1">
      <alignment horizontal="left" vertical="top" wrapText="1"/>
    </xf>
    <xf numFmtId="0" fontId="40" fillId="0" borderId="87" xfId="8" applyFont="1" applyBorder="1">
      <alignment vertical="center"/>
    </xf>
    <xf numFmtId="0" fontId="40" fillId="0" borderId="87" xfId="8" applyFont="1" applyBorder="1" applyAlignment="1">
      <alignment horizontal="center" vertical="center"/>
    </xf>
    <xf numFmtId="0" fontId="40" fillId="0" borderId="87" xfId="8" applyFont="1" applyBorder="1" applyAlignment="1">
      <alignment vertical="top"/>
    </xf>
    <xf numFmtId="0" fontId="36" fillId="24" borderId="88" xfId="8" applyFont="1" applyFill="1" applyBorder="1" applyAlignment="1">
      <alignment horizontal="center" vertical="center" wrapText="1"/>
    </xf>
    <xf numFmtId="0" fontId="36" fillId="24" borderId="89" xfId="8" applyFont="1" applyFill="1" applyBorder="1" applyAlignment="1">
      <alignment horizontal="center" vertical="center" wrapText="1"/>
    </xf>
    <xf numFmtId="0" fontId="35" fillId="23" borderId="89" xfId="6" applyNumberFormat="1" applyFont="1" applyFill="1" applyBorder="1" applyAlignment="1">
      <alignment horizontal="center" vertical="center" wrapText="1"/>
    </xf>
    <xf numFmtId="0" fontId="36" fillId="24" borderId="90" xfId="8" applyFont="1" applyFill="1" applyBorder="1" applyAlignment="1">
      <alignment horizontal="center" vertical="center" wrapText="1"/>
    </xf>
    <xf numFmtId="0" fontId="26" fillId="0" borderId="91" xfId="5" applyFont="1" applyBorder="1" applyAlignment="1">
      <alignment horizontal="center" vertical="center"/>
    </xf>
    <xf numFmtId="0" fontId="26" fillId="0" borderId="92" xfId="5" applyFont="1" applyBorder="1" applyAlignment="1">
      <alignment vertical="center" wrapText="1"/>
    </xf>
    <xf numFmtId="0" fontId="26" fillId="0" borderId="92" xfId="9" applyFont="1" applyBorder="1" applyAlignment="1">
      <alignment vertical="center" wrapText="1"/>
    </xf>
    <xf numFmtId="0" fontId="26" fillId="4" borderId="92" xfId="0" applyFont="1" applyFill="1" applyBorder="1" applyAlignment="1">
      <alignment horizontal="left" vertical="center"/>
    </xf>
    <xf numFmtId="0" fontId="26" fillId="0" borderId="92" xfId="9" applyFont="1" applyBorder="1" applyAlignment="1">
      <alignment vertical="top" wrapText="1"/>
    </xf>
    <xf numFmtId="0" fontId="26" fillId="0" borderId="92" xfId="9" applyFont="1" applyBorder="1">
      <alignment vertical="center"/>
    </xf>
    <xf numFmtId="0" fontId="26" fillId="0" borderId="92" xfId="1" applyFont="1" applyBorder="1">
      <alignment vertical="center"/>
    </xf>
    <xf numFmtId="0" fontId="26" fillId="0" borderId="92" xfId="9" applyFont="1" applyFill="1" applyBorder="1" applyAlignment="1">
      <alignment horizontal="left" vertical="top" wrapText="1"/>
    </xf>
    <xf numFmtId="0" fontId="26" fillId="0" borderId="92" xfId="1" applyFont="1" applyFill="1" applyBorder="1">
      <alignment vertical="center"/>
    </xf>
    <xf numFmtId="0" fontId="26" fillId="0" borderId="92" xfId="1" applyFont="1" applyFill="1" applyBorder="1" applyAlignment="1">
      <alignment horizontal="left" vertical="center"/>
    </xf>
    <xf numFmtId="49" fontId="23" fillId="17" borderId="92" xfId="0" applyNumberFormat="1" applyFont="1" applyFill="1" applyBorder="1" applyAlignment="1">
      <alignment vertical="top" wrapText="1"/>
    </xf>
    <xf numFmtId="49" fontId="8" fillId="17" borderId="92" xfId="0" applyNumberFormat="1" applyFont="1" applyFill="1" applyBorder="1" applyAlignment="1">
      <alignment vertical="top" wrapText="1"/>
    </xf>
    <xf numFmtId="0" fontId="8" fillId="17" borderId="92" xfId="0" applyNumberFormat="1" applyFont="1" applyFill="1" applyBorder="1" applyAlignment="1">
      <alignment vertical="top" wrapText="1"/>
    </xf>
    <xf numFmtId="0" fontId="26" fillId="17" borderId="92" xfId="1" applyFont="1" applyFill="1" applyBorder="1" applyAlignment="1">
      <alignment vertical="center"/>
    </xf>
    <xf numFmtId="0" fontId="26" fillId="0" borderId="92" xfId="9" applyFont="1" applyFill="1" applyBorder="1">
      <alignment vertical="center"/>
    </xf>
    <xf numFmtId="0" fontId="26" fillId="17" borderId="92" xfId="5" applyFont="1" applyFill="1" applyBorder="1" applyAlignment="1">
      <alignment vertical="center" wrapText="1"/>
    </xf>
    <xf numFmtId="0" fontId="40" fillId="17" borderId="92" xfId="8" applyFont="1" applyFill="1" applyBorder="1" applyAlignment="1">
      <alignment vertical="top" wrapText="1"/>
    </xf>
    <xf numFmtId="0" fontId="40" fillId="17" borderId="92" xfId="8" applyFont="1" applyFill="1" applyBorder="1" applyAlignment="1">
      <alignment vertical="top"/>
    </xf>
    <xf numFmtId="0" fontId="26" fillId="18" borderId="93" xfId="8" applyFont="1" applyFill="1" applyBorder="1" applyAlignment="1">
      <alignment horizontal="center" vertical="center"/>
    </xf>
    <xf numFmtId="49" fontId="8" fillId="4" borderId="93" xfId="4" applyNumberFormat="1" applyFont="1" applyFill="1" applyBorder="1" applyAlignment="1">
      <alignment horizontal="left" vertical="center"/>
    </xf>
    <xf numFmtId="49" fontId="8" fillId="4" borderId="93" xfId="4" applyNumberFormat="1" applyFont="1" applyFill="1" applyBorder="1" applyAlignment="1">
      <alignment vertical="center"/>
    </xf>
    <xf numFmtId="0" fontId="26" fillId="0" borderId="93" xfId="5" applyFont="1" applyBorder="1" applyAlignment="1">
      <alignment horizontal="center" vertical="center"/>
    </xf>
    <xf numFmtId="0" fontId="8" fillId="22" borderId="93" xfId="2" applyNumberFormat="1" applyFont="1" applyFill="1" applyBorder="1" applyAlignment="1">
      <alignment horizontal="center" vertical="center" wrapText="1"/>
    </xf>
    <xf numFmtId="0" fontId="26" fillId="0" borderId="93" xfId="5" applyFont="1" applyBorder="1">
      <alignment vertical="center"/>
    </xf>
    <xf numFmtId="0" fontId="26" fillId="0" borderId="93" xfId="5" applyFont="1" applyBorder="1" applyAlignment="1">
      <alignment vertical="top"/>
    </xf>
    <xf numFmtId="0" fontId="26" fillId="0" borderId="93" xfId="5" applyNumberFormat="1" applyFont="1" applyBorder="1" applyAlignment="1">
      <alignment horizontal="left" vertical="top"/>
    </xf>
    <xf numFmtId="0" fontId="26" fillId="0" borderId="94" xfId="5" applyFont="1" applyBorder="1" applyAlignment="1">
      <alignment vertical="center" wrapText="1"/>
    </xf>
    <xf numFmtId="49" fontId="9" fillId="11" borderId="88" xfId="0" applyNumberFormat="1" applyFont="1" applyFill="1" applyBorder="1" applyAlignment="1">
      <alignment horizontal="center" vertical="center" wrapText="1"/>
    </xf>
    <xf numFmtId="49" fontId="9" fillId="11" borderId="89" xfId="0" applyNumberFormat="1" applyFont="1" applyFill="1" applyBorder="1" applyAlignment="1">
      <alignment horizontal="center" vertical="center" wrapText="1"/>
    </xf>
    <xf numFmtId="49" fontId="9" fillId="11" borderId="90" xfId="0" applyNumberFormat="1" applyFont="1" applyFill="1" applyBorder="1" applyAlignment="1">
      <alignment horizontal="center" vertical="center" wrapText="1"/>
    </xf>
    <xf numFmtId="0" fontId="8" fillId="4" borderId="91" xfId="0" applyNumberFormat="1" applyFont="1" applyFill="1" applyBorder="1" applyAlignment="1">
      <alignment horizontal="center" vertical="center"/>
    </xf>
    <xf numFmtId="49" fontId="8" fillId="4" borderId="87" xfId="0" applyNumberFormat="1" applyFont="1" applyFill="1" applyBorder="1" applyAlignment="1">
      <alignment horizontal="center" vertical="center" wrapText="1"/>
    </xf>
    <xf numFmtId="0" fontId="8" fillId="4" borderId="87" xfId="0" applyFont="1" applyFill="1" applyBorder="1" applyAlignment="1">
      <alignment vertical="center"/>
    </xf>
    <xf numFmtId="0" fontId="8" fillId="4" borderId="87" xfId="0" applyFont="1" applyFill="1" applyBorder="1" applyAlignment="1">
      <alignment vertical="top"/>
    </xf>
    <xf numFmtId="0" fontId="8" fillId="4" borderId="87" xfId="0" applyFont="1" applyFill="1" applyBorder="1" applyAlignment="1">
      <alignment vertical="top" wrapText="1"/>
    </xf>
    <xf numFmtId="0" fontId="8" fillId="4" borderId="92" xfId="0" applyFont="1" applyFill="1" applyBorder="1" applyAlignment="1">
      <alignment vertical="center"/>
    </xf>
    <xf numFmtId="49" fontId="8" fillId="17" borderId="87" xfId="0" applyNumberFormat="1" applyFont="1" applyFill="1" applyBorder="1" applyAlignment="1">
      <alignment vertical="center"/>
    </xf>
    <xf numFmtId="49" fontId="8" fillId="4" borderId="87" xfId="0" applyNumberFormat="1" applyFont="1" applyFill="1" applyBorder="1" applyAlignment="1">
      <alignment horizontal="center" vertical="top"/>
    </xf>
    <xf numFmtId="49" fontId="8" fillId="4" borderId="87" xfId="0" applyNumberFormat="1" applyFont="1" applyFill="1" applyBorder="1" applyAlignment="1">
      <alignment vertical="top" wrapText="1"/>
    </xf>
    <xf numFmtId="0" fontId="29" fillId="4" borderId="92" xfId="0" applyFont="1" applyFill="1" applyBorder="1" applyAlignment="1">
      <alignment vertical="center"/>
    </xf>
    <xf numFmtId="0" fontId="8" fillId="17" borderId="87" xfId="0" applyFont="1" applyFill="1" applyBorder="1" applyAlignment="1">
      <alignment vertical="top" wrapText="1"/>
    </xf>
    <xf numFmtId="0" fontId="29" fillId="4" borderId="92" xfId="0" applyFont="1" applyFill="1" applyBorder="1" applyAlignment="1">
      <alignment vertical="center" wrapText="1"/>
    </xf>
    <xf numFmtId="49" fontId="23" fillId="4" borderId="87" xfId="0" applyNumberFormat="1" applyFont="1" applyFill="1" applyBorder="1" applyAlignment="1">
      <alignment vertical="top" wrapText="1"/>
    </xf>
    <xf numFmtId="0" fontId="8" fillId="4" borderId="87" xfId="0" applyFont="1" applyFill="1" applyBorder="1" applyAlignment="1">
      <alignment horizontal="center" vertical="top"/>
    </xf>
    <xf numFmtId="0" fontId="8" fillId="4" borderId="92" xfId="0" applyFont="1" applyFill="1" applyBorder="1" applyAlignment="1">
      <alignment vertical="center" wrapText="1"/>
    </xf>
    <xf numFmtId="0" fontId="8" fillId="4" borderId="87" xfId="0" applyNumberFormat="1" applyFont="1" applyFill="1" applyBorder="1" applyAlignment="1">
      <alignment horizontal="center" vertical="center"/>
    </xf>
    <xf numFmtId="0" fontId="26" fillId="4" borderId="95" xfId="0"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8" fillId="4" borderId="73" xfId="0" applyFont="1" applyFill="1" applyBorder="1" applyAlignment="1">
      <alignment vertical="center"/>
    </xf>
    <xf numFmtId="49" fontId="8" fillId="4" borderId="74" xfId="0" applyNumberFormat="1" applyFont="1" applyFill="1" applyBorder="1" applyAlignment="1">
      <alignment horizontal="left" vertical="center" wrapText="1"/>
    </xf>
    <xf numFmtId="49" fontId="8" fillId="4" borderId="74" xfId="0" applyNumberFormat="1" applyFont="1" applyFill="1" applyBorder="1" applyAlignment="1">
      <alignment horizontal="left" vertical="top" wrapText="1"/>
    </xf>
    <xf numFmtId="0" fontId="8" fillId="4" borderId="73" xfId="0" applyFont="1" applyFill="1" applyBorder="1" applyAlignment="1">
      <alignment vertical="center" wrapText="1"/>
    </xf>
    <xf numFmtId="49" fontId="8" fillId="4" borderId="68" xfId="0" applyNumberFormat="1" applyFont="1" applyFill="1" applyBorder="1" applyAlignment="1">
      <alignment horizontal="center" vertical="center" wrapText="1"/>
    </xf>
    <xf numFmtId="49" fontId="8" fillId="4" borderId="68" xfId="0" applyNumberFormat="1" applyFont="1" applyFill="1" applyBorder="1" applyAlignment="1">
      <alignment vertical="center"/>
    </xf>
    <xf numFmtId="0" fontId="8" fillId="4" borderId="68" xfId="0" applyFont="1" applyFill="1" applyBorder="1" applyAlignment="1">
      <alignment horizontal="center" vertical="center"/>
    </xf>
    <xf numFmtId="49" fontId="8" fillId="9" borderId="68" xfId="0" applyNumberFormat="1" applyFont="1" applyFill="1" applyBorder="1" applyAlignment="1">
      <alignment horizontal="center" vertical="center" wrapText="1"/>
    </xf>
    <xf numFmtId="0" fontId="8" fillId="4" borderId="68" xfId="0" applyFont="1" applyFill="1" applyBorder="1" applyAlignment="1">
      <alignment vertical="center"/>
    </xf>
    <xf numFmtId="0" fontId="8" fillId="4" borderId="68" xfId="0" applyFont="1" applyFill="1" applyBorder="1" applyAlignment="1">
      <alignment vertical="top"/>
    </xf>
    <xf numFmtId="49" fontId="8" fillId="4" borderId="68" xfId="0" applyNumberFormat="1" applyFont="1" applyFill="1" applyBorder="1" applyAlignment="1">
      <alignment vertical="top" wrapText="1"/>
    </xf>
    <xf numFmtId="0" fontId="8" fillId="4" borderId="69" xfId="0" applyFont="1" applyFill="1" applyBorder="1" applyAlignment="1">
      <alignment vertical="center"/>
    </xf>
    <xf numFmtId="49" fontId="8" fillId="4" borderId="68" xfId="0" applyNumberFormat="1" applyFont="1" applyFill="1" applyBorder="1" applyAlignment="1">
      <alignment horizontal="center" vertical="center"/>
    </xf>
    <xf numFmtId="0" fontId="8" fillId="4" borderId="68" xfId="0" applyNumberFormat="1" applyFont="1" applyFill="1" applyBorder="1" applyAlignment="1">
      <alignment vertical="top" wrapText="1"/>
    </xf>
    <xf numFmtId="49" fontId="8" fillId="4" borderId="65" xfId="0" applyNumberFormat="1" applyFont="1" applyFill="1" applyBorder="1" applyAlignment="1">
      <alignment horizontal="center" vertical="center"/>
    </xf>
    <xf numFmtId="0" fontId="29" fillId="4" borderId="73" xfId="0" applyFont="1" applyFill="1" applyBorder="1" applyAlignment="1">
      <alignment vertical="center"/>
    </xf>
    <xf numFmtId="0" fontId="8" fillId="17" borderId="73" xfId="0" applyFont="1" applyFill="1" applyBorder="1" applyAlignment="1">
      <alignment vertical="center"/>
    </xf>
    <xf numFmtId="0" fontId="8" fillId="4" borderId="86" xfId="0" applyFont="1" applyFill="1" applyBorder="1" applyAlignment="1">
      <alignment horizontal="center" vertical="center"/>
    </xf>
    <xf numFmtId="0" fontId="8" fillId="4" borderId="44" xfId="0" applyFont="1" applyFill="1" applyBorder="1" applyAlignment="1">
      <alignment vertical="top" wrapText="1"/>
    </xf>
    <xf numFmtId="49" fontId="9" fillId="11" borderId="96" xfId="0" applyNumberFormat="1" applyFont="1" applyFill="1" applyBorder="1" applyAlignment="1">
      <alignment horizontal="center" vertical="center" wrapText="1"/>
    </xf>
    <xf numFmtId="49" fontId="9" fillId="11" borderId="97" xfId="0" applyNumberFormat="1" applyFont="1" applyFill="1" applyBorder="1" applyAlignment="1">
      <alignment horizontal="center" vertical="center" wrapText="1"/>
    </xf>
    <xf numFmtId="49" fontId="9" fillId="11" borderId="98" xfId="0" applyNumberFormat="1" applyFont="1" applyFill="1" applyBorder="1" applyAlignment="1">
      <alignment horizontal="center" vertical="center" wrapText="1"/>
    </xf>
    <xf numFmtId="0" fontId="8" fillId="4" borderId="99" xfId="0" applyNumberFormat="1" applyFont="1" applyFill="1" applyBorder="1" applyAlignment="1">
      <alignment horizontal="center" vertical="center"/>
    </xf>
    <xf numFmtId="49" fontId="8" fillId="4" borderId="77" xfId="0" applyNumberFormat="1" applyFont="1" applyFill="1" applyBorder="1" applyAlignment="1">
      <alignment horizontal="left" vertical="center"/>
    </xf>
    <xf numFmtId="0" fontId="8" fillId="4" borderId="77" xfId="0" applyFont="1" applyFill="1" applyBorder="1" applyAlignment="1">
      <alignment horizontal="center" vertical="center"/>
    </xf>
    <xf numFmtId="49" fontId="8" fillId="9" borderId="77" xfId="0" applyNumberFormat="1" applyFont="1" applyFill="1" applyBorder="1" applyAlignment="1">
      <alignment horizontal="center" vertical="center" wrapText="1"/>
    </xf>
    <xf numFmtId="0" fontId="8" fillId="4" borderId="77" xfId="0" applyFont="1" applyFill="1" applyBorder="1" applyAlignment="1">
      <alignment horizontal="left" vertical="top" wrapText="1"/>
    </xf>
    <xf numFmtId="0" fontId="8" fillId="4" borderId="95" xfId="0" applyFont="1" applyFill="1" applyBorder="1" applyAlignment="1">
      <alignment vertical="center"/>
    </xf>
    <xf numFmtId="0" fontId="8" fillId="4" borderId="77" xfId="0" applyFont="1" applyFill="1" applyBorder="1" applyAlignment="1">
      <alignment vertical="top" wrapText="1"/>
    </xf>
    <xf numFmtId="49" fontId="8" fillId="4" borderId="77" xfId="0" applyNumberFormat="1" applyFont="1" applyFill="1" applyBorder="1" applyAlignment="1">
      <alignment vertical="top" wrapText="1"/>
    </xf>
    <xf numFmtId="0" fontId="8" fillId="4" borderId="95" xfId="0" applyFont="1" applyFill="1" applyBorder="1" applyAlignment="1">
      <alignment vertical="center" wrapText="1"/>
    </xf>
    <xf numFmtId="49" fontId="8" fillId="17" borderId="77" xfId="0" applyNumberFormat="1" applyFont="1" applyFill="1" applyBorder="1" applyAlignment="1">
      <alignment vertical="center"/>
    </xf>
    <xf numFmtId="49" fontId="24" fillId="4" borderId="95" xfId="0" applyNumberFormat="1" applyFont="1" applyFill="1" applyBorder="1" applyAlignment="1">
      <alignment vertical="center" wrapText="1"/>
    </xf>
    <xf numFmtId="49" fontId="8" fillId="4" borderId="77" xfId="0" applyNumberFormat="1" applyFont="1" applyFill="1" applyBorder="1" applyAlignment="1">
      <alignment horizontal="left" vertical="top" wrapText="1"/>
    </xf>
    <xf numFmtId="49" fontId="29" fillId="4" borderId="95" xfId="0" applyNumberFormat="1" applyFont="1" applyFill="1" applyBorder="1" applyAlignment="1">
      <alignment vertical="center"/>
    </xf>
    <xf numFmtId="49" fontId="5"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wrapText="1"/>
    </xf>
    <xf numFmtId="49" fontId="8" fillId="17" borderId="95" xfId="0" applyNumberFormat="1" applyFont="1" applyFill="1" applyBorder="1" applyAlignment="1">
      <alignment vertical="center" wrapText="1"/>
    </xf>
    <xf numFmtId="49" fontId="8" fillId="4" borderId="77" xfId="0" applyNumberFormat="1" applyFont="1" applyFill="1" applyBorder="1" applyAlignment="1">
      <alignment horizontal="center" vertical="top"/>
    </xf>
    <xf numFmtId="49" fontId="8" fillId="4" borderId="77" xfId="0" applyNumberFormat="1" applyFont="1" applyFill="1" applyBorder="1" applyAlignment="1">
      <alignment vertical="top"/>
    </xf>
    <xf numFmtId="0" fontId="24" fillId="4" borderId="95" xfId="0" applyFont="1" applyFill="1" applyBorder="1" applyAlignment="1">
      <alignment vertical="center"/>
    </xf>
    <xf numFmtId="49" fontId="8" fillId="5" borderId="77" xfId="0" applyNumberFormat="1" applyFont="1" applyFill="1" applyBorder="1" applyAlignment="1">
      <alignment horizontal="center" vertical="center" wrapText="1"/>
    </xf>
    <xf numFmtId="0" fontId="11" fillId="4" borderId="77" xfId="0" applyFont="1" applyFill="1" applyBorder="1" applyAlignment="1">
      <alignment horizontal="center" vertical="center" wrapText="1"/>
    </xf>
    <xf numFmtId="49" fontId="24" fillId="4" borderId="95" xfId="0" applyNumberFormat="1" applyFont="1" applyFill="1" applyBorder="1" applyAlignment="1">
      <alignment horizontal="left" vertical="center"/>
    </xf>
    <xf numFmtId="49" fontId="8" fillId="17" borderId="77" xfId="0" applyNumberFormat="1" applyFont="1" applyFill="1" applyBorder="1" applyAlignment="1">
      <alignment horizontal="left" vertical="top" wrapText="1"/>
    </xf>
    <xf numFmtId="0" fontId="24" fillId="4" borderId="95" xfId="0" applyFont="1" applyFill="1" applyBorder="1" applyAlignment="1">
      <alignment vertical="center" wrapText="1"/>
    </xf>
    <xf numFmtId="0" fontId="23" fillId="17" borderId="95" xfId="0" applyFont="1" applyFill="1" applyBorder="1" applyAlignment="1">
      <alignment vertical="center" wrapText="1"/>
    </xf>
    <xf numFmtId="0" fontId="12" fillId="4" borderId="77"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13" fillId="4" borderId="77" xfId="0" applyNumberFormat="1" applyFont="1" applyFill="1" applyBorder="1" applyAlignment="1">
      <alignment horizontal="center" wrapText="1"/>
    </xf>
    <xf numFmtId="0" fontId="8" fillId="4" borderId="77" xfId="0" applyFont="1" applyFill="1" applyBorder="1" applyAlignment="1">
      <alignment horizontal="center" vertical="center"/>
    </xf>
    <xf numFmtId="49" fontId="11"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xf>
    <xf numFmtId="49" fontId="8" fillId="4" borderId="77" xfId="0" applyNumberFormat="1" applyFont="1" applyFill="1" applyBorder="1" applyAlignment="1">
      <alignment horizontal="center" vertical="center" wrapText="1"/>
    </xf>
    <xf numFmtId="0" fontId="8" fillId="4" borderId="95" xfId="0" applyFont="1" applyFill="1" applyBorder="1" applyAlignment="1">
      <alignment horizontal="left" vertical="center"/>
    </xf>
    <xf numFmtId="49" fontId="8" fillId="17" borderId="95" xfId="0" applyNumberFormat="1" applyFont="1" applyFill="1" applyBorder="1" applyAlignment="1">
      <alignment horizontal="left" vertical="center" wrapText="1"/>
    </xf>
    <xf numFmtId="0" fontId="29" fillId="4" borderId="95" xfId="0" applyFont="1" applyFill="1" applyBorder="1" applyAlignment="1">
      <alignment horizontal="left" vertical="center" wrapText="1"/>
    </xf>
    <xf numFmtId="49" fontId="8" fillId="4" borderId="95" xfId="0" applyNumberFormat="1" applyFont="1" applyFill="1" applyBorder="1" applyAlignment="1">
      <alignment horizontal="left" vertical="center"/>
    </xf>
    <xf numFmtId="49" fontId="8" fillId="4" borderId="95" xfId="0" applyNumberFormat="1" applyFont="1" applyFill="1" applyBorder="1" applyAlignment="1">
      <alignment horizontal="left" vertical="center" wrapText="1"/>
    </xf>
    <xf numFmtId="49" fontId="8" fillId="4" borderId="78" xfId="0" applyNumberFormat="1" applyFont="1" applyFill="1" applyBorder="1" applyAlignment="1">
      <alignment horizontal="center" vertical="center"/>
    </xf>
    <xf numFmtId="49" fontId="8" fillId="4" borderId="77" xfId="0" applyNumberFormat="1" applyFont="1" applyFill="1" applyBorder="1" applyAlignment="1">
      <alignment vertical="center" wrapText="1"/>
    </xf>
    <xf numFmtId="49" fontId="23" fillId="17" borderId="95" xfId="0" applyNumberFormat="1" applyFont="1" applyFill="1" applyBorder="1" applyAlignment="1">
      <alignment vertical="center"/>
    </xf>
    <xf numFmtId="49" fontId="8" fillId="4" borderId="77" xfId="0" applyNumberFormat="1" applyFont="1" applyFill="1" applyBorder="1" applyAlignment="1">
      <alignment horizontal="center" vertical="top" wrapText="1"/>
    </xf>
    <xf numFmtId="49" fontId="23" fillId="4" borderId="77" xfId="0" applyNumberFormat="1" applyFont="1" applyFill="1" applyBorder="1" applyAlignment="1">
      <alignment vertical="top" wrapText="1"/>
    </xf>
    <xf numFmtId="49" fontId="8" fillId="17" borderId="77" xfId="0" applyNumberFormat="1" applyFont="1" applyFill="1" applyBorder="1" applyAlignment="1">
      <alignment vertical="top" wrapText="1"/>
    </xf>
    <xf numFmtId="0" fontId="26" fillId="17" borderId="74" xfId="3" applyFont="1" applyFill="1" applyBorder="1">
      <alignment vertical="center"/>
    </xf>
    <xf numFmtId="0" fontId="26" fillId="0" borderId="74" xfId="0" applyFont="1" applyFill="1" applyBorder="1">
      <alignment vertical="center"/>
    </xf>
    <xf numFmtId="0" fontId="26" fillId="0" borderId="74" xfId="0" applyFont="1" applyFill="1" applyBorder="1" applyAlignment="1">
      <alignment horizontal="center" vertical="center"/>
    </xf>
    <xf numFmtId="0" fontId="26" fillId="0" borderId="74" xfId="0" applyFont="1" applyFill="1" applyBorder="1" applyAlignment="1">
      <alignment vertical="top"/>
    </xf>
    <xf numFmtId="0" fontId="23" fillId="0" borderId="74" xfId="3" applyNumberFormat="1" applyFont="1" applyFill="1" applyBorder="1" applyAlignment="1">
      <alignment horizontal="left" vertical="top" wrapText="1"/>
    </xf>
    <xf numFmtId="0" fontId="29" fillId="0" borderId="73" xfId="0" applyFont="1" applyFill="1" applyBorder="1" applyAlignment="1">
      <alignment vertical="center" wrapText="1"/>
    </xf>
    <xf numFmtId="0" fontId="23" fillId="0" borderId="75" xfId="3" applyNumberFormat="1" applyFont="1" applyFill="1" applyBorder="1" applyAlignment="1">
      <alignment horizontal="left" vertical="top" wrapText="1"/>
    </xf>
    <xf numFmtId="0" fontId="26" fillId="0" borderId="73" xfId="0" applyFont="1" applyFill="1" applyBorder="1" applyAlignment="1">
      <alignment vertical="center" wrapText="1"/>
    </xf>
    <xf numFmtId="0" fontId="26" fillId="0" borderId="74" xfId="3" applyFont="1" applyFill="1" applyBorder="1">
      <alignment vertical="center"/>
    </xf>
    <xf numFmtId="0" fontId="26" fillId="0" borderId="73" xfId="0" applyFont="1" applyFill="1" applyBorder="1" applyAlignment="1">
      <alignment vertical="top" wrapText="1"/>
    </xf>
    <xf numFmtId="0" fontId="26" fillId="0" borderId="73" xfId="0" applyFont="1" applyFill="1" applyBorder="1">
      <alignment vertical="center"/>
    </xf>
    <xf numFmtId="49" fontId="8" fillId="4" borderId="77" xfId="0" applyNumberFormat="1" applyFont="1" applyFill="1" applyBorder="1" applyAlignment="1">
      <alignment horizontal="left" vertical="center" wrapText="1"/>
    </xf>
    <xf numFmtId="0" fontId="8" fillId="4" borderId="77" xfId="0" applyNumberFormat="1" applyFont="1" applyFill="1" applyBorder="1" applyAlignment="1">
      <alignment horizontal="left" vertical="top" wrapText="1"/>
    </xf>
    <xf numFmtId="49" fontId="8" fillId="4" borderId="102" xfId="0" applyNumberFormat="1" applyFont="1" applyFill="1" applyBorder="1" applyAlignment="1">
      <alignment horizontal="center" vertical="center"/>
    </xf>
    <xf numFmtId="49" fontId="8" fillId="4" borderId="102" xfId="0" applyNumberFormat="1" applyFont="1" applyFill="1" applyBorder="1" applyAlignment="1">
      <alignment horizontal="left" vertical="center" wrapText="1"/>
    </xf>
    <xf numFmtId="49" fontId="8" fillId="4" borderId="102" xfId="0" applyNumberFormat="1" applyFont="1" applyFill="1" applyBorder="1" applyAlignment="1">
      <alignment vertical="center"/>
    </xf>
    <xf numFmtId="0" fontId="8" fillId="4" borderId="102" xfId="0" applyFont="1" applyFill="1" applyBorder="1" applyAlignment="1">
      <alignment horizontal="center" vertical="center"/>
    </xf>
    <xf numFmtId="49" fontId="8" fillId="9" borderId="102" xfId="0" applyNumberFormat="1" applyFont="1" applyFill="1" applyBorder="1" applyAlignment="1">
      <alignment horizontal="center" vertical="center" wrapText="1"/>
    </xf>
    <xf numFmtId="0" fontId="8" fillId="4" borderId="102" xfId="0" applyFont="1" applyFill="1" applyBorder="1" applyAlignment="1">
      <alignment horizontal="center" vertical="center" wrapText="1"/>
    </xf>
    <xf numFmtId="0" fontId="8" fillId="4" borderId="102" xfId="0" applyFont="1" applyFill="1" applyBorder="1" applyAlignment="1">
      <alignment vertical="center"/>
    </xf>
    <xf numFmtId="49" fontId="8" fillId="4" borderId="102" xfId="0" applyNumberFormat="1" applyFont="1" applyFill="1" applyBorder="1" applyAlignment="1">
      <alignment vertical="top" wrapText="1"/>
    </xf>
    <xf numFmtId="0" fontId="8" fillId="4" borderId="102" xfId="0" applyFont="1" applyFill="1" applyBorder="1" applyAlignment="1">
      <alignment horizontal="left" vertical="top" wrapText="1"/>
    </xf>
    <xf numFmtId="0" fontId="8" fillId="4" borderId="103"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7" xfId="0" applyFont="1" applyFill="1" applyBorder="1" applyAlignment="1">
      <alignment horizontal="left" vertical="top"/>
    </xf>
    <xf numFmtId="0" fontId="8" fillId="4" borderId="95" xfId="0" applyFont="1" applyFill="1" applyBorder="1" applyAlignment="1">
      <alignment vertical="top"/>
    </xf>
    <xf numFmtId="0" fontId="8" fillId="4" borderId="95" xfId="0" applyFont="1" applyFill="1" applyBorder="1" applyAlignment="1">
      <alignment vertical="top" wrapText="1"/>
    </xf>
    <xf numFmtId="49" fontId="8" fillId="4" borderId="77" xfId="0" applyNumberFormat="1" applyFont="1" applyFill="1" applyBorder="1" applyAlignment="1">
      <alignment horizontal="left" vertical="top"/>
    </xf>
    <xf numFmtId="49" fontId="8" fillId="10" borderId="77" xfId="0" applyNumberFormat="1" applyFont="1" applyFill="1" applyBorder="1" applyAlignment="1">
      <alignment horizontal="center" vertical="center" wrapText="1"/>
    </xf>
    <xf numFmtId="0" fontId="8" fillId="4" borderId="77" xfId="0" applyFont="1" applyFill="1" applyBorder="1" applyAlignment="1">
      <alignment horizontal="center" vertical="top"/>
    </xf>
    <xf numFmtId="0" fontId="26" fillId="0" borderId="71" xfId="1" applyFont="1" applyFill="1" applyBorder="1">
      <alignment vertical="center"/>
    </xf>
    <xf numFmtId="49" fontId="8" fillId="4" borderId="77" xfId="4" applyNumberFormat="1" applyFont="1" applyFill="1" applyBorder="1" applyAlignment="1">
      <alignment horizontal="left" vertical="center"/>
    </xf>
    <xf numFmtId="0" fontId="26" fillId="0" borderId="73" xfId="5" applyFont="1" applyBorder="1" applyAlignment="1">
      <alignment vertical="center" wrapText="1"/>
    </xf>
    <xf numFmtId="0" fontId="26" fillId="0" borderId="71" xfId="1" applyFont="1" applyFill="1" applyBorder="1" applyAlignment="1">
      <alignment vertical="top"/>
    </xf>
    <xf numFmtId="0" fontId="8" fillId="4" borderId="84" xfId="0" applyFont="1" applyFill="1" applyBorder="1" applyAlignment="1">
      <alignment horizontal="center" vertical="center"/>
    </xf>
    <xf numFmtId="0" fontId="8" fillId="4" borderId="84" xfId="0" applyFont="1" applyFill="1" applyBorder="1" applyAlignment="1">
      <alignment horizontal="center" vertical="top"/>
    </xf>
    <xf numFmtId="0" fontId="8" fillId="4" borderId="84" xfId="0" applyFont="1" applyFill="1" applyBorder="1" applyAlignment="1">
      <alignment vertical="top"/>
    </xf>
    <xf numFmtId="0" fontId="8" fillId="4" borderId="84" xfId="0" applyFont="1" applyFill="1" applyBorder="1" applyAlignment="1">
      <alignment horizontal="left" vertical="top" wrapText="1"/>
    </xf>
    <xf numFmtId="49" fontId="8" fillId="4" borderId="84" xfId="0" applyNumberFormat="1" applyFont="1" applyFill="1" applyBorder="1" applyAlignment="1">
      <alignment horizontal="left" vertical="top" wrapText="1"/>
    </xf>
    <xf numFmtId="0" fontId="8" fillId="4" borderId="67" xfId="0" applyFont="1" applyFill="1" applyBorder="1" applyAlignment="1">
      <alignment vertical="center" wrapText="1"/>
    </xf>
    <xf numFmtId="0" fontId="8" fillId="4" borderId="102" xfId="0" applyFont="1" applyFill="1" applyBorder="1" applyAlignment="1">
      <alignment vertical="top"/>
    </xf>
    <xf numFmtId="0" fontId="8" fillId="4" borderId="102" xfId="0" applyFont="1" applyFill="1" applyBorder="1" applyAlignment="1">
      <alignment horizontal="left" vertical="top"/>
    </xf>
    <xf numFmtId="0" fontId="8" fillId="4" borderId="103" xfId="0" applyFont="1" applyFill="1" applyBorder="1" applyAlignment="1">
      <alignment vertical="center" wrapText="1"/>
    </xf>
    <xf numFmtId="49" fontId="8" fillId="4" borderId="77" xfId="0" applyNumberFormat="1" applyFont="1" applyFill="1" applyBorder="1" applyAlignment="1">
      <alignment horizontal="center" vertical="center"/>
    </xf>
    <xf numFmtId="0" fontId="8" fillId="4" borderId="95" xfId="0" applyFont="1" applyFill="1" applyBorder="1" applyAlignment="1">
      <alignment horizontal="left"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0" fontId="26" fillId="0" borderId="87" xfId="0" applyFont="1" applyFill="1" applyBorder="1">
      <alignment vertical="center"/>
    </xf>
    <xf numFmtId="0" fontId="26" fillId="0" borderId="87" xfId="0" applyFont="1" applyFill="1" applyBorder="1" applyAlignment="1">
      <alignment vertical="top"/>
    </xf>
    <xf numFmtId="0" fontId="29" fillId="0" borderId="92" xfId="0" applyFont="1" applyFill="1" applyBorder="1" applyAlignment="1">
      <alignment vertical="center" wrapText="1"/>
    </xf>
    <xf numFmtId="0" fontId="23" fillId="0" borderId="75" xfId="0" applyFont="1" applyFill="1" applyBorder="1" applyAlignment="1">
      <alignment vertical="center" wrapText="1"/>
    </xf>
    <xf numFmtId="0" fontId="23" fillId="0" borderId="87" xfId="0" applyFont="1" applyFill="1" applyBorder="1" applyAlignment="1">
      <alignment vertical="center" wrapText="1"/>
    </xf>
    <xf numFmtId="49" fontId="23" fillId="4" borderId="77" xfId="0" applyNumberFormat="1" applyFont="1" applyFill="1" applyBorder="1" applyAlignment="1">
      <alignment horizontal="left" vertical="top" wrapText="1"/>
    </xf>
    <xf numFmtId="0" fontId="8" fillId="4" borderId="74" xfId="0"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0"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26" fillId="0" borderId="74" xfId="3" applyFont="1" applyFill="1" applyBorder="1" applyAlignment="1">
      <alignment vertical="center" wrapText="1"/>
    </xf>
    <xf numFmtId="0" fontId="26" fillId="0" borderId="17" xfId="0" applyFont="1" applyFill="1" applyBorder="1" applyAlignment="1">
      <alignment horizontal="center" vertical="center"/>
    </xf>
    <xf numFmtId="49" fontId="8" fillId="4" borderId="84" xfId="0" applyNumberFormat="1" applyFont="1" applyFill="1" applyBorder="1" applyAlignment="1">
      <alignment vertical="center"/>
    </xf>
    <xf numFmtId="0" fontId="26" fillId="0" borderId="107" xfId="3" applyFont="1" applyFill="1" applyBorder="1">
      <alignment vertical="center"/>
    </xf>
    <xf numFmtId="0" fontId="26" fillId="0" borderId="74" xfId="0" applyFont="1" applyFill="1" applyBorder="1" applyAlignment="1">
      <alignment horizontal="left" vertical="center"/>
    </xf>
    <xf numFmtId="0" fontId="26" fillId="0" borderId="87" xfId="0" applyFont="1" applyFill="1" applyBorder="1" applyAlignment="1">
      <alignment horizontal="left" vertical="center"/>
    </xf>
    <xf numFmtId="0" fontId="26" fillId="0" borderId="74"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6" fillId="0" borderId="107" xfId="0" applyFont="1" applyBorder="1" applyAlignment="1">
      <alignment horizontal="center" vertical="center" wrapText="1"/>
    </xf>
    <xf numFmtId="0" fontId="49" fillId="0" borderId="107" xfId="0" applyFont="1" applyBorder="1" applyAlignment="1">
      <alignment horizontal="center" vertical="center" wrapText="1"/>
    </xf>
    <xf numFmtId="0" fontId="23" fillId="0" borderId="75" xfId="3" applyNumberFormat="1" applyFont="1" applyFill="1" applyBorder="1" applyAlignment="1">
      <alignment horizontal="left" vertical="top" wrapText="1"/>
    </xf>
    <xf numFmtId="0" fontId="26" fillId="0" borderId="87" xfId="9" applyNumberFormat="1" applyFont="1" applyBorder="1" applyAlignment="1">
      <alignment horizontal="left" vertical="top" wrapText="1"/>
    </xf>
    <xf numFmtId="0" fontId="23" fillId="0" borderId="71" xfId="1" applyNumberFormat="1" applyFont="1" applyFill="1" applyBorder="1" applyAlignment="1">
      <alignment vertical="top" wrapText="1"/>
    </xf>
    <xf numFmtId="0" fontId="23" fillId="17" borderId="87" xfId="0" applyNumberFormat="1" applyFont="1" applyFill="1" applyBorder="1" applyAlignment="1">
      <alignment vertical="top" wrapText="1"/>
    </xf>
    <xf numFmtId="0" fontId="23" fillId="0" borderId="87" xfId="9" applyNumberFormat="1" applyFont="1" applyBorder="1" applyAlignment="1">
      <alignment vertical="top" wrapText="1"/>
    </xf>
    <xf numFmtId="0" fontId="30" fillId="0" borderId="107" xfId="0" applyNumberFormat="1" applyFont="1" applyBorder="1" applyAlignment="1">
      <alignment vertical="center"/>
    </xf>
    <xf numFmtId="0" fontId="0" fillId="0" borderId="107" xfId="0" applyNumberFormat="1" applyFont="1" applyBorder="1" applyAlignment="1">
      <alignment vertical="center"/>
    </xf>
    <xf numFmtId="49" fontId="8" fillId="4" borderId="77" xfId="0" applyNumberFormat="1" applyFont="1" applyFill="1" applyBorder="1" applyAlignment="1">
      <alignment horizontal="center" vertical="center"/>
    </xf>
    <xf numFmtId="0" fontId="8" fillId="0" borderId="107" xfId="4" applyFont="1" applyBorder="1" applyAlignment="1">
      <alignment vertical="center"/>
    </xf>
    <xf numFmtId="49" fontId="8" fillId="9" borderId="107" xfId="4" applyNumberFormat="1" applyFont="1" applyFill="1" applyBorder="1" applyAlignment="1">
      <alignment horizontal="center" vertical="center" wrapText="1"/>
    </xf>
    <xf numFmtId="0" fontId="8" fillId="0" borderId="107" xfId="4" applyFont="1" applyBorder="1">
      <alignment vertical="center"/>
    </xf>
    <xf numFmtId="49" fontId="8" fillId="4" borderId="107" xfId="4" applyNumberFormat="1" applyFont="1" applyFill="1" applyBorder="1" applyAlignment="1">
      <alignment horizontal="center" vertical="center"/>
    </xf>
    <xf numFmtId="0" fontId="5" fillId="0" borderId="107" xfId="4" applyFont="1" applyBorder="1">
      <alignment vertical="center"/>
    </xf>
    <xf numFmtId="0" fontId="8" fillId="0" borderId="107" xfId="4" applyFont="1" applyBorder="1" applyAlignment="1">
      <alignment vertical="center" wrapText="1"/>
    </xf>
    <xf numFmtId="0" fontId="8" fillId="0" borderId="107" xfId="4" applyFont="1" applyBorder="1" applyAlignment="1">
      <alignment horizontal="left" vertical="center"/>
    </xf>
    <xf numFmtId="49" fontId="9" fillId="11" borderId="107" xfId="4" applyNumberFormat="1" applyFont="1" applyFill="1" applyBorder="1" applyAlignment="1">
      <alignment horizontal="center" vertical="center" wrapText="1"/>
    </xf>
    <xf numFmtId="0" fontId="17" fillId="4" borderId="17" xfId="4" applyFont="1" applyFill="1" applyBorder="1" applyAlignment="1">
      <alignment vertical="center"/>
    </xf>
    <xf numFmtId="0" fontId="17" fillId="4" borderId="54" xfId="4" applyFont="1" applyFill="1" applyBorder="1" applyAlignment="1">
      <alignment vertical="center"/>
    </xf>
    <xf numFmtId="0" fontId="8" fillId="4" borderId="111" xfId="4" applyNumberFormat="1" applyFont="1" applyFill="1" applyBorder="1" applyAlignment="1">
      <alignment horizontal="center" vertical="center"/>
    </xf>
    <xf numFmtId="49" fontId="8" fillId="10" borderId="111" xfId="4" applyNumberFormat="1" applyFont="1" applyFill="1" applyBorder="1" applyAlignment="1">
      <alignment horizontal="center" vertical="center" wrapText="1"/>
    </xf>
    <xf numFmtId="0" fontId="30" fillId="4" borderId="112" xfId="4" applyFont="1" applyFill="1" applyBorder="1" applyAlignment="1">
      <alignment vertical="center"/>
    </xf>
    <xf numFmtId="0" fontId="8" fillId="4" borderId="113" xfId="4" applyFont="1" applyFill="1" applyBorder="1" applyAlignment="1">
      <alignment horizontal="center" vertical="center"/>
    </xf>
    <xf numFmtId="0" fontId="8" fillId="4" borderId="114" xfId="4" applyNumberFormat="1" applyFont="1" applyFill="1" applyBorder="1" applyAlignment="1">
      <alignment horizontal="center" vertical="center"/>
    </xf>
    <xf numFmtId="49" fontId="8" fillId="9" borderId="114" xfId="4" applyNumberFormat="1" applyFont="1" applyFill="1" applyBorder="1" applyAlignment="1">
      <alignment horizontal="center" vertical="center" wrapText="1"/>
    </xf>
    <xf numFmtId="0" fontId="30" fillId="4" borderId="115" xfId="4" applyFont="1" applyFill="1" applyBorder="1" applyAlignment="1">
      <alignment vertical="center"/>
    </xf>
    <xf numFmtId="0" fontId="8" fillId="4" borderId="116" xfId="4" applyFont="1" applyFill="1" applyBorder="1" applyAlignment="1">
      <alignment horizontal="center" vertical="center"/>
    </xf>
    <xf numFmtId="49" fontId="8" fillId="12" borderId="114" xfId="4" applyNumberFormat="1" applyFont="1" applyFill="1" applyBorder="1" applyAlignment="1">
      <alignment horizontal="center" vertical="center" wrapText="1"/>
    </xf>
    <xf numFmtId="0" fontId="8" fillId="4" borderId="57" xfId="4" applyFont="1" applyFill="1" applyBorder="1" applyAlignment="1">
      <alignment vertical="center" wrapText="1"/>
    </xf>
    <xf numFmtId="49" fontId="8" fillId="6" borderId="114" xfId="4" applyNumberFormat="1" applyFont="1" applyFill="1" applyBorder="1" applyAlignment="1">
      <alignment horizontal="center" vertical="center" wrapText="1"/>
    </xf>
    <xf numFmtId="0" fontId="8" fillId="4" borderId="116" xfId="4" applyFont="1" applyFill="1" applyBorder="1" applyAlignment="1">
      <alignment vertical="center"/>
    </xf>
    <xf numFmtId="49" fontId="8" fillId="7" borderId="114" xfId="4" applyNumberFormat="1" applyFont="1" applyFill="1" applyBorder="1" applyAlignment="1">
      <alignment horizontal="center" vertical="center" wrapText="1"/>
    </xf>
    <xf numFmtId="49" fontId="8" fillId="2" borderId="114" xfId="4" applyNumberFormat="1" applyFont="1" applyFill="1" applyBorder="1" applyAlignment="1">
      <alignment horizontal="center" vertical="center"/>
    </xf>
    <xf numFmtId="49" fontId="8" fillId="5" borderId="114" xfId="4" applyNumberFormat="1" applyFont="1" applyFill="1" applyBorder="1" applyAlignment="1">
      <alignment horizontal="center" vertical="center" wrapText="1"/>
    </xf>
    <xf numFmtId="0" fontId="17" fillId="4" borderId="117" xfId="4" applyFont="1" applyFill="1" applyBorder="1" applyAlignment="1">
      <alignment vertical="top" wrapText="1"/>
    </xf>
    <xf numFmtId="0" fontId="17" fillId="4" borderId="118" xfId="4" applyFont="1" applyFill="1" applyBorder="1" applyAlignment="1">
      <alignment vertical="center" wrapText="1"/>
    </xf>
    <xf numFmtId="0" fontId="17" fillId="4" borderId="119" xfId="4" applyFont="1" applyFill="1" applyBorder="1" applyAlignment="1">
      <alignment vertical="center" wrapText="1"/>
    </xf>
    <xf numFmtId="49" fontId="8" fillId="4" borderId="114" xfId="4" applyNumberFormat="1" applyFont="1" applyFill="1" applyBorder="1" applyAlignment="1">
      <alignment horizontal="center" vertical="center"/>
    </xf>
    <xf numFmtId="1" fontId="5" fillId="4" borderId="114" xfId="4" applyNumberFormat="1" applyFont="1" applyFill="1" applyBorder="1" applyAlignment="1">
      <alignment horizontal="center" vertical="center" wrapText="1"/>
    </xf>
    <xf numFmtId="0" fontId="8" fillId="4" borderId="107" xfId="4" applyFont="1" applyFill="1" applyBorder="1" applyAlignment="1">
      <alignment vertical="top" wrapText="1"/>
    </xf>
    <xf numFmtId="0" fontId="8" fillId="0" borderId="107" xfId="4" applyNumberFormat="1" applyFont="1" applyBorder="1" applyAlignment="1">
      <alignment vertical="center"/>
    </xf>
    <xf numFmtId="0" fontId="8" fillId="4" borderId="107" xfId="4" applyFont="1" applyFill="1" applyBorder="1" applyAlignment="1">
      <alignment horizontal="center" vertical="top" wrapText="1"/>
    </xf>
    <xf numFmtId="49" fontId="26" fillId="4" borderId="107" xfId="4" applyNumberFormat="1" applyFont="1" applyFill="1" applyBorder="1" applyAlignment="1">
      <alignment horizontal="center" vertical="center"/>
    </xf>
    <xf numFmtId="0" fontId="8" fillId="0" borderId="17" xfId="4" applyNumberFormat="1" applyFont="1" applyAlignment="1">
      <alignment vertical="center"/>
    </xf>
    <xf numFmtId="0" fontId="26" fillId="0" borderId="107" xfId="4" applyNumberFormat="1" applyFont="1" applyBorder="1" applyAlignment="1">
      <alignment vertical="center"/>
    </xf>
    <xf numFmtId="49" fontId="5" fillId="4" borderId="107" xfId="4" applyNumberFormat="1" applyFont="1" applyFill="1" applyBorder="1" applyAlignment="1">
      <alignment vertical="center"/>
    </xf>
    <xf numFmtId="0" fontId="26" fillId="0" borderId="17" xfId="4" applyNumberFormat="1" applyFont="1" applyAlignment="1">
      <alignment vertical="center"/>
    </xf>
    <xf numFmtId="0" fontId="8" fillId="4" borderId="107" xfId="4" applyFont="1" applyFill="1" applyBorder="1" applyAlignment="1">
      <alignment vertical="center" wrapText="1"/>
    </xf>
    <xf numFmtId="0" fontId="8" fillId="0" borderId="71" xfId="4" applyNumberFormat="1" applyFont="1" applyBorder="1" applyAlignment="1">
      <alignment horizontal="center" vertical="center"/>
    </xf>
    <xf numFmtId="0" fontId="8" fillId="0" borderId="125" xfId="4" applyNumberFormat="1" applyFont="1" applyBorder="1" applyAlignment="1">
      <alignment vertical="center"/>
    </xf>
    <xf numFmtId="49" fontId="8" fillId="4" borderId="107" xfId="4" applyNumberFormat="1" applyFont="1" applyFill="1" applyBorder="1" applyAlignment="1">
      <alignment vertical="top" wrapText="1"/>
    </xf>
    <xf numFmtId="0" fontId="8" fillId="4" borderId="107" xfId="4" applyNumberFormat="1" applyFont="1" applyFill="1" applyBorder="1" applyAlignment="1">
      <alignment vertical="top" wrapText="1"/>
    </xf>
    <xf numFmtId="0" fontId="8" fillId="4" borderId="107" xfId="4" applyFont="1" applyFill="1" applyBorder="1" applyAlignment="1">
      <alignment horizontal="center" vertical="top"/>
    </xf>
    <xf numFmtId="0" fontId="8" fillId="4" borderId="107" xfId="4" applyFont="1" applyFill="1" applyBorder="1" applyAlignment="1">
      <alignment vertical="center"/>
    </xf>
    <xf numFmtId="49" fontId="8" fillId="4" borderId="107" xfId="4" applyNumberFormat="1" applyFont="1" applyFill="1" applyBorder="1" applyAlignment="1">
      <alignment vertical="center" wrapText="1"/>
    </xf>
    <xf numFmtId="49" fontId="8" fillId="4" borderId="107" xfId="4" applyNumberFormat="1" applyFont="1" applyFill="1" applyBorder="1" applyAlignment="1">
      <alignment horizontal="center" vertical="top" wrapText="1"/>
    </xf>
    <xf numFmtId="49" fontId="8" fillId="4" borderId="121" xfId="4" applyNumberFormat="1" applyFont="1" applyFill="1" applyBorder="1" applyAlignment="1">
      <alignment vertical="center" wrapText="1"/>
    </xf>
    <xf numFmtId="49" fontId="8" fillId="4" borderId="127" xfId="4" applyNumberFormat="1" applyFont="1" applyFill="1" applyBorder="1" applyAlignment="1">
      <alignment horizontal="center" vertical="center"/>
    </xf>
    <xf numFmtId="49" fontId="9" fillId="11" borderId="72" xfId="4" applyNumberFormat="1" applyFont="1" applyFill="1" applyBorder="1" applyAlignment="1">
      <alignment horizontal="center" vertical="center" wrapText="1"/>
    </xf>
    <xf numFmtId="49" fontId="9" fillId="11" borderId="128" xfId="4" applyNumberFormat="1" applyFont="1" applyFill="1" applyBorder="1" applyAlignment="1">
      <alignment horizontal="center" vertical="center" wrapText="1"/>
    </xf>
    <xf numFmtId="0" fontId="8" fillId="0" borderId="17" xfId="4" applyNumberFormat="1" applyFont="1" applyFill="1" applyBorder="1" applyAlignment="1">
      <alignment horizontal="center" vertical="center"/>
    </xf>
    <xf numFmtId="49" fontId="8" fillId="0" borderId="17" xfId="4" applyNumberFormat="1" applyFont="1" applyFill="1" applyBorder="1" applyAlignment="1">
      <alignment horizontal="center" vertical="center" wrapText="1"/>
    </xf>
    <xf numFmtId="0" fontId="8" fillId="4" borderId="107" xfId="4" applyNumberFormat="1" applyFont="1" applyFill="1" applyBorder="1" applyAlignment="1">
      <alignment horizontal="center" vertical="center"/>
    </xf>
    <xf numFmtId="49" fontId="8" fillId="10" borderId="107" xfId="4" applyNumberFormat="1" applyFont="1" applyFill="1" applyBorder="1" applyAlignment="1">
      <alignment horizontal="center" vertical="center" wrapText="1"/>
    </xf>
    <xf numFmtId="49" fontId="8" fillId="12" borderId="107" xfId="4" applyNumberFormat="1" applyFont="1" applyFill="1" applyBorder="1" applyAlignment="1">
      <alignment horizontal="center" vertical="center" wrapText="1"/>
    </xf>
    <xf numFmtId="0" fontId="8" fillId="4" borderId="17" xfId="4" applyFont="1" applyFill="1" applyBorder="1" applyAlignment="1">
      <alignment vertical="center"/>
    </xf>
    <xf numFmtId="49" fontId="8" fillId="6" borderId="107" xfId="4" applyNumberFormat="1" applyFont="1" applyFill="1" applyBorder="1" applyAlignment="1">
      <alignment horizontal="center" vertical="center" wrapText="1"/>
    </xf>
    <xf numFmtId="49" fontId="8" fillId="7" borderId="107" xfId="4" applyNumberFormat="1" applyFont="1" applyFill="1" applyBorder="1" applyAlignment="1">
      <alignment horizontal="center" vertical="center" wrapText="1"/>
    </xf>
    <xf numFmtId="49" fontId="8" fillId="0" borderId="17" xfId="4" applyNumberFormat="1" applyFont="1" applyFill="1" applyBorder="1" applyAlignment="1">
      <alignment horizontal="center" vertical="center"/>
    </xf>
    <xf numFmtId="49" fontId="8" fillId="2" borderId="107" xfId="4" applyNumberFormat="1" applyFont="1" applyFill="1" applyBorder="1" applyAlignment="1">
      <alignment horizontal="center" vertical="center"/>
    </xf>
    <xf numFmtId="49" fontId="8" fillId="5" borderId="107" xfId="4" applyNumberFormat="1" applyFont="1" applyFill="1" applyBorder="1" applyAlignment="1">
      <alignment horizontal="center" vertical="center" wrapText="1"/>
    </xf>
    <xf numFmtId="1" fontId="5" fillId="0" borderId="17" xfId="4" applyNumberFormat="1" applyFont="1" applyFill="1" applyBorder="1" applyAlignment="1">
      <alignment horizontal="center" vertical="center" wrapText="1"/>
    </xf>
    <xf numFmtId="1" fontId="5" fillId="4" borderId="107"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wrapText="1"/>
    </xf>
    <xf numFmtId="0" fontId="8" fillId="4" borderId="129" xfId="0" applyFont="1" applyFill="1" applyBorder="1" applyAlignment="1">
      <alignment horizontal="center" vertical="center"/>
    </xf>
    <xf numFmtId="0" fontId="8" fillId="4" borderId="129" xfId="0" applyFont="1" applyFill="1" applyBorder="1" applyAlignment="1">
      <alignment horizontal="center" vertical="center" wrapText="1"/>
    </xf>
    <xf numFmtId="0" fontId="8" fillId="4" borderId="129" xfId="0" applyFont="1" applyFill="1" applyBorder="1" applyAlignment="1">
      <alignment vertical="top"/>
    </xf>
    <xf numFmtId="49" fontId="8" fillId="17" borderId="130" xfId="0" applyNumberFormat="1" applyFont="1" applyFill="1" applyBorder="1" applyAlignment="1">
      <alignment horizontal="left" vertical="center" wrapText="1"/>
    </xf>
    <xf numFmtId="0" fontId="26" fillId="0" borderId="107" xfId="0" applyFont="1" applyFill="1" applyBorder="1">
      <alignment vertical="center"/>
    </xf>
    <xf numFmtId="49" fontId="8" fillId="4" borderId="77"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xf>
    <xf numFmtId="0" fontId="23" fillId="0" borderId="66" xfId="0" applyFont="1" applyFill="1" applyBorder="1" applyAlignment="1">
      <alignment horizontal="center" vertical="center"/>
    </xf>
    <xf numFmtId="0" fontId="8" fillId="4" borderId="129" xfId="0" applyFont="1" applyFill="1" applyBorder="1" applyAlignment="1">
      <alignment vertical="top" wrapText="1"/>
    </xf>
    <xf numFmtId="0" fontId="23" fillId="4" borderId="77" xfId="0" applyFont="1" applyFill="1" applyBorder="1" applyAlignment="1">
      <alignment horizontal="center" vertical="center"/>
    </xf>
    <xf numFmtId="0" fontId="23" fillId="4" borderId="129" xfId="0" applyFont="1" applyFill="1" applyBorder="1" applyAlignment="1">
      <alignment horizontal="center" vertical="center"/>
    </xf>
    <xf numFmtId="49" fontId="23" fillId="4" borderId="77" xfId="0" applyNumberFormat="1" applyFont="1" applyFill="1" applyBorder="1" applyAlignment="1">
      <alignment horizontal="center" vertical="center"/>
    </xf>
    <xf numFmtId="0" fontId="8" fillId="4" borderId="131" xfId="4" applyFont="1" applyFill="1" applyBorder="1" applyAlignment="1">
      <alignment vertical="center"/>
    </xf>
    <xf numFmtId="0" fontId="8" fillId="4" borderId="131" xfId="4" applyFont="1" applyFill="1" applyBorder="1" applyAlignment="1">
      <alignment horizontal="center" vertical="center"/>
    </xf>
    <xf numFmtId="0" fontId="6" fillId="4" borderId="132" xfId="4" applyFont="1" applyFill="1" applyBorder="1" applyAlignment="1">
      <alignment horizontal="center" vertical="center"/>
    </xf>
    <xf numFmtId="1" fontId="5" fillId="4" borderId="133"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0" fontId="8" fillId="4" borderId="135" xfId="4" applyFont="1" applyFill="1" applyBorder="1" applyAlignment="1">
      <alignment vertical="center"/>
    </xf>
    <xf numFmtId="0" fontId="8" fillId="4" borderId="131" xfId="4" applyNumberFormat="1" applyFont="1" applyFill="1" applyBorder="1" applyAlignment="1">
      <alignment vertical="center"/>
    </xf>
    <xf numFmtId="0" fontId="8" fillId="0" borderId="17" xfId="4" applyFont="1" applyAlignment="1">
      <alignment vertical="center"/>
    </xf>
    <xf numFmtId="49" fontId="8" fillId="13" borderId="134"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49" fontId="8" fillId="14" borderId="134" xfId="4" applyNumberFormat="1" applyFont="1" applyFill="1" applyBorder="1" applyAlignment="1">
      <alignment horizontal="center" vertical="center" wrapText="1"/>
    </xf>
    <xf numFmtId="49" fontId="8" fillId="15" borderId="134" xfId="4" applyNumberFormat="1" applyFont="1" applyFill="1" applyBorder="1" applyAlignment="1">
      <alignment horizontal="center" vertical="center" wrapText="1"/>
    </xf>
    <xf numFmtId="0" fontId="8" fillId="4" borderId="137" xfId="4" applyFont="1" applyFill="1" applyBorder="1" applyAlignment="1">
      <alignment vertical="center"/>
    </xf>
    <xf numFmtId="0" fontId="8" fillId="4" borderId="137" xfId="4" applyFont="1" applyFill="1" applyBorder="1" applyAlignment="1">
      <alignment horizontal="center" vertical="center"/>
    </xf>
    <xf numFmtId="0" fontId="6" fillId="4" borderId="138" xfId="4" applyFont="1" applyFill="1" applyBorder="1" applyAlignment="1">
      <alignment horizontal="center" vertical="center"/>
    </xf>
    <xf numFmtId="49" fontId="8" fillId="10" borderId="140" xfId="4" applyNumberFormat="1" applyFont="1" applyFill="1" applyBorder="1" applyAlignment="1">
      <alignment horizontal="center" vertical="center" wrapText="1"/>
    </xf>
    <xf numFmtId="0" fontId="8" fillId="4" borderId="140" xfId="4" applyNumberFormat="1" applyFont="1" applyFill="1" applyBorder="1" applyAlignment="1">
      <alignment horizontal="center" vertical="center"/>
    </xf>
    <xf numFmtId="0" fontId="8" fillId="4" borderId="141" xfId="4" applyFont="1" applyFill="1" applyBorder="1" applyAlignment="1">
      <alignment vertical="center"/>
    </xf>
    <xf numFmtId="0" fontId="8" fillId="4" borderId="137" xfId="4" applyNumberFormat="1" applyFont="1" applyFill="1" applyBorder="1" applyAlignment="1">
      <alignment vertical="center"/>
    </xf>
    <xf numFmtId="0" fontId="8" fillId="4" borderId="87" xfId="4" applyNumberFormat="1" applyFont="1" applyFill="1" applyBorder="1" applyAlignment="1">
      <alignment vertical="top" wrapText="1"/>
    </xf>
    <xf numFmtId="0" fontId="8" fillId="0" borderId="87"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4" xfId="0" applyNumberFormat="1" applyFont="1" applyFill="1" applyBorder="1" applyAlignment="1">
      <alignment horizontal="left" vertical="top" wrapText="1"/>
    </xf>
    <xf numFmtId="0" fontId="26" fillId="0" borderId="87" xfId="10" applyFont="1" applyBorder="1" applyAlignment="1">
      <alignment vertical="top" wrapText="1"/>
    </xf>
    <xf numFmtId="49" fontId="9" fillId="11" borderId="143" xfId="4" applyNumberFormat="1" applyFont="1" applyFill="1" applyBorder="1" applyAlignment="1">
      <alignment horizontal="center" vertical="center" wrapText="1"/>
    </xf>
    <xf numFmtId="49" fontId="9" fillId="11" borderId="14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30" fillId="0" borderId="87" xfId="0" applyNumberFormat="1" applyFont="1" applyBorder="1" applyAlignment="1">
      <alignment vertical="center"/>
    </xf>
    <xf numFmtId="0" fontId="0" fillId="0" borderId="87" xfId="0" applyNumberFormat="1" applyFont="1" applyBorder="1" applyAlignment="1">
      <alignment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145" xfId="0" applyFont="1" applyFill="1" applyBorder="1" applyAlignment="1">
      <alignment horizontal="center" vertical="center" wrapText="1"/>
    </xf>
    <xf numFmtId="0" fontId="8" fillId="4" borderId="145" xfId="0" applyFont="1" applyFill="1" applyBorder="1" applyAlignment="1">
      <alignment vertical="top"/>
    </xf>
    <xf numFmtId="0" fontId="29" fillId="0" borderId="74" xfId="1" applyFont="1" applyBorder="1" applyAlignment="1">
      <alignment horizontal="center" vertical="center"/>
    </xf>
    <xf numFmtId="0" fontId="29" fillId="0" borderId="87" xfId="1" applyFont="1" applyBorder="1" applyAlignment="1">
      <alignment horizontal="center" vertical="center"/>
    </xf>
    <xf numFmtId="0" fontId="23" fillId="0" borderId="75" xfId="3" applyNumberFormat="1" applyFont="1" applyFill="1" applyBorder="1" applyAlignment="1">
      <alignment horizontal="left" vertical="top" wrapText="1"/>
    </xf>
    <xf numFmtId="0" fontId="23" fillId="4" borderId="77" xfId="0" applyFont="1" applyFill="1" applyBorder="1" applyAlignment="1">
      <alignment horizontal="center" vertical="center" wrapText="1"/>
    </xf>
    <xf numFmtId="49" fontId="23" fillId="4" borderId="145"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wrapText="1"/>
    </xf>
    <xf numFmtId="49" fontId="23" fillId="4" borderId="146" xfId="0" applyNumberFormat="1" applyFont="1" applyFill="1" applyBorder="1" applyAlignment="1">
      <alignment horizontal="left" vertical="center" wrapText="1"/>
    </xf>
    <xf numFmtId="0" fontId="26" fillId="0" borderId="74" xfId="1" applyNumberFormat="1" applyFont="1" applyFill="1" applyBorder="1" applyAlignment="1">
      <alignment vertical="top" wrapText="1"/>
    </xf>
    <xf numFmtId="0" fontId="23" fillId="17" borderId="87" xfId="1" applyNumberFormat="1" applyFont="1" applyFill="1" applyBorder="1" applyAlignment="1">
      <alignment vertical="top" wrapText="1"/>
    </xf>
    <xf numFmtId="0" fontId="8" fillId="4" borderId="95" xfId="0" applyFont="1" applyFill="1" applyBorder="1" applyAlignment="1">
      <alignment horizontal="left" vertical="center"/>
    </xf>
    <xf numFmtId="0" fontId="23" fillId="0" borderId="74" xfId="1" applyFont="1" applyBorder="1" applyAlignment="1">
      <alignment horizontal="center" vertical="center"/>
    </xf>
    <xf numFmtId="0" fontId="23" fillId="4" borderId="145" xfId="0" applyFont="1" applyFill="1" applyBorder="1" applyAlignment="1">
      <alignment horizontal="center" vertical="center"/>
    </xf>
    <xf numFmtId="49" fontId="8" fillId="8" borderId="147"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148" xfId="0" applyNumberFormat="1" applyFont="1" applyFill="1" applyBorder="1" applyAlignment="1">
      <alignment horizontal="center" vertical="center"/>
    </xf>
    <xf numFmtId="49" fontId="8" fillId="4" borderId="149" xfId="0" applyNumberFormat="1" applyFont="1" applyFill="1" applyBorder="1" applyAlignment="1">
      <alignment horizontal="center" vertical="center"/>
    </xf>
    <xf numFmtId="49" fontId="8" fillId="4" borderId="149" xfId="0" applyNumberFormat="1" applyFont="1" applyFill="1" applyBorder="1" applyAlignment="1">
      <alignment horizontal="left" vertical="center" wrapText="1"/>
    </xf>
    <xf numFmtId="49" fontId="8" fillId="17" borderId="149" xfId="0" applyNumberFormat="1" applyFont="1" applyFill="1" applyBorder="1" applyAlignment="1">
      <alignment vertical="center"/>
    </xf>
    <xf numFmtId="0" fontId="8" fillId="4" borderId="149" xfId="0" applyFont="1" applyFill="1" applyBorder="1" applyAlignment="1">
      <alignment horizontal="center" vertical="center"/>
    </xf>
    <xf numFmtId="49" fontId="8" fillId="9" borderId="149" xfId="0" applyNumberFormat="1" applyFont="1" applyFill="1" applyBorder="1" applyAlignment="1">
      <alignment horizontal="center" vertical="center" wrapText="1"/>
    </xf>
    <xf numFmtId="0" fontId="8" fillId="4" borderId="149" xfId="0" applyFont="1" applyFill="1" applyBorder="1" applyAlignment="1">
      <alignment horizontal="center" vertical="center" wrapText="1"/>
    </xf>
    <xf numFmtId="0" fontId="8" fillId="4" borderId="149" xfId="0" applyFont="1" applyFill="1" applyBorder="1" applyAlignment="1">
      <alignment vertical="center"/>
    </xf>
    <xf numFmtId="0" fontId="8" fillId="4" borderId="149" xfId="0" applyFont="1" applyFill="1" applyBorder="1" applyAlignment="1">
      <alignment vertical="top" wrapText="1"/>
    </xf>
    <xf numFmtId="0" fontId="8" fillId="4" borderId="149" xfId="0" applyFont="1" applyFill="1" applyBorder="1" applyAlignment="1">
      <alignment vertical="top"/>
    </xf>
    <xf numFmtId="49" fontId="8" fillId="4" borderId="149" xfId="0" applyNumberFormat="1" applyFont="1" applyFill="1" applyBorder="1" applyAlignment="1">
      <alignment vertical="center"/>
    </xf>
    <xf numFmtId="0" fontId="8" fillId="4" borderId="74" xfId="0" applyNumberFormat="1" applyFont="1" applyFill="1" applyBorder="1" applyAlignment="1">
      <alignment horizontal="left" vertical="top" wrapText="1"/>
    </xf>
    <xf numFmtId="0" fontId="30" fillId="0" borderId="87" xfId="0" applyNumberFormat="1" applyFont="1" applyBorder="1" applyAlignment="1">
      <alignment horizontal="left" vertical="center"/>
    </xf>
    <xf numFmtId="49" fontId="26" fillId="4" borderId="74" xfId="0" applyNumberFormat="1" applyFont="1" applyFill="1" applyBorder="1" applyAlignment="1">
      <alignment vertical="top" wrapText="1"/>
    </xf>
    <xf numFmtId="0" fontId="8" fillId="4" borderId="154" xfId="4" applyFont="1" applyFill="1" applyBorder="1" applyAlignment="1">
      <alignment vertical="center"/>
    </xf>
    <xf numFmtId="0" fontId="8" fillId="4" borderId="155" xfId="4" applyFont="1" applyFill="1" applyBorder="1" applyAlignment="1">
      <alignment vertical="center"/>
    </xf>
    <xf numFmtId="0" fontId="8" fillId="4" borderId="156" xfId="4" applyNumberFormat="1" applyFont="1" applyFill="1" applyBorder="1" applyAlignment="1">
      <alignment horizontal="center" vertical="center"/>
    </xf>
    <xf numFmtId="49" fontId="8" fillId="4" borderId="156" xfId="4" applyNumberFormat="1" applyFont="1" applyFill="1" applyBorder="1" applyAlignment="1">
      <alignment horizontal="center" vertical="center"/>
    </xf>
    <xf numFmtId="49" fontId="8" fillId="4" borderId="156" xfId="4" applyNumberFormat="1" applyFont="1" applyFill="1" applyBorder="1" applyAlignment="1">
      <alignment vertical="center"/>
    </xf>
    <xf numFmtId="49" fontId="8" fillId="4" borderId="156" xfId="4" applyNumberFormat="1" applyFont="1" applyFill="1" applyBorder="1" applyAlignment="1">
      <alignment horizontal="left" vertical="center"/>
    </xf>
    <xf numFmtId="0" fontId="8" fillId="4" borderId="156" xfId="4" applyFont="1" applyFill="1" applyBorder="1" applyAlignment="1">
      <alignment horizontal="center" vertical="center"/>
    </xf>
    <xf numFmtId="49" fontId="8" fillId="9" borderId="156" xfId="4" applyNumberFormat="1" applyFont="1" applyFill="1" applyBorder="1" applyAlignment="1">
      <alignment horizontal="center" vertical="center" wrapText="1"/>
    </xf>
    <xf numFmtId="0" fontId="8" fillId="4" borderId="156" xfId="4" applyFont="1" applyFill="1" applyBorder="1" applyAlignment="1">
      <alignment vertical="center"/>
    </xf>
    <xf numFmtId="0" fontId="8" fillId="4" borderId="156" xfId="4" applyNumberFormat="1" applyFont="1" applyFill="1" applyBorder="1" applyAlignment="1">
      <alignment vertical="top"/>
    </xf>
    <xf numFmtId="49" fontId="8" fillId="17" borderId="156" xfId="4" applyNumberFormat="1" applyFont="1" applyFill="1" applyBorder="1" applyAlignment="1">
      <alignment horizontal="left" vertical="center"/>
    </xf>
    <xf numFmtId="0" fontId="8" fillId="4" borderId="156" xfId="4" applyNumberFormat="1" applyFont="1" applyFill="1" applyBorder="1" applyAlignment="1">
      <alignment vertical="top" wrapText="1"/>
    </xf>
    <xf numFmtId="0" fontId="8" fillId="17" borderId="156" xfId="4" applyNumberFormat="1" applyFont="1" applyFill="1" applyBorder="1" applyAlignment="1">
      <alignment vertical="top" wrapText="1"/>
    </xf>
    <xf numFmtId="49" fontId="19" fillId="4" borderId="156" xfId="4" applyNumberFormat="1" applyFont="1" applyFill="1" applyBorder="1" applyAlignment="1">
      <alignment horizontal="center" vertical="center"/>
    </xf>
    <xf numFmtId="0" fontId="29" fillId="4" borderId="156" xfId="4" applyFont="1" applyFill="1" applyBorder="1" applyAlignment="1">
      <alignment horizontal="center" vertical="center"/>
    </xf>
    <xf numFmtId="0" fontId="23" fillId="17" borderId="156" xfId="4" applyNumberFormat="1" applyFont="1" applyFill="1" applyBorder="1" applyAlignment="1">
      <alignment vertical="top" wrapText="1"/>
    </xf>
    <xf numFmtId="49" fontId="23" fillId="17" borderId="156" xfId="4" applyNumberFormat="1" applyFont="1" applyFill="1" applyBorder="1" applyAlignment="1">
      <alignment horizontal="center" vertical="center"/>
    </xf>
    <xf numFmtId="0" fontId="8" fillId="4" borderId="156" xfId="4" applyFont="1" applyFill="1" applyBorder="1" applyAlignment="1">
      <alignment horizontal="center" vertical="center" wrapText="1"/>
    </xf>
    <xf numFmtId="49" fontId="23" fillId="17" borderId="156" xfId="4" applyNumberFormat="1" applyFont="1" applyFill="1" applyBorder="1" applyAlignment="1">
      <alignment horizontal="left" vertical="center"/>
    </xf>
    <xf numFmtId="49" fontId="29" fillId="17" borderId="156" xfId="4" applyNumberFormat="1" applyFont="1" applyFill="1" applyBorder="1" applyAlignment="1">
      <alignment horizontal="center" vertical="center"/>
    </xf>
    <xf numFmtId="49" fontId="40" fillId="17" borderId="156" xfId="4" applyNumberFormat="1" applyFont="1" applyFill="1" applyBorder="1" applyAlignment="1">
      <alignment horizontal="center" vertical="center"/>
    </xf>
    <xf numFmtId="0" fontId="40" fillId="0" borderId="156" xfId="4" applyFont="1" applyBorder="1" applyAlignment="1">
      <alignment horizontal="center" vertical="center"/>
    </xf>
    <xf numFmtId="0" fontId="23" fillId="0" borderId="156" xfId="4" applyFont="1" applyBorder="1" applyAlignment="1">
      <alignment horizontal="center" vertical="center"/>
    </xf>
    <xf numFmtId="0" fontId="23" fillId="17" borderId="156" xfId="4" applyFont="1" applyFill="1" applyBorder="1" applyAlignment="1">
      <alignment horizontal="center" vertical="center"/>
    </xf>
    <xf numFmtId="0" fontId="26" fillId="0" borderId="156" xfId="4" applyFont="1" applyBorder="1" applyAlignment="1">
      <alignment horizontal="center" vertical="center"/>
    </xf>
    <xf numFmtId="0" fontId="8" fillId="22" borderId="156" xfId="2" applyNumberFormat="1" applyFont="1" applyFill="1" applyBorder="1" applyAlignment="1">
      <alignment horizontal="center" vertical="center" wrapText="1"/>
    </xf>
    <xf numFmtId="0" fontId="8" fillId="0" borderId="156" xfId="4" applyFont="1" applyBorder="1" applyAlignment="1">
      <alignment horizontal="center" vertical="center"/>
    </xf>
    <xf numFmtId="0" fontId="23" fillId="4" borderId="156" xfId="4" applyNumberFormat="1" applyFont="1" applyFill="1" applyBorder="1" applyAlignment="1">
      <alignment vertical="top" wrapText="1"/>
    </xf>
    <xf numFmtId="49" fontId="8" fillId="17" borderId="156" xfId="4" applyNumberFormat="1" applyFont="1" applyFill="1" applyBorder="1" applyAlignment="1">
      <alignment horizontal="center" vertical="center"/>
    </xf>
    <xf numFmtId="0" fontId="30" fillId="0" borderId="156" xfId="4" applyFont="1" applyBorder="1" applyAlignment="1">
      <alignment vertical="center"/>
    </xf>
    <xf numFmtId="49" fontId="8" fillId="4" borderId="156" xfId="4" applyNumberFormat="1" applyFont="1" applyFill="1" applyBorder="1" applyAlignment="1">
      <alignment horizontal="center" vertical="center" wrapText="1"/>
    </xf>
    <xf numFmtId="0" fontId="8" fillId="4" borderId="156" xfId="4" applyNumberFormat="1" applyFont="1" applyFill="1" applyBorder="1" applyAlignment="1">
      <alignment horizontal="left" vertical="top" wrapText="1"/>
    </xf>
    <xf numFmtId="0" fontId="40" fillId="0" borderId="156" xfId="4" applyFont="1" applyFill="1" applyBorder="1" applyAlignment="1">
      <alignment horizontal="center" vertical="center"/>
    </xf>
    <xf numFmtId="0" fontId="29" fillId="17" borderId="156" xfId="4" applyFont="1" applyFill="1" applyBorder="1" applyAlignment="1">
      <alignment horizontal="center" vertical="center"/>
    </xf>
    <xf numFmtId="49" fontId="8" fillId="14" borderId="156" xfId="4" applyNumberFormat="1" applyFont="1" applyFill="1" applyBorder="1" applyAlignment="1">
      <alignment horizontal="center" vertical="center" wrapText="1"/>
    </xf>
    <xf numFmtId="0" fontId="29" fillId="0" borderId="156" xfId="4" applyFont="1" applyBorder="1" applyAlignment="1">
      <alignment horizontal="center" vertical="center"/>
    </xf>
    <xf numFmtId="0" fontId="8" fillId="4" borderId="156" xfId="4" applyNumberFormat="1" applyFont="1" applyFill="1" applyBorder="1" applyAlignment="1">
      <alignment vertical="center" wrapText="1"/>
    </xf>
    <xf numFmtId="0" fontId="26" fillId="17" borderId="156" xfId="4" applyFont="1" applyFill="1" applyBorder="1" applyAlignment="1">
      <alignment horizontal="left" vertical="center"/>
    </xf>
    <xf numFmtId="0" fontId="40" fillId="0" borderId="156" xfId="4" applyFont="1" applyBorder="1">
      <alignment vertical="center"/>
    </xf>
    <xf numFmtId="0" fontId="40" fillId="0" borderId="156" xfId="4" applyFont="1" applyBorder="1" applyAlignment="1">
      <alignment vertical="top"/>
    </xf>
    <xf numFmtId="0" fontId="40" fillId="0" borderId="156" xfId="4" applyFont="1" applyBorder="1" applyAlignment="1">
      <alignment vertical="center" wrapText="1"/>
    </xf>
    <xf numFmtId="0" fontId="26" fillId="4" borderId="156" xfId="4" applyNumberFormat="1" applyFont="1" applyFill="1" applyBorder="1" applyAlignment="1">
      <alignment vertical="top" wrapText="1"/>
    </xf>
    <xf numFmtId="49" fontId="5" fillId="4" borderId="156" xfId="4" applyNumberFormat="1" applyFont="1" applyFill="1" applyBorder="1" applyAlignment="1">
      <alignment horizontal="center" vertical="top"/>
    </xf>
    <xf numFmtId="49" fontId="8" fillId="4" borderId="156" xfId="4" applyNumberFormat="1" applyFont="1" applyFill="1" applyBorder="1" applyAlignment="1">
      <alignment horizontal="center" vertical="top" wrapText="1"/>
    </xf>
    <xf numFmtId="49" fontId="8" fillId="10" borderId="156" xfId="4" applyNumberFormat="1" applyFont="1" applyFill="1" applyBorder="1" applyAlignment="1">
      <alignment horizontal="center" vertical="center" wrapText="1"/>
    </xf>
    <xf numFmtId="0" fontId="46" fillId="0" borderId="156" xfId="5" applyFont="1" applyFill="1" applyBorder="1" applyAlignment="1">
      <alignment horizontal="left" vertical="top" wrapText="1"/>
    </xf>
    <xf numFmtId="0" fontId="23" fillId="0" borderId="156" xfId="5" applyFont="1" applyFill="1" applyBorder="1" applyAlignment="1">
      <alignment horizontal="left" vertical="top" wrapText="1"/>
    </xf>
    <xf numFmtId="49" fontId="8" fillId="13" borderId="156" xfId="4" applyNumberFormat="1" applyFont="1" applyFill="1" applyBorder="1" applyAlignment="1">
      <alignment horizontal="center" vertical="center" wrapText="1"/>
    </xf>
    <xf numFmtId="49" fontId="9" fillId="11" borderId="89" xfId="4" applyNumberFormat="1" applyFont="1" applyFill="1" applyBorder="1" applyAlignment="1">
      <alignment horizontal="center" vertical="center" wrapText="1"/>
    </xf>
    <xf numFmtId="0" fontId="9" fillId="11" borderId="89" xfId="4" applyNumberFormat="1" applyFont="1" applyFill="1" applyBorder="1" applyAlignment="1">
      <alignment horizontal="center" vertical="center" wrapText="1"/>
    </xf>
    <xf numFmtId="0" fontId="8" fillId="4" borderId="157" xfId="4" applyNumberFormat="1" applyFont="1" applyFill="1" applyBorder="1" applyAlignment="1">
      <alignment horizontal="center" vertical="center"/>
    </xf>
    <xf numFmtId="0" fontId="8" fillId="4" borderId="158" xfId="4" applyFont="1" applyFill="1" applyBorder="1" applyAlignment="1">
      <alignment vertical="top"/>
    </xf>
    <xf numFmtId="49" fontId="24" fillId="4" borderId="158" xfId="4" applyNumberFormat="1" applyFont="1" applyFill="1" applyBorder="1" applyAlignment="1">
      <alignment vertical="center"/>
    </xf>
    <xf numFmtId="0" fontId="8" fillId="17" borderId="158" xfId="4" applyFont="1" applyFill="1" applyBorder="1" applyAlignment="1">
      <alignment vertical="top"/>
    </xf>
    <xf numFmtId="0" fontId="8" fillId="17" borderId="158" xfId="4" applyFont="1" applyFill="1" applyBorder="1" applyAlignment="1">
      <alignment vertical="top" wrapText="1"/>
    </xf>
    <xf numFmtId="0" fontId="8" fillId="4" borderId="158" xfId="4" applyFont="1" applyFill="1" applyBorder="1" applyAlignment="1">
      <alignment vertical="top" wrapText="1"/>
    </xf>
    <xf numFmtId="49" fontId="8" fillId="16" borderId="158" xfId="4" applyNumberFormat="1" applyFont="1" applyFill="1" applyBorder="1" applyAlignment="1">
      <alignment vertical="center" wrapText="1"/>
    </xf>
    <xf numFmtId="0" fontId="8" fillId="4" borderId="158" xfId="4" applyFont="1" applyFill="1" applyBorder="1" applyAlignment="1">
      <alignment vertical="center" wrapText="1"/>
    </xf>
    <xf numFmtId="49" fontId="24" fillId="4" borderId="158" xfId="4" applyNumberFormat="1" applyFont="1" applyFill="1" applyBorder="1" applyAlignment="1">
      <alignment horizontal="left" vertical="center"/>
    </xf>
    <xf numFmtId="0" fontId="29" fillId="4" borderId="158" xfId="4" applyFont="1" applyFill="1" applyBorder="1" applyAlignment="1">
      <alignment vertical="top" wrapText="1"/>
    </xf>
    <xf numFmtId="0" fontId="23" fillId="4" borderId="158" xfId="4" applyFont="1" applyFill="1" applyBorder="1" applyAlignment="1">
      <alignment vertical="top" wrapText="1"/>
    </xf>
    <xf numFmtId="0" fontId="24" fillId="4" borderId="158" xfId="4" applyFont="1" applyFill="1" applyBorder="1" applyAlignment="1">
      <alignment vertical="center" wrapText="1"/>
    </xf>
    <xf numFmtId="0" fontId="8" fillId="4" borderId="158" xfId="4" applyFont="1" applyFill="1" applyBorder="1" applyAlignment="1">
      <alignment horizontal="center" vertical="center" wrapText="1"/>
    </xf>
    <xf numFmtId="0" fontId="20" fillId="4" borderId="158" xfId="4" applyFont="1" applyFill="1" applyBorder="1" applyAlignment="1">
      <alignment horizontal="left" vertical="top" wrapText="1"/>
    </xf>
    <xf numFmtId="0" fontId="8" fillId="4" borderId="158" xfId="4" applyFont="1" applyFill="1" applyBorder="1" applyAlignment="1">
      <alignment horizontal="left" vertical="top" wrapText="1"/>
    </xf>
    <xf numFmtId="49" fontId="8" fillId="4" borderId="158" xfId="4" applyNumberFormat="1" applyFont="1" applyFill="1" applyBorder="1" applyAlignment="1">
      <alignment horizontal="left" vertical="top" wrapText="1"/>
    </xf>
    <xf numFmtId="0" fontId="40" fillId="0" borderId="158" xfId="4" applyFont="1" applyFill="1" applyBorder="1" applyAlignment="1">
      <alignment horizontal="left" vertical="top" wrapText="1"/>
    </xf>
    <xf numFmtId="49" fontId="23" fillId="17" borderId="158" xfId="4" applyNumberFormat="1" applyFont="1" applyFill="1" applyBorder="1" applyAlignment="1">
      <alignment vertical="top" wrapText="1"/>
    </xf>
    <xf numFmtId="49" fontId="8" fillId="17" borderId="158" xfId="4" applyNumberFormat="1" applyFont="1" applyFill="1" applyBorder="1" applyAlignment="1">
      <alignment vertical="top" wrapText="1"/>
    </xf>
    <xf numFmtId="0" fontId="8" fillId="17" borderId="158" xfId="4" applyNumberFormat="1" applyFont="1" applyFill="1" applyBorder="1" applyAlignment="1">
      <alignment vertical="top" wrapText="1"/>
    </xf>
    <xf numFmtId="0" fontId="8" fillId="4" borderId="159" xfId="4" applyNumberFormat="1" applyFont="1" applyFill="1" applyBorder="1" applyAlignment="1">
      <alignment horizontal="center" vertical="center"/>
    </xf>
    <xf numFmtId="49" fontId="8" fillId="4" borderId="159" xfId="4" applyNumberFormat="1" applyFont="1" applyFill="1" applyBorder="1" applyAlignment="1">
      <alignment horizontal="center" vertical="center"/>
    </xf>
    <xf numFmtId="49" fontId="8" fillId="4" borderId="159" xfId="4" applyNumberFormat="1" applyFont="1" applyFill="1" applyBorder="1" applyAlignment="1">
      <alignment vertical="center"/>
    </xf>
    <xf numFmtId="49" fontId="8" fillId="4" borderId="159" xfId="4" applyNumberFormat="1" applyFont="1" applyFill="1" applyBorder="1" applyAlignment="1">
      <alignment horizontal="left" vertical="center"/>
    </xf>
    <xf numFmtId="0" fontId="8" fillId="4" borderId="159" xfId="4" applyFont="1" applyFill="1" applyBorder="1" applyAlignment="1">
      <alignment horizontal="center" vertical="center"/>
    </xf>
    <xf numFmtId="49" fontId="8" fillId="9" borderId="159" xfId="4" applyNumberFormat="1" applyFont="1" applyFill="1" applyBorder="1" applyAlignment="1">
      <alignment horizontal="center" vertical="center" wrapText="1"/>
    </xf>
    <xf numFmtId="0" fontId="8" fillId="4" borderId="159" xfId="4" applyFont="1" applyFill="1" applyBorder="1" applyAlignment="1">
      <alignment vertical="center"/>
    </xf>
    <xf numFmtId="0" fontId="8" fillId="4" borderId="159" xfId="4" applyNumberFormat="1" applyFont="1" applyFill="1" applyBorder="1" applyAlignment="1">
      <alignment vertical="top" wrapText="1"/>
    </xf>
    <xf numFmtId="0" fontId="8" fillId="4" borderId="160" xfId="4" applyFont="1" applyFill="1" applyBorder="1" applyAlignment="1">
      <alignment vertical="top" wrapText="1"/>
    </xf>
    <xf numFmtId="0" fontId="8" fillId="4" borderId="74" xfId="0" applyNumberFormat="1" applyFont="1" applyFill="1" applyBorder="1" applyAlignment="1">
      <alignment horizontal="left" vertical="top" wrapText="1"/>
    </xf>
    <xf numFmtId="0" fontId="8" fillId="4" borderId="158" xfId="4" applyFont="1" applyFill="1" applyBorder="1" applyAlignment="1">
      <alignment horizontal="left" vertical="center" wrapText="1"/>
    </xf>
    <xf numFmtId="0" fontId="30" fillId="0" borderId="161" xfId="0" applyNumberFormat="1" applyFont="1" applyBorder="1" applyAlignment="1">
      <alignment vertical="center"/>
    </xf>
    <xf numFmtId="0" fontId="0" fillId="0" borderId="161" xfId="0" applyNumberFormat="1" applyFont="1" applyBorder="1" applyAlignment="1">
      <alignment vertical="center"/>
    </xf>
    <xf numFmtId="0" fontId="30" fillId="0" borderId="161" xfId="0" applyNumberFormat="1" applyFont="1" applyBorder="1" applyAlignment="1">
      <alignment horizontal="left" vertical="center"/>
    </xf>
    <xf numFmtId="49" fontId="8" fillId="4" borderId="161" xfId="4" applyNumberFormat="1" applyFont="1" applyFill="1" applyBorder="1" applyAlignment="1">
      <alignment horizontal="left" vertical="center"/>
    </xf>
    <xf numFmtId="49" fontId="8" fillId="4" borderId="161" xfId="4" applyNumberFormat="1" applyFont="1" applyFill="1" applyBorder="1" applyAlignment="1">
      <alignment vertical="center"/>
    </xf>
    <xf numFmtId="0" fontId="8" fillId="4" borderId="161" xfId="4" applyNumberFormat="1" applyFont="1" applyFill="1" applyBorder="1" applyAlignment="1">
      <alignment vertical="top" wrapText="1"/>
    </xf>
    <xf numFmtId="49" fontId="8" fillId="4" borderId="161" xfId="4" applyNumberFormat="1" applyFont="1" applyFill="1" applyBorder="1" applyAlignment="1">
      <alignment horizontal="center" vertical="center"/>
    </xf>
    <xf numFmtId="0" fontId="8" fillId="4" borderId="162" xfId="4" applyFont="1" applyFill="1" applyBorder="1" applyAlignment="1">
      <alignment vertical="center"/>
    </xf>
    <xf numFmtId="0" fontId="24" fillId="4" borderId="73"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5" xfId="1" applyNumberFormat="1" applyFont="1" applyFill="1" applyBorder="1" applyAlignment="1">
      <alignment horizontal="left" vertical="center" wrapText="1"/>
    </xf>
    <xf numFmtId="0" fontId="23" fillId="17" borderId="83" xfId="1"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9" fillId="4" borderId="151" xfId="0" applyFont="1" applyFill="1" applyBorder="1" applyAlignment="1">
      <alignment horizontal="left" vertical="center" wrapText="1"/>
    </xf>
    <xf numFmtId="0" fontId="29" fillId="4" borderId="153" xfId="0" applyFont="1" applyFill="1" applyBorder="1" applyAlignment="1">
      <alignment horizontal="left" vertical="center" wrapText="1"/>
    </xf>
    <xf numFmtId="0" fontId="29" fillId="4" borderId="67"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7" xfId="0" applyFont="1" applyFill="1" applyBorder="1" applyAlignment="1">
      <alignment horizontal="left" vertical="center" wrapText="1"/>
    </xf>
    <xf numFmtId="0" fontId="8" fillId="4" borderId="95" xfId="0" applyFont="1" applyFill="1" applyBorder="1" applyAlignment="1">
      <alignment horizontal="left" vertical="center"/>
    </xf>
    <xf numFmtId="0" fontId="24" fillId="4" borderId="95" xfId="0" applyFont="1" applyFill="1" applyBorder="1" applyAlignment="1">
      <alignment horizontal="left" vertical="center"/>
    </xf>
    <xf numFmtId="49" fontId="8" fillId="4" borderId="77" xfId="0" applyNumberFormat="1" applyFont="1" applyFill="1" applyBorder="1" applyAlignment="1">
      <alignment horizontal="center" vertical="center" wrapText="1"/>
    </xf>
    <xf numFmtId="49" fontId="29" fillId="4" borderId="95" xfId="0" applyNumberFormat="1" applyFont="1" applyFill="1" applyBorder="1" applyAlignment="1">
      <alignment horizontal="left" vertical="center"/>
    </xf>
    <xf numFmtId="0" fontId="29" fillId="4" borderId="95" xfId="0" applyFont="1" applyFill="1" applyBorder="1" applyAlignment="1">
      <alignment horizontal="left" vertical="center"/>
    </xf>
    <xf numFmtId="0" fontId="26" fillId="4" borderId="150" xfId="0" applyNumberFormat="1" applyFont="1" applyFill="1" applyBorder="1" applyAlignment="1">
      <alignment horizontal="left" vertical="center" wrapText="1"/>
    </xf>
    <xf numFmtId="0" fontId="26" fillId="4" borderId="152" xfId="0" applyNumberFormat="1" applyFont="1" applyFill="1" applyBorder="1" applyAlignment="1">
      <alignment horizontal="left" vertical="center" wrapText="1"/>
    </xf>
    <xf numFmtId="0" fontId="26" fillId="4" borderId="84" xfId="0" applyNumberFormat="1" applyFont="1" applyFill="1" applyBorder="1" applyAlignment="1">
      <alignment horizontal="left" vertical="center" wrapText="1"/>
    </xf>
    <xf numFmtId="0" fontId="24" fillId="4" borderId="151" xfId="0" applyFont="1" applyFill="1" applyBorder="1" applyAlignment="1">
      <alignment horizontal="left" vertical="center" wrapText="1"/>
    </xf>
    <xf numFmtId="0" fontId="24" fillId="4" borderId="153" xfId="0" applyFont="1" applyFill="1" applyBorder="1" applyAlignment="1">
      <alignment horizontal="left" vertical="center" wrapText="1"/>
    </xf>
    <xf numFmtId="0" fontId="24" fillId="4" borderId="67"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3" fillId="0" borderId="71" xfId="3" applyNumberFormat="1" applyFont="1" applyFill="1" applyBorder="1" applyAlignment="1">
      <alignment horizontal="left" vertical="top" wrapText="1"/>
    </xf>
    <xf numFmtId="0" fontId="24" fillId="4" borderId="100" xfId="0" applyFont="1" applyFill="1" applyBorder="1" applyAlignment="1">
      <alignment horizontal="left" vertical="center" wrapText="1"/>
    </xf>
    <xf numFmtId="0" fontId="24" fillId="4" borderId="101" xfId="0" applyFont="1" applyFill="1" applyBorder="1" applyAlignment="1">
      <alignment horizontal="left" vertical="center" wrapText="1"/>
    </xf>
    <xf numFmtId="0" fontId="23" fillId="0" borderId="83" xfId="3" applyNumberFormat="1" applyFont="1" applyFill="1" applyBorder="1" applyAlignment="1">
      <alignment horizontal="left" vertical="top" wrapText="1"/>
    </xf>
    <xf numFmtId="0" fontId="8" fillId="4" borderId="151" xfId="0" applyFont="1" applyFill="1" applyBorder="1" applyAlignment="1">
      <alignment vertical="center" wrapText="1"/>
    </xf>
    <xf numFmtId="0" fontId="8" fillId="4" borderId="153" xfId="0" applyFont="1" applyFill="1" applyBorder="1" applyAlignment="1">
      <alignment vertical="center" wrapText="1"/>
    </xf>
    <xf numFmtId="0" fontId="8" fillId="4" borderId="67" xfId="0" applyFont="1" applyFill="1" applyBorder="1" applyAlignment="1">
      <alignment vertical="center" wrapText="1"/>
    </xf>
    <xf numFmtId="0" fontId="23" fillId="0" borderId="108" xfId="3" applyNumberFormat="1" applyFont="1" applyFill="1" applyBorder="1" applyAlignment="1">
      <alignment horizontal="left" vertical="top" wrapText="1"/>
    </xf>
    <xf numFmtId="0" fontId="8" fillId="4" borderId="150" xfId="0" applyNumberFormat="1" applyFont="1" applyFill="1" applyBorder="1" applyAlignment="1">
      <alignment horizontal="left" vertical="top" wrapText="1"/>
    </xf>
    <xf numFmtId="0" fontId="8" fillId="4" borderId="152" xfId="0" applyNumberFormat="1" applyFont="1" applyFill="1" applyBorder="1" applyAlignment="1">
      <alignment horizontal="left" vertical="top" wrapText="1"/>
    </xf>
    <xf numFmtId="0" fontId="8" fillId="4" borderId="84" xfId="0" applyNumberFormat="1" applyFont="1" applyFill="1" applyBorder="1" applyAlignment="1">
      <alignment horizontal="left" vertical="top" wrapText="1"/>
    </xf>
    <xf numFmtId="49" fontId="8" fillId="4" borderId="151" xfId="0" applyNumberFormat="1" applyFont="1" applyFill="1" applyBorder="1" applyAlignment="1">
      <alignment horizontal="left" vertical="center" wrapText="1"/>
    </xf>
    <xf numFmtId="49" fontId="8" fillId="4" borderId="153" xfId="0" applyNumberFormat="1" applyFont="1" applyFill="1" applyBorder="1" applyAlignment="1">
      <alignment horizontal="left" vertical="center" wrapText="1"/>
    </xf>
    <xf numFmtId="49" fontId="8" fillId="4" borderId="67" xfId="0" applyNumberFormat="1" applyFont="1" applyFill="1" applyBorder="1" applyAlignment="1">
      <alignment horizontal="left"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0" borderId="110" xfId="4" applyFont="1" applyBorder="1" applyAlignment="1">
      <alignment horizontal="center" vertical="center"/>
    </xf>
    <xf numFmtId="0" fontId="8" fillId="0" borderId="83" xfId="4" applyFont="1" applyBorder="1" applyAlignment="1">
      <alignment horizontal="center" vertical="center"/>
    </xf>
    <xf numFmtId="0" fontId="8" fillId="0" borderId="109" xfId="4" applyFont="1" applyBorder="1" applyAlignment="1">
      <alignment horizontal="center" vertical="center"/>
    </xf>
    <xf numFmtId="0" fontId="8" fillId="0" borderId="107" xfId="4" applyFont="1" applyBorder="1" applyAlignment="1">
      <alignment horizontal="center" vertical="center"/>
    </xf>
    <xf numFmtId="0" fontId="50" fillId="0" borderId="107" xfId="4" applyFont="1" applyBorder="1" applyAlignment="1">
      <alignment horizontal="center" vertical="center"/>
    </xf>
    <xf numFmtId="49" fontId="6" fillId="4" borderId="118" xfId="4" applyNumberFormat="1" applyFont="1" applyFill="1" applyBorder="1" applyAlignment="1">
      <alignment horizontal="center" vertical="center" wrapText="1"/>
    </xf>
    <xf numFmtId="49" fontId="6" fillId="4" borderId="120" xfId="4" applyNumberFormat="1" applyFont="1" applyFill="1" applyBorder="1" applyAlignment="1">
      <alignment horizontal="center" vertical="center" wrapText="1"/>
    </xf>
    <xf numFmtId="49" fontId="6" fillId="4" borderId="17" xfId="4" applyNumberFormat="1" applyFont="1" applyFill="1" applyBorder="1" applyAlignment="1">
      <alignment horizontal="center" vertical="center" wrapText="1"/>
    </xf>
    <xf numFmtId="49" fontId="6" fillId="4" borderId="28" xfId="4" applyNumberFormat="1" applyFont="1" applyFill="1" applyBorder="1" applyAlignment="1">
      <alignment horizontal="center" vertical="center" wrapText="1"/>
    </xf>
    <xf numFmtId="0" fontId="8" fillId="4" borderId="121" xfId="4" applyNumberFormat="1" applyFont="1" applyFill="1" applyBorder="1" applyAlignment="1">
      <alignment horizontal="center" vertical="center"/>
    </xf>
    <xf numFmtId="0" fontId="8" fillId="4" borderId="124" xfId="4" applyNumberFormat="1" applyFont="1" applyFill="1" applyBorder="1" applyAlignment="1">
      <alignment horizontal="center" vertical="center"/>
    </xf>
    <xf numFmtId="0" fontId="8" fillId="4" borderId="123" xfId="4" applyNumberFormat="1" applyFont="1" applyFill="1" applyBorder="1" applyAlignment="1">
      <alignment horizontal="center" vertical="center"/>
    </xf>
    <xf numFmtId="0" fontId="8" fillId="4" borderId="126" xfId="4" applyNumberFormat="1" applyFont="1" applyFill="1" applyBorder="1" applyAlignment="1">
      <alignment horizontal="center" vertical="center"/>
    </xf>
    <xf numFmtId="0" fontId="8" fillId="0" borderId="125" xfId="4" applyNumberFormat="1" applyFont="1" applyBorder="1" applyAlignment="1">
      <alignment horizontal="center" vertical="center" wrapText="1"/>
    </xf>
    <xf numFmtId="0" fontId="8" fillId="0" borderId="122" xfId="4" applyNumberFormat="1" applyFont="1" applyBorder="1" applyAlignment="1">
      <alignment horizontal="center" vertical="center" wrapText="1"/>
    </xf>
    <xf numFmtId="0" fontId="8" fillId="0" borderId="71" xfId="4" applyNumberFormat="1" applyFont="1" applyBorder="1" applyAlignment="1">
      <alignment horizontal="center" vertical="center" wrapText="1"/>
    </xf>
    <xf numFmtId="0" fontId="8" fillId="0" borderId="125" xfId="4" applyNumberFormat="1" applyFont="1" applyBorder="1" applyAlignment="1">
      <alignment horizontal="center" vertical="center"/>
    </xf>
    <xf numFmtId="0" fontId="8" fillId="0" borderId="122" xfId="4" applyNumberFormat="1" applyFont="1" applyBorder="1" applyAlignment="1">
      <alignment horizontal="center" vertical="center"/>
    </xf>
    <xf numFmtId="0" fontId="8" fillId="0" borderId="71" xfId="4" applyNumberFormat="1" applyFont="1" applyBorder="1" applyAlignment="1">
      <alignment horizontal="center" vertical="center"/>
    </xf>
    <xf numFmtId="0" fontId="8" fillId="4" borderId="125" xfId="4" applyNumberFormat="1" applyFont="1" applyFill="1" applyBorder="1" applyAlignment="1">
      <alignment horizontal="center" vertical="center"/>
    </xf>
    <xf numFmtId="0" fontId="8" fillId="4" borderId="122" xfId="4" applyNumberFormat="1" applyFont="1" applyFill="1" applyBorder="1" applyAlignment="1">
      <alignment horizontal="center" vertical="center"/>
    </xf>
    <xf numFmtId="0" fontId="8" fillId="4" borderId="71" xfId="4" applyNumberFormat="1" applyFont="1" applyFill="1" applyBorder="1" applyAlignment="1">
      <alignment horizontal="center" vertical="center"/>
    </xf>
    <xf numFmtId="0" fontId="6" fillId="4" borderId="11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24" fillId="4" borderId="73" xfId="0" applyFont="1" applyFill="1" applyBorder="1" applyAlignment="1">
      <alignment horizontal="left" vertical="center"/>
    </xf>
    <xf numFmtId="0" fontId="8" fillId="4" borderId="73" xfId="0" applyFont="1" applyFill="1" applyBorder="1" applyAlignment="1">
      <alignment horizontal="left" vertical="center"/>
    </xf>
    <xf numFmtId="0" fontId="8" fillId="4" borderId="74" xfId="0" applyNumberFormat="1" applyFont="1" applyFill="1" applyBorder="1" applyAlignment="1">
      <alignment horizontal="left" vertical="top" wrapText="1"/>
    </xf>
    <xf numFmtId="49" fontId="24" fillId="4" borderId="73" xfId="0" applyNumberFormat="1" applyFont="1" applyFill="1" applyBorder="1" applyAlignment="1">
      <alignment horizontal="left" vertical="center" wrapText="1"/>
    </xf>
    <xf numFmtId="49" fontId="24" fillId="4" borderId="73" xfId="0" applyNumberFormat="1" applyFont="1" applyFill="1" applyBorder="1" applyAlignment="1">
      <alignment horizontal="left" vertical="center"/>
    </xf>
    <xf numFmtId="0" fontId="8" fillId="4" borderId="73" xfId="0" applyFont="1" applyFill="1" applyBorder="1" applyAlignment="1">
      <alignment horizontal="left" vertical="center" wrapText="1"/>
    </xf>
    <xf numFmtId="0" fontId="8" fillId="4" borderId="79" xfId="0" applyNumberFormat="1" applyFont="1" applyFill="1" applyBorder="1" applyAlignment="1">
      <alignment horizontal="left" vertical="top" wrapText="1"/>
    </xf>
    <xf numFmtId="0" fontId="8" fillId="4" borderId="72" xfId="0" applyNumberFormat="1" applyFont="1" applyFill="1" applyBorder="1" applyAlignment="1">
      <alignment horizontal="left" vertical="top" wrapText="1"/>
    </xf>
    <xf numFmtId="49" fontId="8" fillId="4" borderId="104" xfId="0" applyNumberFormat="1" applyFont="1" applyFill="1" applyBorder="1" applyAlignment="1">
      <alignment horizontal="left" vertical="center" wrapText="1"/>
    </xf>
    <xf numFmtId="49" fontId="8" fillId="4" borderId="105" xfId="0" applyNumberFormat="1" applyFont="1" applyFill="1" applyBorder="1" applyAlignment="1">
      <alignment horizontal="left" vertical="center"/>
    </xf>
    <xf numFmtId="49" fontId="8" fillId="4" borderId="106" xfId="0" applyNumberFormat="1" applyFont="1" applyFill="1" applyBorder="1" applyAlignment="1">
      <alignment horizontal="left"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4" xfId="0" applyNumberFormat="1" applyFont="1" applyFill="1" applyBorder="1" applyAlignment="1">
      <alignment horizontal="left" vertical="center" wrapText="1"/>
    </xf>
    <xf numFmtId="0" fontId="23" fillId="17" borderId="74" xfId="1" applyNumberFormat="1" applyFont="1" applyFill="1" applyBorder="1" applyAlignment="1">
      <alignment horizontal="left" vertical="center" wrapText="1"/>
    </xf>
    <xf numFmtId="0" fontId="8" fillId="4" borderId="156" xfId="4" applyNumberFormat="1" applyFont="1" applyFill="1" applyBorder="1" applyAlignment="1">
      <alignment horizontal="left" vertical="center" wrapText="1"/>
    </xf>
    <xf numFmtId="49" fontId="6" fillId="4" borderId="131" xfId="4" applyNumberFormat="1" applyFont="1" applyFill="1" applyBorder="1" applyAlignment="1">
      <alignment horizontal="center" vertical="center" wrapText="1"/>
    </xf>
    <xf numFmtId="0" fontId="6" fillId="4" borderId="131" xfId="4" applyFont="1" applyFill="1" applyBorder="1" applyAlignment="1">
      <alignment horizontal="center" vertical="center"/>
    </xf>
    <xf numFmtId="0" fontId="6" fillId="4" borderId="137" xfId="4" applyFont="1" applyFill="1" applyBorder="1" applyAlignment="1">
      <alignment horizontal="center" vertical="center"/>
    </xf>
    <xf numFmtId="0" fontId="6" fillId="4" borderId="132" xfId="4" applyFont="1" applyFill="1" applyBorder="1" applyAlignment="1">
      <alignment horizontal="center" vertical="center"/>
    </xf>
    <xf numFmtId="0" fontId="6" fillId="4" borderId="136" xfId="4" applyFont="1" applyFill="1" applyBorder="1" applyAlignment="1">
      <alignment horizontal="center" vertical="center"/>
    </xf>
    <xf numFmtId="0" fontId="6" fillId="4" borderId="139" xfId="4" applyFont="1" applyFill="1" applyBorder="1" applyAlignment="1">
      <alignment horizontal="center" vertical="center"/>
    </xf>
    <xf numFmtId="0" fontId="23" fillId="4" borderId="156" xfId="4" applyNumberFormat="1" applyFont="1" applyFill="1" applyBorder="1" applyAlignment="1">
      <alignment horizontal="left" vertical="top" wrapText="1"/>
    </xf>
    <xf numFmtId="0" fontId="8" fillId="4" borderId="156" xfId="4" applyNumberFormat="1" applyFont="1" applyFill="1" applyBorder="1" applyAlignment="1">
      <alignment horizontal="left" vertical="center"/>
    </xf>
    <xf numFmtId="0" fontId="8" fillId="4" borderId="158" xfId="4" applyFont="1" applyFill="1" applyBorder="1" applyAlignment="1">
      <alignment horizontal="left" vertical="center" wrapText="1"/>
    </xf>
    <xf numFmtId="0" fontId="23" fillId="4" borderId="156" xfId="4" applyNumberFormat="1" applyFont="1" applyFill="1" applyBorder="1" applyAlignment="1">
      <alignment horizontal="left" vertical="center" wrapText="1"/>
    </xf>
    <xf numFmtId="0" fontId="40" fillId="0" borderId="156" xfId="4" applyFont="1" applyBorder="1" applyAlignment="1">
      <alignment horizontal="left" vertical="center" wrapText="1"/>
    </xf>
    <xf numFmtId="0" fontId="24" fillId="4" borderId="158" xfId="4" applyFont="1" applyFill="1" applyBorder="1" applyAlignment="1">
      <alignment horizontal="left" vertical="center" wrapText="1"/>
    </xf>
    <xf numFmtId="0" fontId="8" fillId="4" borderId="156" xfId="4" applyNumberFormat="1" applyFont="1" applyFill="1" applyBorder="1" applyAlignment="1">
      <alignment horizontal="left" vertical="top" wrapText="1"/>
    </xf>
    <xf numFmtId="0" fontId="8" fillId="4" borderId="158" xfId="4" applyFont="1" applyFill="1" applyBorder="1" applyAlignment="1">
      <alignment horizontal="center" vertical="center" wrapText="1"/>
    </xf>
    <xf numFmtId="0" fontId="8" fillId="4" borderId="158"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7" xfId="0" applyNumberFormat="1" applyFont="1" applyFill="1" applyBorder="1" applyAlignment="1">
      <alignment vertical="center" wrapText="1"/>
    </xf>
    <xf numFmtId="0" fontId="46" fillId="4" borderId="73" xfId="0" applyFont="1" applyFill="1" applyBorder="1" applyAlignment="1">
      <alignment horizontal="left" vertical="center" wrapText="1"/>
    </xf>
    <xf numFmtId="0" fontId="24" fillId="4" borderId="92" xfId="0" applyFont="1" applyFill="1" applyBorder="1" applyAlignment="1">
      <alignment horizontal="left" vertical="center" wrapText="1"/>
    </xf>
    <xf numFmtId="0" fontId="8" fillId="4" borderId="87" xfId="0" applyNumberFormat="1" applyFont="1" applyFill="1" applyBorder="1" applyAlignment="1">
      <alignment horizontal="left" vertical="center" wrapText="1"/>
    </xf>
    <xf numFmtId="0" fontId="8" fillId="4" borderId="92" xfId="0" applyFont="1" applyFill="1" applyBorder="1" applyAlignment="1">
      <alignment horizontal="left" vertical="center"/>
    </xf>
    <xf numFmtId="0" fontId="26" fillId="0" borderId="87" xfId="1" applyNumberFormat="1" applyFont="1" applyFill="1" applyBorder="1" applyAlignment="1">
      <alignment horizontal="left" vertical="center" wrapText="1"/>
    </xf>
    <xf numFmtId="0" fontId="26" fillId="0" borderId="87" xfId="5" applyNumberFormat="1" applyFont="1" applyBorder="1" applyAlignment="1">
      <alignment horizontal="left" vertical="center" wrapText="1"/>
    </xf>
    <xf numFmtId="0" fontId="46" fillId="0" borderId="75" xfId="10" applyNumberFormat="1" applyFont="1" applyBorder="1" applyAlignment="1">
      <alignment horizontal="left" vertical="center" wrapText="1"/>
    </xf>
    <xf numFmtId="0" fontId="46" fillId="0" borderId="122" xfId="10" applyNumberFormat="1" applyFont="1" applyBorder="1" applyAlignment="1">
      <alignment horizontal="left" vertical="center" wrapText="1"/>
    </xf>
    <xf numFmtId="0" fontId="26" fillId="0" borderId="87" xfId="9" applyNumberFormat="1" applyFont="1" applyBorder="1" applyAlignment="1">
      <alignment horizontal="left" vertical="top" wrapText="1"/>
    </xf>
    <xf numFmtId="0" fontId="26" fillId="0" borderId="87" xfId="1" applyNumberFormat="1" applyFont="1" applyBorder="1" applyAlignment="1">
      <alignment horizontal="left" vertical="center" wrapText="1"/>
    </xf>
    <xf numFmtId="49" fontId="24" fillId="4" borderId="92" xfId="4" applyNumberFormat="1" applyFont="1" applyFill="1" applyBorder="1" applyAlignment="1">
      <alignment horizontal="left" vertical="center" wrapText="1"/>
    </xf>
    <xf numFmtId="49" fontId="24" fillId="4" borderId="92" xfId="4" applyNumberFormat="1" applyFont="1" applyFill="1" applyBorder="1" applyAlignment="1">
      <alignment horizontal="left" vertical="center"/>
    </xf>
    <xf numFmtId="0" fontId="46" fillId="17" borderId="87" xfId="1" applyNumberFormat="1" applyFont="1" applyFill="1" applyBorder="1" applyAlignment="1">
      <alignment horizontal="left" vertical="center" wrapText="1"/>
    </xf>
    <xf numFmtId="0" fontId="23" fillId="17" borderId="87" xfId="1"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92" xfId="9" applyFont="1" applyBorder="1" applyAlignment="1">
      <alignment horizontal="left" vertical="top" wrapText="1"/>
    </xf>
    <xf numFmtId="0" fontId="26" fillId="0" borderId="87" xfId="9" applyNumberFormat="1" applyFont="1" applyFill="1" applyBorder="1" applyAlignment="1">
      <alignment horizontal="left" vertical="center"/>
    </xf>
    <xf numFmtId="0" fontId="26" fillId="0" borderId="92" xfId="9" applyFont="1" applyBorder="1" applyAlignment="1">
      <alignment horizontal="left" vertical="center" wrapText="1"/>
    </xf>
  </cellXfs>
  <cellStyles count="82">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1 3 2 2" xfId="71"/>
    <cellStyle name="一般 11 3 3" xfId="70"/>
    <cellStyle name="一般 12" xfId="23"/>
    <cellStyle name="一般 12 2" xfId="24"/>
    <cellStyle name="一般 12 2 2" xfId="25"/>
    <cellStyle name="一般 2" xfId="4"/>
    <cellStyle name="一般 2 2" xfId="1"/>
    <cellStyle name="一般 2 2 2" xfId="26"/>
    <cellStyle name="一般 2 2 2 2" xfId="27"/>
    <cellStyle name="一般 2 2 2 2 2" xfId="73"/>
    <cellStyle name="一般 2 2 2 3" xfId="72"/>
    <cellStyle name="一般 2 3" xfId="8"/>
    <cellStyle name="一般 2 3 2" xfId="28"/>
    <cellStyle name="一般 2 3 2 2" xfId="29"/>
    <cellStyle name="一般 2 3 3" xfId="30"/>
    <cellStyle name="一般 2 3 4" xfId="68"/>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2 2" xfId="75"/>
    <cellStyle name="一般 9 3" xfId="55"/>
    <cellStyle name="一般 9 3 2" xfId="11"/>
    <cellStyle name="一般 9 3 2 2" xfId="69"/>
    <cellStyle name="一般 9 3 3" xfId="76"/>
    <cellStyle name="一般 9 4" xfId="74"/>
    <cellStyle name="常规 2" xfId="56"/>
    <cellStyle name="常规 2 2" xfId="57"/>
    <cellStyle name="常规 2 2 2" xfId="2"/>
    <cellStyle name="常规 2 2 2 2" xfId="58"/>
    <cellStyle name="常规 2 2 2 2 2" xfId="59"/>
    <cellStyle name="常规 2 2 2 2 2 2" xfId="78"/>
    <cellStyle name="常规 2 2 2 2 3" xfId="77"/>
    <cellStyle name="常规 2 2 2 3" xfId="60"/>
    <cellStyle name="常规 2 2 2 3 2" xfId="79"/>
    <cellStyle name="常规 2 2 3" xfId="61"/>
    <cellStyle name="常规 2 2 3 2" xfId="7"/>
    <cellStyle name="常规 2 2 3 3" xfId="62"/>
    <cellStyle name="常规 2 2 4" xfId="63"/>
    <cellStyle name="常规 2 2 4 2" xfId="64"/>
    <cellStyle name="常规 2 2 4 2 2" xfId="81"/>
    <cellStyle name="常规 2 2 4 3" xfId="80"/>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printerSettings" Target="../printerSettings/printerSettings6.bin"/><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IU617"/>
  <sheetViews>
    <sheetView showGridLines="0" topLeftCell="A432" workbookViewId="0">
      <selection activeCell="A449" sqref="A449"/>
    </sheetView>
  </sheetViews>
  <sheetFormatPr defaultColWidth="70.625" defaultRowHeight="16.350000000000001" customHeight="1"/>
  <cols>
    <col min="1" max="1" width="117.375" style="1" customWidth="1"/>
    <col min="2" max="2" width="17.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1440</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1341</v>
      </c>
      <c r="B6" s="10"/>
      <c r="C6" s="11">
        <f>DATE(2020,1,6)</f>
        <v>43836</v>
      </c>
      <c r="D6" s="12" t="s">
        <v>1440</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1342</v>
      </c>
      <c r="B7" s="16"/>
      <c r="C7" s="16"/>
      <c r="D7" s="16"/>
    </row>
    <row r="8" spans="1:255" ht="17.100000000000001" customHeight="1">
      <c r="A8" s="119" t="s">
        <v>1345</v>
      </c>
      <c r="B8" s="16"/>
      <c r="C8" s="16"/>
      <c r="D8" s="16"/>
    </row>
    <row r="9" spans="1:255" ht="17.100000000000001" customHeight="1">
      <c r="A9" s="118" t="s">
        <v>1346</v>
      </c>
      <c r="B9" s="16"/>
      <c r="C9" s="16"/>
      <c r="D9" s="16"/>
    </row>
    <row r="10" spans="1:255" ht="16.350000000000001" customHeight="1">
      <c r="A10" s="118" t="s">
        <v>1343</v>
      </c>
      <c r="B10" s="16"/>
      <c r="C10" s="16"/>
      <c r="D10" s="16"/>
    </row>
    <row r="11" spans="1:255" ht="16.350000000000001" customHeight="1">
      <c r="A11" s="118" t="s">
        <v>1344</v>
      </c>
      <c r="B11" s="16"/>
      <c r="C11" s="16"/>
      <c r="D11" s="16"/>
    </row>
    <row r="12" spans="1:255" ht="16.350000000000001" customHeight="1">
      <c r="A12" s="118" t="s">
        <v>1347</v>
      </c>
      <c r="B12" s="16"/>
      <c r="C12" s="16"/>
      <c r="D12" s="16"/>
    </row>
    <row r="13" spans="1:255" ht="16.350000000000001" customHeight="1">
      <c r="A13" s="118" t="s">
        <v>1350</v>
      </c>
      <c r="B13" s="16"/>
      <c r="C13" s="16"/>
      <c r="D13" s="16"/>
    </row>
    <row r="14" spans="1:255" ht="16.350000000000001" customHeight="1">
      <c r="A14" s="118" t="s">
        <v>1348</v>
      </c>
      <c r="B14" s="16"/>
      <c r="C14" s="16"/>
      <c r="D14" s="16"/>
    </row>
    <row r="15" spans="1:255" ht="16.350000000000001" customHeight="1" thickBot="1">
      <c r="A15" s="118" t="s">
        <v>1349</v>
      </c>
      <c r="B15" s="16"/>
      <c r="C15" s="16"/>
      <c r="D15" s="16"/>
    </row>
    <row r="16" spans="1:255" ht="16.350000000000001" customHeight="1" thickBot="1">
      <c r="A16" s="9" t="s">
        <v>1341</v>
      </c>
      <c r="B16" s="10"/>
      <c r="C16" s="11">
        <f>DATE(2020,1,6)</f>
        <v>43836</v>
      </c>
      <c r="D16" s="12" t="s">
        <v>1440</v>
      </c>
    </row>
    <row r="17" spans="1:255" ht="16.350000000000001" customHeight="1">
      <c r="A17" s="118" t="s">
        <v>1342</v>
      </c>
      <c r="B17" s="16"/>
      <c r="C17" s="16"/>
      <c r="D17" s="16"/>
    </row>
    <row r="18" spans="1:255" ht="16.350000000000001" customHeight="1">
      <c r="A18" s="119" t="s">
        <v>1345</v>
      </c>
      <c r="B18" s="16"/>
      <c r="C18" s="16"/>
      <c r="D18" s="16"/>
    </row>
    <row r="19" spans="1:255" ht="16.350000000000001" customHeight="1">
      <c r="A19" s="118" t="s">
        <v>1356</v>
      </c>
      <c r="B19" s="16"/>
      <c r="C19" s="16"/>
      <c r="D19" s="16"/>
    </row>
    <row r="20" spans="1:255" ht="16.350000000000001" customHeight="1">
      <c r="A20" s="118" t="s">
        <v>1357</v>
      </c>
      <c r="B20" s="16"/>
      <c r="C20" s="16"/>
      <c r="D20" s="16"/>
    </row>
    <row r="21" spans="1:255" ht="16.350000000000001" customHeight="1">
      <c r="A21" s="120" t="s">
        <v>1358</v>
      </c>
      <c r="B21" s="16"/>
      <c r="C21" s="16"/>
      <c r="D21" s="16"/>
    </row>
    <row r="22" spans="1:255" ht="16.350000000000001" customHeight="1">
      <c r="A22" s="118" t="s">
        <v>1359</v>
      </c>
      <c r="B22" s="16"/>
      <c r="C22" s="16"/>
      <c r="D22" s="16"/>
    </row>
    <row r="23" spans="1:255" ht="16.350000000000001" customHeight="1">
      <c r="A23" s="121" t="s">
        <v>1364</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1360</v>
      </c>
      <c r="B24" s="16"/>
      <c r="C24" s="16"/>
      <c r="D24" s="16"/>
    </row>
    <row r="25" spans="1:255" ht="16.350000000000001" customHeight="1" thickBot="1">
      <c r="A25" s="118" t="s">
        <v>1361</v>
      </c>
      <c r="B25" s="16"/>
      <c r="C25" s="16"/>
      <c r="D25" s="16"/>
    </row>
    <row r="26" spans="1:255" ht="16.350000000000001" customHeight="1" thickBot="1">
      <c r="A26" s="9" t="s">
        <v>1385</v>
      </c>
      <c r="B26" s="10"/>
      <c r="C26" s="11">
        <f>DATE(2020,1,9)</f>
        <v>43839</v>
      </c>
      <c r="D26" s="12" t="s">
        <v>1440</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1386</v>
      </c>
      <c r="B27" s="16"/>
      <c r="C27" s="16"/>
      <c r="D27" s="16"/>
    </row>
    <row r="28" spans="1:255" ht="16.350000000000001" customHeight="1">
      <c r="A28" s="120" t="s">
        <v>1387</v>
      </c>
    </row>
    <row r="29" spans="1:255" ht="16.350000000000001" customHeight="1">
      <c r="A29" s="120" t="s">
        <v>1388</v>
      </c>
    </row>
    <row r="30" spans="1:255" ht="16.350000000000001" customHeight="1" thickBot="1">
      <c r="A30" s="120" t="s">
        <v>1389</v>
      </c>
    </row>
    <row r="31" spans="1:255" ht="16.350000000000001" customHeight="1" thickBot="1">
      <c r="A31" s="9" t="s">
        <v>1392</v>
      </c>
      <c r="B31" s="10"/>
      <c r="C31" s="11">
        <f>DATE(2020,1,10)</f>
        <v>43840</v>
      </c>
      <c r="D31" s="12" t="s">
        <v>1440</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1393</v>
      </c>
      <c r="B32" s="16"/>
      <c r="C32" s="16"/>
      <c r="D32" s="16"/>
    </row>
    <row r="33" spans="1:255" ht="16.350000000000001" customHeight="1">
      <c r="A33" s="16" t="s">
        <v>1394</v>
      </c>
      <c r="B33" s="16"/>
      <c r="C33" s="16"/>
      <c r="D33" s="16"/>
    </row>
    <row r="34" spans="1:255" ht="16.350000000000001" customHeight="1">
      <c r="A34" s="16" t="s">
        <v>1395</v>
      </c>
      <c r="B34" s="16"/>
      <c r="C34" s="16"/>
      <c r="D34" s="16"/>
    </row>
    <row r="35" spans="1:255" ht="16.350000000000001" customHeight="1">
      <c r="A35" s="118" t="s">
        <v>1348</v>
      </c>
      <c r="B35" s="16"/>
      <c r="C35" s="16"/>
      <c r="D35" s="16"/>
    </row>
    <row r="36" spans="1:255" ht="16.350000000000001" customHeight="1">
      <c r="A36" s="16" t="s">
        <v>1397</v>
      </c>
      <c r="B36" s="16"/>
      <c r="C36" s="16"/>
      <c r="D36" s="16"/>
    </row>
    <row r="37" spans="1:255" ht="16.350000000000001" customHeight="1">
      <c r="A37" s="16" t="s">
        <v>1398</v>
      </c>
      <c r="B37" s="16"/>
      <c r="C37" s="16"/>
      <c r="D37" s="16"/>
    </row>
    <row r="38" spans="1:255" ht="16.350000000000001" customHeight="1">
      <c r="A38" s="16" t="s">
        <v>1399</v>
      </c>
      <c r="B38" s="16"/>
      <c r="C38" s="16"/>
      <c r="D38" s="16"/>
    </row>
    <row r="39" spans="1:255" ht="16.350000000000001" customHeight="1" thickBot="1">
      <c r="A39" s="16" t="s">
        <v>1400</v>
      </c>
      <c r="B39" s="16"/>
      <c r="C39" s="16"/>
      <c r="D39" s="16"/>
    </row>
    <row r="40" spans="1:255" ht="16.350000000000001" customHeight="1" thickBot="1">
      <c r="A40" s="9" t="s">
        <v>1404</v>
      </c>
      <c r="B40" s="10"/>
      <c r="C40" s="11">
        <f>DATE(2020,1,11)</f>
        <v>43841</v>
      </c>
      <c r="D40" s="12" t="s">
        <v>1440</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1347</v>
      </c>
      <c r="B41" s="16"/>
      <c r="C41" s="16"/>
      <c r="D41" s="16"/>
    </row>
    <row r="42" spans="1:255" ht="16.350000000000001" customHeight="1">
      <c r="A42" s="118" t="s">
        <v>1406</v>
      </c>
      <c r="B42" s="16"/>
      <c r="C42" s="16"/>
      <c r="D42" s="16"/>
    </row>
    <row r="43" spans="1:255" ht="16.350000000000001" customHeight="1">
      <c r="A43" s="118" t="s">
        <v>1405</v>
      </c>
      <c r="B43" s="16"/>
      <c r="C43" s="16"/>
      <c r="D43" s="16"/>
    </row>
    <row r="44" spans="1:255" ht="16.350000000000001" customHeight="1">
      <c r="A44" s="118" t="s">
        <v>1407</v>
      </c>
      <c r="B44" s="16"/>
      <c r="C44" s="16"/>
      <c r="D44" s="16"/>
    </row>
    <row r="45" spans="1:255" ht="16.350000000000001" customHeight="1">
      <c r="A45" s="118" t="s">
        <v>1408</v>
      </c>
      <c r="B45" s="16"/>
      <c r="C45" s="16"/>
      <c r="D45" s="16"/>
    </row>
    <row r="46" spans="1:255" ht="16.350000000000001" customHeight="1">
      <c r="A46" s="118" t="s">
        <v>1360</v>
      </c>
      <c r="B46" s="16"/>
      <c r="C46" s="16"/>
      <c r="D46" s="16"/>
    </row>
    <row r="47" spans="1:255" ht="16.5" customHeight="1" thickBot="1">
      <c r="A47" s="118" t="s">
        <v>1409</v>
      </c>
      <c r="B47" s="16"/>
      <c r="C47" s="16"/>
      <c r="D47" s="16"/>
    </row>
    <row r="48" spans="1:255" ht="16.350000000000001" customHeight="1" thickBot="1">
      <c r="A48" s="9" t="s">
        <v>1415</v>
      </c>
      <c r="B48" s="10"/>
      <c r="C48" s="11">
        <f>DATE(2020,1,11)</f>
        <v>43841</v>
      </c>
      <c r="D48" s="12" t="s">
        <v>1440</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1434</v>
      </c>
      <c r="B49" s="16"/>
      <c r="C49" s="16"/>
      <c r="D49" s="16"/>
    </row>
    <row r="50" spans="1:255" ht="16.350000000000001" customHeight="1" thickBot="1">
      <c r="A50" s="118" t="s">
        <v>1442</v>
      </c>
      <c r="B50" s="16"/>
      <c r="C50" s="16"/>
      <c r="D50" s="16"/>
    </row>
    <row r="51" spans="1:255" ht="16.350000000000001" customHeight="1" thickBot="1">
      <c r="A51" s="9" t="s">
        <v>1422</v>
      </c>
      <c r="B51" s="10"/>
      <c r="C51" s="11">
        <f>DATE(2020,1,13)</f>
        <v>43843</v>
      </c>
      <c r="D51" s="12" t="s">
        <v>1440</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1435</v>
      </c>
      <c r="B52" s="16"/>
      <c r="C52" s="16"/>
      <c r="D52" s="16"/>
    </row>
    <row r="53" spans="1:255" ht="16.350000000000001" customHeight="1">
      <c r="A53" s="118" t="s">
        <v>1436</v>
      </c>
      <c r="B53" s="16"/>
      <c r="C53" s="16"/>
      <c r="D53" s="16"/>
    </row>
    <row r="54" spans="1:255" ht="16.350000000000001" customHeight="1">
      <c r="A54" s="118" t="s">
        <v>1437</v>
      </c>
      <c r="B54" s="16"/>
      <c r="C54" s="16"/>
      <c r="D54" s="16"/>
    </row>
    <row r="55" spans="1:255" ht="16.350000000000001" customHeight="1">
      <c r="A55" s="118" t="s">
        <v>1438</v>
      </c>
      <c r="B55" s="16"/>
      <c r="C55" s="16"/>
      <c r="D55" s="16"/>
    </row>
    <row r="56" spans="1:255" ht="16.350000000000001" customHeight="1" thickBot="1">
      <c r="A56" s="118" t="s">
        <v>1439</v>
      </c>
      <c r="B56" s="16"/>
      <c r="C56" s="16"/>
      <c r="D56" s="16"/>
    </row>
    <row r="57" spans="1:255" ht="16.350000000000001" customHeight="1" thickBot="1">
      <c r="A57" s="9" t="s">
        <v>1432</v>
      </c>
      <c r="B57" s="10"/>
      <c r="C57" s="11">
        <f>DATE(2020,1,13)</f>
        <v>43843</v>
      </c>
      <c r="D57" s="12" t="s">
        <v>1440</v>
      </c>
    </row>
    <row r="58" spans="1:255" ht="16.350000000000001" customHeight="1">
      <c r="A58" s="118" t="s">
        <v>1360</v>
      </c>
      <c r="B58" s="16"/>
      <c r="C58" s="16"/>
      <c r="D58" s="16"/>
    </row>
    <row r="59" spans="1:255" ht="16.350000000000001" customHeight="1" thickBot="1">
      <c r="A59" s="118" t="s">
        <v>1433</v>
      </c>
      <c r="B59" s="118" t="s">
        <v>1447</v>
      </c>
      <c r="C59" s="16"/>
      <c r="D59" s="16"/>
    </row>
    <row r="60" spans="1:255" ht="16.350000000000001" customHeight="1" thickBot="1">
      <c r="A60" s="9" t="s">
        <v>1446</v>
      </c>
      <c r="B60" s="10"/>
      <c r="C60" s="11">
        <f>DATE(2020,1,14)</f>
        <v>43844</v>
      </c>
      <c r="D60" s="12" t="s">
        <v>1440</v>
      </c>
    </row>
    <row r="61" spans="1:255" ht="16.350000000000001" customHeight="1">
      <c r="A61" s="118" t="s">
        <v>1347</v>
      </c>
      <c r="B61" s="16"/>
      <c r="C61" s="16"/>
      <c r="D61" s="16"/>
    </row>
    <row r="62" spans="1:255" ht="16.350000000000001" customHeight="1">
      <c r="A62" s="118" t="s">
        <v>1449</v>
      </c>
      <c r="B62" s="118" t="s">
        <v>1452</v>
      </c>
      <c r="C62" s="16"/>
      <c r="D62" s="16"/>
    </row>
    <row r="63" spans="1:255" ht="16.350000000000001" customHeight="1">
      <c r="A63" s="118" t="s">
        <v>1348</v>
      </c>
      <c r="B63" s="16"/>
      <c r="C63" s="16"/>
      <c r="D63" s="16"/>
    </row>
    <row r="64" spans="1:255" ht="16.350000000000001" customHeight="1">
      <c r="A64" s="118" t="s">
        <v>1450</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1451</v>
      </c>
      <c r="B65" s="16"/>
      <c r="C65" s="16"/>
      <c r="D65" s="16"/>
    </row>
    <row r="66" spans="1:255" ht="16.350000000000001" customHeight="1" thickBot="1">
      <c r="A66" s="9" t="s">
        <v>1461</v>
      </c>
      <c r="B66" s="10"/>
      <c r="C66" s="11">
        <f>DATE(2020,1,16)</f>
        <v>43846</v>
      </c>
      <c r="D66" s="12" t="s">
        <v>1440</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1616</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1465</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1471</v>
      </c>
      <c r="B69" s="10"/>
      <c r="C69" s="11">
        <f>DATE(2020,1,16)</f>
        <v>43846</v>
      </c>
      <c r="D69" s="12" t="s">
        <v>1440</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1617</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1618</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1477</v>
      </c>
      <c r="B72" s="10"/>
      <c r="C72" s="11">
        <f>DATE(2020,1,18)</f>
        <v>43848</v>
      </c>
      <c r="D72" s="12" t="s">
        <v>1440</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1398</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1479</v>
      </c>
      <c r="B74" s="16" t="s">
        <v>1483</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1405</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1482</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1484</v>
      </c>
      <c r="B77" s="10"/>
      <c r="C77" s="11">
        <f>DATE(2020,1,20)</f>
        <v>43850</v>
      </c>
      <c r="D77" s="12" t="s">
        <v>1440</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1347</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1614</v>
      </c>
      <c r="B79" s="16" t="s">
        <v>1485</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1615</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1497</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1486</v>
      </c>
      <c r="B82" s="10"/>
      <c r="C82" s="11">
        <f>DATE(2020,3,14)</f>
        <v>43904</v>
      </c>
      <c r="D82" s="12" t="s">
        <v>1440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1603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1602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1604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1605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1612</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1613</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1627</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1630</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1628</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1649</v>
      </c>
      <c r="B92" s="10"/>
      <c r="C92" s="11">
        <f>DATE(2020,3,17)</f>
        <v>43907</v>
      </c>
      <c r="D92" s="12" t="s">
        <v>1440</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1637</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1650</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1664</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1640</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1665</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1651</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1663</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1666</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1668</v>
      </c>
      <c r="B101" s="10"/>
      <c r="C101" s="11">
        <f>DATE(2020,3,18)</f>
        <v>43908</v>
      </c>
      <c r="D101" s="12" t="s">
        <v>1440</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1699</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1696</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1697</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1698</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1669</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1705</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1706</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1747</v>
      </c>
      <c r="B109" s="10"/>
      <c r="C109" s="11">
        <f>DATE(2020,3,21)</f>
        <v>43911</v>
      </c>
      <c r="D109" s="12" t="s">
        <v>1440</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1751</v>
      </c>
    </row>
    <row r="111" spans="1:255" ht="16.350000000000001" customHeight="1" thickBot="1">
      <c r="A111" s="120" t="s">
        <v>1748</v>
      </c>
    </row>
    <row r="112" spans="1:255" ht="16.350000000000001" customHeight="1" thickBot="1">
      <c r="A112" s="9" t="s">
        <v>1819</v>
      </c>
      <c r="B112" s="10"/>
      <c r="C112" s="11">
        <f>DATE(2020,3,23)</f>
        <v>43913</v>
      </c>
      <c r="D112" s="12" t="s">
        <v>1440</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1820</v>
      </c>
    </row>
    <row r="114" spans="1:255" ht="16.350000000000001" customHeight="1" thickBot="1">
      <c r="A114" s="120" t="s">
        <v>1821</v>
      </c>
    </row>
    <row r="115" spans="1:255" ht="16.350000000000001" customHeight="1">
      <c r="A115" s="184" t="s">
        <v>1823</v>
      </c>
      <c r="B115" s="185"/>
      <c r="C115" s="186">
        <f>DATE(2020,3,25)</f>
        <v>43915</v>
      </c>
      <c r="D115" s="187" t="s">
        <v>1440</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8" t="s">
        <v>1824</v>
      </c>
      <c r="B116" s="189"/>
      <c r="C116" s="189"/>
      <c r="D116" s="189"/>
    </row>
    <row r="117" spans="1:255" ht="16.350000000000001" customHeight="1">
      <c r="A117" s="188" t="s">
        <v>1826</v>
      </c>
      <c r="B117" s="189"/>
      <c r="C117" s="189"/>
      <c r="D117" s="189"/>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8" t="s">
        <v>1831</v>
      </c>
      <c r="B118" s="189"/>
      <c r="C118" s="189"/>
      <c r="D118" s="189"/>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0" t="s">
        <v>1832</v>
      </c>
      <c r="B119" s="191"/>
      <c r="C119" s="191"/>
      <c r="D119" s="191"/>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2" t="s">
        <v>1834</v>
      </c>
      <c r="B120" s="193"/>
      <c r="C120" s="194">
        <f>DATE(2020,3,26)</f>
        <v>43916</v>
      </c>
      <c r="D120" s="192" t="s">
        <v>1440</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8" t="s">
        <v>1386</v>
      </c>
      <c r="B121" s="189"/>
      <c r="C121" s="189"/>
      <c r="D121" s="189"/>
    </row>
    <row r="122" spans="1:255" ht="16.350000000000001" customHeight="1">
      <c r="A122" s="188" t="s">
        <v>1835</v>
      </c>
      <c r="B122" s="188" t="s">
        <v>1836</v>
      </c>
      <c r="C122" s="189"/>
      <c r="D122" s="189"/>
    </row>
    <row r="123" spans="1:255" ht="16.350000000000001" customHeight="1">
      <c r="A123" s="192" t="s">
        <v>1841</v>
      </c>
      <c r="B123" s="193"/>
      <c r="C123" s="194">
        <f>DATE(2020,3,27)</f>
        <v>43917</v>
      </c>
      <c r="D123" s="192" t="s">
        <v>1840</v>
      </c>
    </row>
    <row r="124" spans="1:255" ht="16.350000000000001" customHeight="1">
      <c r="A124" s="188" t="s">
        <v>1837</v>
      </c>
      <c r="B124" s="189"/>
      <c r="C124" s="189"/>
      <c r="D124" s="189"/>
    </row>
    <row r="125" spans="1:255" ht="16.350000000000001" customHeight="1">
      <c r="A125" s="195" t="s">
        <v>1839</v>
      </c>
      <c r="B125" s="189"/>
      <c r="C125" s="189"/>
      <c r="D125" s="189"/>
    </row>
    <row r="126" spans="1:255" ht="16.350000000000001" customHeight="1">
      <c r="A126" s="192" t="s">
        <v>1845</v>
      </c>
      <c r="B126" s="193"/>
      <c r="C126" s="194">
        <f>DATE(2020,3,27)</f>
        <v>43917</v>
      </c>
      <c r="D126" s="192" t="s">
        <v>1840</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8" t="s">
        <v>1699</v>
      </c>
      <c r="B127" s="189"/>
      <c r="C127" s="189"/>
      <c r="D127" s="189"/>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5" t="s">
        <v>1848</v>
      </c>
      <c r="B128" s="189"/>
      <c r="C128" s="189"/>
      <c r="D128" s="189"/>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8" t="s">
        <v>1851</v>
      </c>
      <c r="B129" s="189"/>
      <c r="C129" s="189"/>
      <c r="D129" s="189"/>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5" t="s">
        <v>1651</v>
      </c>
      <c r="B130" s="189"/>
      <c r="C130" s="189"/>
      <c r="D130" s="189"/>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8" t="s">
        <v>1849</v>
      </c>
      <c r="B131" s="189"/>
      <c r="C131" s="189"/>
      <c r="D131" s="189"/>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5" t="s">
        <v>1850</v>
      </c>
      <c r="B132" s="189" t="s">
        <v>1847</v>
      </c>
      <c r="C132" s="189"/>
      <c r="D132" s="189"/>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8" t="s">
        <v>1853</v>
      </c>
      <c r="B133" s="189"/>
      <c r="C133" s="189"/>
      <c r="D133" s="189"/>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2" t="s">
        <v>1854</v>
      </c>
      <c r="B134" s="193"/>
      <c r="C134" s="194">
        <f>DATE(2020,3,30)</f>
        <v>43920</v>
      </c>
      <c r="D134" s="192" t="s">
        <v>1857</v>
      </c>
    </row>
    <row r="135" spans="1:255" ht="16.350000000000001" customHeight="1">
      <c r="A135" s="188" t="s">
        <v>1855</v>
      </c>
      <c r="B135" s="189"/>
      <c r="C135" s="189"/>
      <c r="D135" s="189"/>
    </row>
    <row r="136" spans="1:255" ht="16.350000000000001" customHeight="1">
      <c r="A136" s="188" t="s">
        <v>1858</v>
      </c>
      <c r="B136" s="189"/>
      <c r="C136" s="189"/>
      <c r="D136" s="189"/>
    </row>
    <row r="137" spans="1:255" ht="16.350000000000001" customHeight="1">
      <c r="A137" s="188" t="s">
        <v>1856</v>
      </c>
      <c r="B137" s="189"/>
      <c r="C137" s="189"/>
      <c r="D137" s="189"/>
    </row>
    <row r="138" spans="1:255" ht="16.350000000000001" customHeight="1">
      <c r="A138" s="188" t="s">
        <v>1858</v>
      </c>
      <c r="B138" s="189"/>
      <c r="C138" s="189"/>
      <c r="D138" s="189"/>
    </row>
    <row r="139" spans="1:255" ht="16.350000000000001" customHeight="1">
      <c r="A139" s="188" t="s">
        <v>1860</v>
      </c>
      <c r="B139" s="189"/>
      <c r="C139" s="189"/>
      <c r="D139" s="189"/>
    </row>
    <row r="140" spans="1:255" ht="16.350000000000001" customHeight="1">
      <c r="A140" s="192" t="s">
        <v>1861</v>
      </c>
      <c r="B140" s="193"/>
      <c r="C140" s="194">
        <f>DATE(2020,3,30)</f>
        <v>43920</v>
      </c>
      <c r="D140" s="192" t="s">
        <v>1440</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8" t="s">
        <v>1699</v>
      </c>
      <c r="B141" s="189"/>
      <c r="C141" s="189"/>
      <c r="D141" s="189"/>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8" t="s">
        <v>1864</v>
      </c>
      <c r="B142" s="189"/>
      <c r="C142" s="189"/>
      <c r="D142" s="189"/>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8" t="s">
        <v>1869</v>
      </c>
      <c r="B143" s="189"/>
      <c r="C143" s="189"/>
      <c r="D143" s="189"/>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8" t="s">
        <v>1405</v>
      </c>
      <c r="B144" s="189"/>
      <c r="C144" s="189"/>
      <c r="D144" s="189"/>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8" t="s">
        <v>1865</v>
      </c>
      <c r="B145" s="189"/>
      <c r="C145" s="189"/>
      <c r="D145" s="189"/>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8" t="s">
        <v>1866</v>
      </c>
      <c r="B146" s="189"/>
      <c r="C146" s="189"/>
      <c r="D146" s="189"/>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8" t="s">
        <v>1651</v>
      </c>
      <c r="B147" s="189"/>
      <c r="C147" s="189"/>
      <c r="D147" s="189"/>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8" t="s">
        <v>1867</v>
      </c>
      <c r="B148" s="189"/>
      <c r="C148" s="189"/>
      <c r="D148" s="189"/>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8" t="s">
        <v>1868</v>
      </c>
      <c r="B149" s="189"/>
      <c r="C149" s="189"/>
      <c r="D149" s="189"/>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8" t="s">
        <v>1867</v>
      </c>
      <c r="B150" s="189"/>
      <c r="C150" s="189"/>
      <c r="D150" s="189"/>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8" t="s">
        <v>1866</v>
      </c>
      <c r="B151" s="189"/>
      <c r="C151" s="189"/>
      <c r="D151" s="189"/>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2" t="s">
        <v>1886</v>
      </c>
      <c r="B152" s="193"/>
      <c r="C152" s="194">
        <f>DATE(2020,3,31)</f>
        <v>43921</v>
      </c>
      <c r="D152" s="192" t="s">
        <v>1440</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8" t="s">
        <v>1898</v>
      </c>
      <c r="B153" s="189"/>
      <c r="C153" s="189"/>
      <c r="D153" s="189"/>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8" t="s">
        <v>1892</v>
      </c>
      <c r="B154" s="189"/>
      <c r="C154" s="189"/>
      <c r="D154" s="189"/>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8" t="s">
        <v>1651</v>
      </c>
      <c r="B155" s="189"/>
      <c r="C155" s="189"/>
      <c r="D155" s="189"/>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8" t="s">
        <v>1893</v>
      </c>
      <c r="B156" s="189"/>
      <c r="C156" s="189"/>
      <c r="D156" s="189"/>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8" t="s">
        <v>1894</v>
      </c>
      <c r="B157" s="189"/>
      <c r="C157" s="189"/>
      <c r="D157" s="189"/>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8" t="s">
        <v>1895</v>
      </c>
      <c r="B158" s="189"/>
      <c r="C158" s="189"/>
      <c r="D158" s="189"/>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8" t="s">
        <v>1896</v>
      </c>
      <c r="B159" s="189"/>
      <c r="C159" s="189"/>
      <c r="D159" s="189"/>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8" t="s">
        <v>1897</v>
      </c>
      <c r="B160" s="189"/>
      <c r="C160" s="189"/>
      <c r="D160" s="189"/>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2" t="s">
        <v>1899</v>
      </c>
      <c r="B161" s="193"/>
      <c r="C161" s="194">
        <f>DATE(2020,3,31)</f>
        <v>43921</v>
      </c>
      <c r="D161" s="192" t="s">
        <v>1440</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8" t="s">
        <v>1347</v>
      </c>
      <c r="B162" s="189"/>
      <c r="C162" s="189"/>
      <c r="D162" s="189"/>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8" t="s">
        <v>1906</v>
      </c>
      <c r="B163" s="189"/>
      <c r="C163" s="189"/>
      <c r="D163" s="189"/>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8" t="s">
        <v>1907</v>
      </c>
      <c r="B164" s="189"/>
      <c r="C164" s="189"/>
      <c r="D164" s="189"/>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8" t="s">
        <v>1904</v>
      </c>
      <c r="B165" s="189"/>
      <c r="C165" s="189"/>
      <c r="D165" s="189"/>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8" t="s">
        <v>1908</v>
      </c>
      <c r="B166" s="189"/>
      <c r="C166" s="189"/>
      <c r="D166" s="189"/>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2" t="s">
        <v>1909</v>
      </c>
      <c r="B167" s="193"/>
      <c r="C167" s="194">
        <f>DATE(2020,4,1)</f>
        <v>43922</v>
      </c>
      <c r="D167" s="192" t="s">
        <v>1440</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8" t="s">
        <v>1910</v>
      </c>
      <c r="B168" s="189"/>
      <c r="C168" s="189"/>
      <c r="D168" s="189"/>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8" t="s">
        <v>1911</v>
      </c>
      <c r="B169" s="189"/>
      <c r="C169" s="189"/>
      <c r="D169" s="189"/>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8" t="s">
        <v>1820</v>
      </c>
      <c r="B170" s="189"/>
      <c r="C170" s="189"/>
      <c r="D170" s="189"/>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8" t="s">
        <v>1912</v>
      </c>
      <c r="B171" s="189"/>
      <c r="C171" s="189"/>
      <c r="D171" s="189"/>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8" t="s">
        <v>1913</v>
      </c>
      <c r="B172" s="189"/>
      <c r="C172" s="189"/>
      <c r="D172" s="189"/>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8" t="s">
        <v>1914</v>
      </c>
      <c r="B173" s="189"/>
      <c r="C173" s="189"/>
      <c r="D173" s="189"/>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8" t="s">
        <v>1915</v>
      </c>
      <c r="B174" s="189"/>
      <c r="C174" s="189"/>
      <c r="D174" s="189"/>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8" t="s">
        <v>1347</v>
      </c>
      <c r="B175" s="189"/>
      <c r="C175" s="189"/>
      <c r="D175" s="189"/>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8" t="s">
        <v>1916</v>
      </c>
      <c r="B176" s="189"/>
      <c r="C176" s="189"/>
      <c r="D176" s="189"/>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2" t="s">
        <v>1917</v>
      </c>
      <c r="B177" s="193"/>
      <c r="C177" s="194">
        <f>DATE(2020,4,1)</f>
        <v>43922</v>
      </c>
      <c r="D177" s="192" t="s">
        <v>1440</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8" t="s">
        <v>1856</v>
      </c>
      <c r="B178" s="189"/>
      <c r="C178" s="189"/>
      <c r="D178" s="189"/>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8" t="s">
        <v>1919</v>
      </c>
      <c r="B179" s="189"/>
      <c r="C179" s="189"/>
      <c r="D179" s="189"/>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2" t="s">
        <v>1921</v>
      </c>
      <c r="B180" s="193"/>
      <c r="C180" s="194">
        <f>DATE(2020,4,1)</f>
        <v>43922</v>
      </c>
      <c r="D180" s="192" t="s">
        <v>1923</v>
      </c>
    </row>
    <row r="181" spans="1:255" ht="15" customHeight="1">
      <c r="A181" s="188" t="s">
        <v>1347</v>
      </c>
      <c r="B181" s="189"/>
      <c r="C181" s="189"/>
      <c r="D181" s="189"/>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8" t="s">
        <v>1943</v>
      </c>
      <c r="B182" s="189"/>
      <c r="C182" s="189"/>
      <c r="D182" s="189"/>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2" t="s">
        <v>1940</v>
      </c>
      <c r="B183" s="193"/>
      <c r="C183" s="194">
        <f>DATE(2020,4,2)</f>
        <v>43923</v>
      </c>
      <c r="D183" s="192" t="s">
        <v>1440</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8" t="s">
        <v>1820</v>
      </c>
      <c r="B184" s="189"/>
      <c r="C184" s="189"/>
      <c r="D184" s="189"/>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8" t="s">
        <v>1990</v>
      </c>
      <c r="B185" s="189"/>
      <c r="C185" s="189"/>
      <c r="D185" s="189"/>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8" t="s">
        <v>1942</v>
      </c>
      <c r="B186" s="189"/>
      <c r="C186" s="189"/>
      <c r="D186" s="189"/>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8" t="s">
        <v>2001</v>
      </c>
      <c r="B187" s="189"/>
      <c r="C187" s="189"/>
      <c r="D187" s="189"/>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8" t="s">
        <v>1989</v>
      </c>
      <c r="B188" s="189"/>
      <c r="C188" s="189"/>
      <c r="D188" s="189"/>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8" t="s">
        <v>1988</v>
      </c>
      <c r="B189" s="189"/>
      <c r="C189" s="189"/>
      <c r="D189" s="189"/>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2" t="s">
        <v>1992</v>
      </c>
      <c r="B190" s="193"/>
      <c r="C190" s="194">
        <f>DATE(2020,4,2)</f>
        <v>43923</v>
      </c>
      <c r="D190" s="192" t="s">
        <v>1440</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8" t="s">
        <v>1993</v>
      </c>
      <c r="B191" s="189"/>
      <c r="C191" s="189"/>
      <c r="D191" s="189"/>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8" t="s">
        <v>1998</v>
      </c>
      <c r="B192" s="189"/>
      <c r="C192" s="189"/>
      <c r="D192" s="189"/>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8" t="s">
        <v>1856</v>
      </c>
      <c r="B193" s="189"/>
      <c r="C193" s="189"/>
      <c r="D193" s="189"/>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8" t="s">
        <v>1999</v>
      </c>
      <c r="B194" s="189"/>
      <c r="C194" s="189"/>
      <c r="D194" s="189"/>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2" t="s">
        <v>2002</v>
      </c>
      <c r="B195" s="193"/>
      <c r="C195" s="194">
        <f>DATE(2020,4,3)</f>
        <v>43924</v>
      </c>
      <c r="D195" s="192" t="s">
        <v>1440</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8" t="s">
        <v>1651</v>
      </c>
      <c r="B196" s="189"/>
      <c r="C196" s="189"/>
      <c r="D196" s="189"/>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8" t="s">
        <v>2016</v>
      </c>
      <c r="B197" s="189"/>
      <c r="C197" s="189"/>
      <c r="D197" s="189"/>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8" t="s">
        <v>2017</v>
      </c>
      <c r="B198" s="189"/>
      <c r="C198" s="189"/>
      <c r="D198" s="189"/>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2" t="s">
        <v>2018</v>
      </c>
      <c r="B199" s="193"/>
      <c r="C199" s="194">
        <f>DATE(2020,4,3)</f>
        <v>43924</v>
      </c>
      <c r="D199" s="192" t="s">
        <v>1440</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8" t="s">
        <v>2020</v>
      </c>
      <c r="B200" s="189"/>
      <c r="C200" s="189"/>
      <c r="D200" s="189"/>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8" t="s">
        <v>2021</v>
      </c>
      <c r="B201" s="189"/>
      <c r="C201" s="189"/>
      <c r="D201" s="189"/>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8" t="s">
        <v>1989</v>
      </c>
      <c r="B202" s="189"/>
      <c r="C202" s="189"/>
      <c r="D202" s="189"/>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8" t="s">
        <v>2022</v>
      </c>
      <c r="B203" s="189"/>
      <c r="C203" s="189"/>
      <c r="D203" s="189"/>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2" t="s">
        <v>2023</v>
      </c>
      <c r="B204" s="193"/>
      <c r="C204" s="194">
        <f>DATE(2020,4,4)</f>
        <v>43925</v>
      </c>
      <c r="D204" s="192" t="s">
        <v>1440</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8" t="s">
        <v>1405</v>
      </c>
      <c r="B205" s="189"/>
      <c r="C205" s="189"/>
      <c r="D205" s="189"/>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8" t="s">
        <v>2032</v>
      </c>
      <c r="B206" s="188" t="s">
        <v>2031</v>
      </c>
      <c r="C206" s="189"/>
      <c r="D206" s="189"/>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8" t="s">
        <v>2029</v>
      </c>
      <c r="B207" s="189"/>
      <c r="C207" s="189"/>
      <c r="D207" s="189"/>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8" t="s">
        <v>2026</v>
      </c>
      <c r="B208" s="189"/>
      <c r="C208" s="189"/>
      <c r="D208" s="189"/>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8" t="s">
        <v>2027</v>
      </c>
      <c r="B209" s="189"/>
      <c r="C209" s="189"/>
      <c r="D209" s="189"/>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2" t="s">
        <v>2035</v>
      </c>
      <c r="B210" s="193"/>
      <c r="C210" s="194">
        <f>DATE(2020,4,6)</f>
        <v>43927</v>
      </c>
      <c r="D210" s="192" t="s">
        <v>1440</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8" t="s">
        <v>1910</v>
      </c>
      <c r="B211" s="189"/>
      <c r="C211" s="189"/>
      <c r="D211" s="189"/>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8" t="s">
        <v>2037</v>
      </c>
      <c r="B212" s="189"/>
      <c r="C212" s="189"/>
      <c r="D212" s="189"/>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8" t="s">
        <v>1347</v>
      </c>
      <c r="B213" s="189"/>
      <c r="C213" s="189"/>
      <c r="D213" s="189"/>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8" t="s">
        <v>2038</v>
      </c>
      <c r="B214" s="189"/>
      <c r="C214" s="189"/>
      <c r="D214" s="189"/>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8" t="s">
        <v>2039</v>
      </c>
      <c r="B215" s="189"/>
      <c r="C215" s="189"/>
      <c r="D215" s="189"/>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8" t="s">
        <v>1651</v>
      </c>
      <c r="B216" s="189"/>
      <c r="C216" s="189"/>
      <c r="D216" s="189"/>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8" t="s">
        <v>2044</v>
      </c>
      <c r="B217" s="189"/>
      <c r="C217" s="189"/>
      <c r="D217" s="189"/>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2" t="s">
        <v>2045</v>
      </c>
      <c r="B218" s="193"/>
      <c r="C218" s="194">
        <f>DATE(2020,4,7)</f>
        <v>43928</v>
      </c>
      <c r="D218" s="192" t="s">
        <v>1440</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8" t="s">
        <v>1651</v>
      </c>
      <c r="B219" s="189"/>
      <c r="C219" s="189"/>
      <c r="D219" s="189"/>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8" t="s">
        <v>2049</v>
      </c>
      <c r="B220" s="189"/>
      <c r="C220" s="189"/>
      <c r="D220" s="189"/>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8" t="s">
        <v>1347</v>
      </c>
      <c r="B221" s="189"/>
      <c r="C221" s="189"/>
      <c r="D221" s="189"/>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8" t="s">
        <v>2054</v>
      </c>
      <c r="B222" s="189"/>
      <c r="C222" s="189"/>
      <c r="D222" s="189"/>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8" t="s">
        <v>2055</v>
      </c>
      <c r="B223" s="189"/>
      <c r="C223" s="189"/>
      <c r="D223" s="189"/>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2" t="s">
        <v>2050</v>
      </c>
      <c r="B224" s="193"/>
      <c r="C224" s="194">
        <f>DATE(2020,4,7)</f>
        <v>43928</v>
      </c>
      <c r="D224" s="192" t="s">
        <v>2051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9" t="s">
        <v>2052</v>
      </c>
      <c r="B225" s="189"/>
      <c r="C225" s="189"/>
      <c r="D225" s="189"/>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9" t="s">
        <v>2053</v>
      </c>
      <c r="B226" s="189"/>
      <c r="C226" s="189"/>
      <c r="D226" s="189"/>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2" t="s">
        <v>2059</v>
      </c>
      <c r="B227" s="193"/>
      <c r="C227" s="194">
        <f>DATE(2020,4,8)</f>
        <v>43929</v>
      </c>
      <c r="D227" s="192" t="s">
        <v>2051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9" t="s">
        <v>2060</v>
      </c>
      <c r="B228" s="189"/>
      <c r="C228" s="189"/>
      <c r="D228" s="189"/>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9" t="s">
        <v>2061</v>
      </c>
      <c r="B229" s="189"/>
      <c r="C229" s="189"/>
      <c r="D229" s="189"/>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8" t="s">
        <v>2065</v>
      </c>
      <c r="B230" s="189"/>
      <c r="C230" s="189"/>
      <c r="D230" s="189"/>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9" t="s">
        <v>2064</v>
      </c>
      <c r="B231" s="189"/>
      <c r="C231" s="189"/>
      <c r="D231" s="189"/>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2" t="s">
        <v>2067</v>
      </c>
      <c r="B232" s="193"/>
      <c r="C232" s="194">
        <f>DATE(2020,4,9)</f>
        <v>43930</v>
      </c>
      <c r="D232" s="192" t="s">
        <v>1440</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9" t="s">
        <v>2069</v>
      </c>
      <c r="B233" s="189"/>
      <c r="C233" s="189"/>
      <c r="D233" s="189"/>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9" t="s">
        <v>2070</v>
      </c>
      <c r="B234" s="189"/>
      <c r="C234" s="189"/>
      <c r="D234" s="189"/>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9" t="s">
        <v>2071</v>
      </c>
      <c r="B235" s="189"/>
      <c r="C235" s="189"/>
      <c r="D235" s="189"/>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9" t="s">
        <v>2072</v>
      </c>
      <c r="B236" s="189"/>
      <c r="C236" s="189"/>
      <c r="D236" s="189"/>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2" t="s">
        <v>2078</v>
      </c>
      <c r="B237" s="193"/>
      <c r="C237" s="194">
        <f>DATE(2020,4,9)</f>
        <v>43930</v>
      </c>
      <c r="D237" s="192" t="s">
        <v>1440</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9" t="s">
        <v>1393</v>
      </c>
      <c r="B238" s="189"/>
      <c r="C238" s="189"/>
      <c r="D238" s="189"/>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8" t="s">
        <v>2082</v>
      </c>
      <c r="B239" s="189"/>
      <c r="C239" s="189"/>
      <c r="D239" s="189"/>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9" t="s">
        <v>2081</v>
      </c>
      <c r="B240" s="189"/>
      <c r="C240" s="189"/>
      <c r="D240" s="189"/>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2" t="s">
        <v>2083</v>
      </c>
      <c r="B241" s="193"/>
      <c r="C241" s="194">
        <f>DATE(2020,4,10)</f>
        <v>43931</v>
      </c>
      <c r="D241" s="192" t="s">
        <v>2051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9" t="s">
        <v>1393</v>
      </c>
      <c r="B242" s="189"/>
      <c r="C242" s="189"/>
      <c r="D242" s="189"/>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9" t="s">
        <v>2084</v>
      </c>
      <c r="B243" s="189"/>
      <c r="C243" s="189"/>
      <c r="D243" s="189"/>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9" t="s">
        <v>2085</v>
      </c>
      <c r="B244" s="189"/>
      <c r="C244" s="189"/>
      <c r="D244" s="189"/>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9" t="s">
        <v>2088</v>
      </c>
      <c r="B245" s="189"/>
      <c r="C245" s="189"/>
      <c r="D245" s="189"/>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2" t="s">
        <v>2089</v>
      </c>
      <c r="B246" s="193"/>
      <c r="C246" s="194">
        <f>DATE(2020,4,11)</f>
        <v>43932</v>
      </c>
      <c r="D246" s="192" t="s">
        <v>2090</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8" t="s">
        <v>2101</v>
      </c>
      <c r="B247" s="189"/>
      <c r="C247" s="189"/>
      <c r="D247" s="189"/>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8" t="s">
        <v>2102</v>
      </c>
      <c r="B248" s="189"/>
      <c r="C248" s="189"/>
      <c r="D248" s="189"/>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9" t="s">
        <v>2097</v>
      </c>
      <c r="B249" s="189"/>
      <c r="C249" s="189"/>
      <c r="D249" s="189"/>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9" t="s">
        <v>2108</v>
      </c>
      <c r="B250" s="189"/>
      <c r="C250" s="189"/>
      <c r="D250" s="189"/>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9" t="s">
        <v>2109</v>
      </c>
      <c r="B251" s="189"/>
      <c r="C251" s="189"/>
      <c r="D251" s="189"/>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9" t="s">
        <v>1856</v>
      </c>
      <c r="B252" s="189"/>
      <c r="C252" s="189"/>
      <c r="D252" s="189"/>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9" t="s">
        <v>2103</v>
      </c>
      <c r="B253" s="189"/>
      <c r="C253" s="189"/>
      <c r="D253" s="189"/>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9" t="s">
        <v>2104</v>
      </c>
      <c r="B254" s="189"/>
      <c r="C254" s="189"/>
      <c r="D254" s="189"/>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9" t="s">
        <v>2110</v>
      </c>
      <c r="B255" s="189"/>
      <c r="C255" s="189"/>
      <c r="D255" s="189"/>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9" t="s">
        <v>2100</v>
      </c>
      <c r="B256" s="189"/>
      <c r="C256" s="189"/>
      <c r="D256" s="189"/>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9" t="s">
        <v>2103</v>
      </c>
      <c r="B257" s="189"/>
      <c r="C257" s="189"/>
      <c r="D257" s="189"/>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9" t="s">
        <v>2097</v>
      </c>
      <c r="B258" s="189"/>
      <c r="C258" s="189"/>
      <c r="D258" s="189"/>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9" t="s">
        <v>2111</v>
      </c>
      <c r="B259" s="189"/>
      <c r="C259" s="189"/>
      <c r="D259" s="189"/>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2" t="s">
        <v>2112</v>
      </c>
      <c r="B260" s="193"/>
      <c r="C260" s="194">
        <f>DATE(2020,4,11)</f>
        <v>43932</v>
      </c>
      <c r="D260" s="192" t="s">
        <v>2090</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9" t="s">
        <v>1651</v>
      </c>
      <c r="B261" s="189"/>
      <c r="C261" s="189"/>
      <c r="D261" s="189"/>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8" t="s">
        <v>2113</v>
      </c>
      <c r="B262" s="189"/>
      <c r="C262" s="189"/>
      <c r="D262" s="189"/>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2" t="s">
        <v>2117</v>
      </c>
      <c r="B263" s="193"/>
      <c r="C263" s="194">
        <f>DATE(2020,4,13)</f>
        <v>43934</v>
      </c>
      <c r="D263" s="192" t="s">
        <v>2090</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9" t="s">
        <v>1405</v>
      </c>
      <c r="B264" s="189"/>
      <c r="C264" s="189"/>
      <c r="D264" s="189"/>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9" t="s">
        <v>2137</v>
      </c>
      <c r="B265" s="189"/>
      <c r="C265" s="189"/>
      <c r="D265" s="189"/>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2" t="s">
        <v>2140</v>
      </c>
      <c r="B266" s="193"/>
      <c r="C266" s="194">
        <f>DATE(2020,4,14)</f>
        <v>43935</v>
      </c>
      <c r="D266" s="192" t="s">
        <v>2090</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8" t="s">
        <v>2142</v>
      </c>
      <c r="B267" s="189"/>
      <c r="C267" s="189"/>
      <c r="D267" s="189"/>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8" t="s">
        <v>2141</v>
      </c>
      <c r="B268" s="189"/>
      <c r="C268" s="189"/>
      <c r="D268" s="189"/>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2" t="s">
        <v>2143</v>
      </c>
      <c r="B269" s="193"/>
      <c r="C269" s="194">
        <f>DATE(2020,4,15)</f>
        <v>43936</v>
      </c>
      <c r="D269" s="192" t="s">
        <v>2090</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8" t="s">
        <v>1651</v>
      </c>
      <c r="B270" s="189"/>
      <c r="C270" s="189"/>
      <c r="D270" s="189"/>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8" t="s">
        <v>2148</v>
      </c>
      <c r="B271" s="189"/>
      <c r="C271" s="189"/>
      <c r="D271" s="189"/>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2" t="s">
        <v>2147</v>
      </c>
      <c r="B272" s="193"/>
      <c r="C272" s="194">
        <f>DATE(2020,4,15)</f>
        <v>43936</v>
      </c>
      <c r="D272" s="192" t="s">
        <v>2090</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8" t="s">
        <v>1820</v>
      </c>
      <c r="B273" s="189"/>
      <c r="C273" s="189"/>
      <c r="D273" s="189"/>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8" t="s">
        <v>2149</v>
      </c>
      <c r="B274" s="189"/>
      <c r="C274" s="189"/>
      <c r="D274" s="189"/>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8" t="s">
        <v>2020</v>
      </c>
      <c r="B275" s="189"/>
      <c r="C275" s="189"/>
      <c r="D275" s="189"/>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8" t="s">
        <v>2150</v>
      </c>
      <c r="B276" s="189"/>
      <c r="C276" s="189"/>
      <c r="D276" s="189"/>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8" t="s">
        <v>2152</v>
      </c>
      <c r="B277" s="189"/>
      <c r="C277" s="189"/>
      <c r="D277" s="189"/>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8" t="s">
        <v>2153</v>
      </c>
      <c r="B278" s="189"/>
      <c r="C278" s="189"/>
      <c r="D278" s="189"/>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2" t="s">
        <v>2158</v>
      </c>
      <c r="B279" s="193"/>
      <c r="C279" s="194">
        <f>DATE(2020,4,16)</f>
        <v>43937</v>
      </c>
      <c r="D279" s="192" t="s">
        <v>2090</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8" t="s">
        <v>1617</v>
      </c>
      <c r="B280" s="189"/>
      <c r="C280" s="189"/>
      <c r="D280" s="189"/>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8" t="s">
        <v>2161</v>
      </c>
      <c r="B281" s="189"/>
      <c r="C281" s="189"/>
      <c r="D281" s="189"/>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2" t="s">
        <v>2162</v>
      </c>
      <c r="B282" s="193"/>
      <c r="C282" s="194">
        <f>DATE(2020,4,17)</f>
        <v>43938</v>
      </c>
      <c r="D282" s="192" t="s">
        <v>2090</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8" t="s">
        <v>1617</v>
      </c>
      <c r="B283" s="189"/>
      <c r="C283" s="189"/>
      <c r="D283" s="189"/>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8" t="s">
        <v>2209</v>
      </c>
      <c r="B284" s="189"/>
      <c r="C284" s="189"/>
      <c r="D284" s="189"/>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2" t="s">
        <v>2217</v>
      </c>
      <c r="B285" s="193"/>
      <c r="C285" s="194">
        <f>DATE(2020,4,21)</f>
        <v>43942</v>
      </c>
      <c r="D285" s="192" t="s">
        <v>2090</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8" t="s">
        <v>2218</v>
      </c>
      <c r="B286" s="189"/>
      <c r="C286" s="189"/>
      <c r="D286" s="189"/>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8" t="s">
        <v>2219</v>
      </c>
      <c r="B287" s="188" t="s">
        <v>2216</v>
      </c>
      <c r="C287" s="189"/>
      <c r="D287" s="188"/>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2" t="s">
        <v>2220</v>
      </c>
      <c r="B288" s="193"/>
      <c r="C288" s="194">
        <f>DATE(2020,4,23)</f>
        <v>43944</v>
      </c>
      <c r="D288" s="192" t="s">
        <v>2090</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8" t="s">
        <v>1393</v>
      </c>
      <c r="B289" s="189"/>
      <c r="C289" s="189"/>
      <c r="D289" s="189"/>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8" t="s">
        <v>2223</v>
      </c>
      <c r="B290" s="189"/>
      <c r="C290" s="189"/>
      <c r="D290" s="189"/>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2" t="s">
        <v>2229</v>
      </c>
      <c r="B291" s="193"/>
      <c r="C291" s="194">
        <f>DATE(2020,4,23)</f>
        <v>43944</v>
      </c>
      <c r="D291" s="192" t="s">
        <v>2090</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8" t="s">
        <v>2226</v>
      </c>
      <c r="B292" s="189"/>
      <c r="C292" s="189"/>
      <c r="D292" s="189"/>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8" t="s">
        <v>2231</v>
      </c>
      <c r="B293" s="189"/>
      <c r="C293" s="189"/>
      <c r="D293" s="189"/>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8" t="s">
        <v>2227</v>
      </c>
      <c r="B294" s="189"/>
      <c r="C294" s="189"/>
      <c r="D294" s="189"/>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8" t="s">
        <v>2228</v>
      </c>
      <c r="B295" s="188" t="s">
        <v>2230</v>
      </c>
      <c r="C295" s="189"/>
      <c r="D295" s="189"/>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2" t="s">
        <v>2233</v>
      </c>
      <c r="B296" s="193"/>
      <c r="C296" s="194">
        <f>DATE(2020,4,24)</f>
        <v>43945</v>
      </c>
      <c r="D296" s="192" t="s">
        <v>2090</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8" t="s">
        <v>2101</v>
      </c>
      <c r="B297" s="189"/>
      <c r="C297" s="189"/>
      <c r="D297" s="189"/>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8" t="s">
        <v>2235</v>
      </c>
      <c r="B298" s="189"/>
      <c r="C298" s="189"/>
      <c r="D298" s="189"/>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8" t="s">
        <v>2238</v>
      </c>
      <c r="B299" s="189"/>
      <c r="C299" s="189"/>
      <c r="D299" s="189"/>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8" t="s">
        <v>1651</v>
      </c>
      <c r="B300" s="189"/>
      <c r="C300" s="189"/>
      <c r="D300" s="189"/>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8" t="s">
        <v>2236</v>
      </c>
      <c r="B301" s="189"/>
      <c r="C301" s="189"/>
      <c r="D301" s="189"/>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8" t="s">
        <v>1914</v>
      </c>
      <c r="B302" s="189"/>
      <c r="C302" s="189"/>
      <c r="D302" s="189"/>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8" t="s">
        <v>2237</v>
      </c>
      <c r="B303" s="189"/>
      <c r="C303" s="189"/>
      <c r="D303" s="189"/>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8" t="s">
        <v>1612</v>
      </c>
      <c r="B304" s="189"/>
      <c r="C304" s="189"/>
      <c r="D304" s="189"/>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8" t="s">
        <v>2236</v>
      </c>
      <c r="B305" s="189"/>
      <c r="C305" s="189"/>
      <c r="D305" s="189"/>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2" t="s">
        <v>2241</v>
      </c>
      <c r="B306" s="193"/>
      <c r="C306" s="194">
        <f>DATE(2020,4,25)</f>
        <v>43946</v>
      </c>
      <c r="D306" s="192" t="s">
        <v>2090</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8" t="s">
        <v>2245</v>
      </c>
      <c r="B307" s="189"/>
      <c r="C307" s="189"/>
      <c r="D307" s="189"/>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8" t="s">
        <v>2246</v>
      </c>
      <c r="B308" s="189"/>
      <c r="C308" s="189"/>
      <c r="D308" s="189"/>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8" t="s">
        <v>2247</v>
      </c>
      <c r="B309" s="189"/>
      <c r="C309" s="189"/>
      <c r="D309" s="189"/>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8" t="s">
        <v>2248</v>
      </c>
      <c r="B310" s="189"/>
      <c r="C310" s="189"/>
      <c r="D310" s="189"/>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8" t="s">
        <v>1651</v>
      </c>
      <c r="B311" s="189"/>
      <c r="C311" s="189"/>
      <c r="D311" s="189"/>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8" t="s">
        <v>2253</v>
      </c>
      <c r="B312" s="189"/>
      <c r="C312" s="189"/>
      <c r="D312" s="189"/>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8" t="s">
        <v>2254</v>
      </c>
      <c r="B313" s="189"/>
      <c r="C313" s="189"/>
      <c r="D313" s="189"/>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8" t="s">
        <v>2249</v>
      </c>
      <c r="B314" s="189"/>
      <c r="C314" s="189"/>
      <c r="D314" s="189"/>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8" t="s">
        <v>2253</v>
      </c>
      <c r="B315" s="189"/>
      <c r="C315" s="189"/>
      <c r="D315" s="189"/>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8" t="s">
        <v>1612</v>
      </c>
      <c r="B316" s="189"/>
      <c r="C316" s="189"/>
      <c r="D316" s="189"/>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8" t="s">
        <v>2255</v>
      </c>
      <c r="B317" s="189"/>
      <c r="C317" s="189"/>
      <c r="D317" s="189"/>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8" t="s">
        <v>2256</v>
      </c>
      <c r="B318" s="189"/>
      <c r="C318" s="189"/>
      <c r="D318" s="189"/>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8" t="s">
        <v>2248</v>
      </c>
      <c r="B319" s="189"/>
      <c r="C319" s="189"/>
      <c r="D319" s="189"/>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2" t="s">
        <v>2273</v>
      </c>
      <c r="B320" s="193"/>
      <c r="C320" s="194">
        <f>DATE(2020,4,28)</f>
        <v>43949</v>
      </c>
      <c r="D320" s="192" t="s">
        <v>2090</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25" t="s">
        <v>2277</v>
      </c>
      <c r="B321" s="526"/>
      <c r="C321" s="526"/>
      <c r="D321" s="526"/>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25" t="s">
        <v>2278</v>
      </c>
      <c r="B322" s="526"/>
      <c r="C322" s="526"/>
      <c r="D322" s="526"/>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8" t="s">
        <v>1405</v>
      </c>
      <c r="B323" s="189"/>
      <c r="C323" s="189"/>
      <c r="D323" s="189"/>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8" t="s">
        <v>2274</v>
      </c>
      <c r="B324" s="189"/>
      <c r="C324" s="189"/>
      <c r="D324" s="189"/>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8" t="s">
        <v>2279</v>
      </c>
      <c r="B325" s="189"/>
      <c r="C325" s="189"/>
      <c r="D325" s="189"/>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8" t="s">
        <v>1868</v>
      </c>
      <c r="B326" s="189"/>
      <c r="C326" s="189"/>
      <c r="D326" s="189"/>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8" t="s">
        <v>2274</v>
      </c>
      <c r="B327" s="189"/>
      <c r="C327" s="189"/>
      <c r="D327" s="189"/>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8" t="s">
        <v>2279</v>
      </c>
      <c r="B328" s="189"/>
      <c r="C328" s="189"/>
      <c r="D328" s="189"/>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2" t="s">
        <v>2285</v>
      </c>
      <c r="B329" s="193"/>
      <c r="C329" s="194">
        <f>DATE(2020,4,29)</f>
        <v>43950</v>
      </c>
      <c r="D329" s="192" t="s">
        <v>2090</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8" t="s">
        <v>1651</v>
      </c>
      <c r="B330" s="189"/>
      <c r="C330" s="189"/>
      <c r="D330" s="189"/>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8" t="s">
        <v>2287</v>
      </c>
      <c r="B331" s="189"/>
      <c r="C331" s="189"/>
      <c r="D331" s="189"/>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2" t="s">
        <v>2302</v>
      </c>
      <c r="B332" s="193"/>
      <c r="C332" s="194">
        <f>DATE(2020,4,30)</f>
        <v>43951</v>
      </c>
      <c r="D332" s="192" t="s">
        <v>2090</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8" t="s">
        <v>1651</v>
      </c>
      <c r="B333" s="189"/>
      <c r="C333" s="189"/>
      <c r="D333" s="189"/>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8" t="s">
        <v>2301</v>
      </c>
      <c r="B334" s="189"/>
      <c r="C334" s="189"/>
      <c r="D334" s="189"/>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2" t="s">
        <v>2700</v>
      </c>
      <c r="B335" s="193"/>
      <c r="C335" s="194">
        <f>DATE(2020,5,1)</f>
        <v>43952</v>
      </c>
      <c r="D335" s="192" t="s">
        <v>1440</v>
      </c>
    </row>
    <row r="336" spans="1:255" ht="15" customHeight="1">
      <c r="A336" s="188" t="s">
        <v>2706</v>
      </c>
      <c r="B336" s="189"/>
      <c r="C336" s="189"/>
      <c r="D336" s="189"/>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8" t="s">
        <v>2707</v>
      </c>
      <c r="B337" s="189"/>
      <c r="C337" s="189"/>
      <c r="D337" s="189"/>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2" t="s">
        <v>2701</v>
      </c>
      <c r="B338" s="193"/>
      <c r="C338" s="194">
        <f>DATE(2020,5,9)</f>
        <v>43960</v>
      </c>
      <c r="D338" s="192" t="s">
        <v>2702</v>
      </c>
    </row>
    <row r="339" spans="1:255" ht="15" customHeight="1">
      <c r="A339" s="188" t="s">
        <v>2704</v>
      </c>
      <c r="B339" s="189"/>
      <c r="C339" s="189"/>
      <c r="D339" s="189"/>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8" t="s">
        <v>2703</v>
      </c>
      <c r="B340" s="189"/>
      <c r="C340" s="189"/>
      <c r="D340" s="189"/>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2" t="s">
        <v>2708</v>
      </c>
      <c r="B341" s="193"/>
      <c r="C341" s="194">
        <f>DATE(2020,5,11)</f>
        <v>43962</v>
      </c>
      <c r="D341" s="192" t="s">
        <v>2090</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8" t="s">
        <v>2101</v>
      </c>
      <c r="B342" s="189"/>
      <c r="C342" s="189"/>
      <c r="D342" s="189"/>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8" t="s">
        <v>2710</v>
      </c>
      <c r="B343" s="189"/>
      <c r="C343" s="189"/>
      <c r="D343" s="189"/>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2" t="s">
        <v>2711</v>
      </c>
      <c r="B344" s="193"/>
      <c r="C344" s="194">
        <f>DATE(2020,5,13)</f>
        <v>43964</v>
      </c>
      <c r="D344" s="192" t="s">
        <v>2090</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8" t="s">
        <v>1347</v>
      </c>
      <c r="B345" s="189"/>
      <c r="C345" s="189"/>
      <c r="D345" s="189"/>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8" t="s">
        <v>2727</v>
      </c>
      <c r="B346" s="189"/>
      <c r="C346" s="189"/>
      <c r="D346" s="189"/>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8" t="s">
        <v>2728</v>
      </c>
      <c r="B347" s="189"/>
      <c r="C347" s="189"/>
      <c r="D347" s="189"/>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2" t="s">
        <v>2737</v>
      </c>
      <c r="B348" s="193"/>
      <c r="C348" s="194">
        <f>DATE(2020,5,21)</f>
        <v>43972</v>
      </c>
      <c r="D348" s="192" t="s">
        <v>2090</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637" t="s">
        <v>2900</v>
      </c>
      <c r="B349" s="638"/>
      <c r="C349" s="638"/>
      <c r="D349" s="638"/>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8" t="s">
        <v>2899</v>
      </c>
      <c r="B350" s="189"/>
      <c r="C350" s="189"/>
      <c r="D350" s="189"/>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637" t="s">
        <v>2901</v>
      </c>
      <c r="B351" s="638"/>
      <c r="C351" s="638"/>
      <c r="D351" s="638"/>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8" t="s">
        <v>2902</v>
      </c>
      <c r="B352" s="189"/>
      <c r="C352" s="189"/>
      <c r="D352" s="189"/>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8" t="s">
        <v>2100</v>
      </c>
      <c r="B353" s="189"/>
      <c r="C353" s="189"/>
      <c r="D353" s="189"/>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8" t="s">
        <v>2903</v>
      </c>
      <c r="B354" s="189"/>
      <c r="C354" s="189"/>
      <c r="D354" s="189"/>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2933</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2" t="s">
        <v>2908</v>
      </c>
      <c r="B356" s="193"/>
      <c r="C356" s="194">
        <f>DATE(2020,6,5)</f>
        <v>43987</v>
      </c>
      <c r="D356" s="192" t="s">
        <v>1440</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637" t="s">
        <v>2916</v>
      </c>
      <c r="B357" s="638"/>
      <c r="C357" s="638"/>
      <c r="D357" s="638"/>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8" t="s">
        <v>2917</v>
      </c>
      <c r="B358" s="189"/>
      <c r="C358" s="189"/>
      <c r="D358" s="189"/>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2" t="s">
        <v>2913</v>
      </c>
      <c r="B359" s="193"/>
      <c r="C359" s="194">
        <f>DATE(2020,6,11)</f>
        <v>43993</v>
      </c>
      <c r="D359" s="192" t="s">
        <v>2914</v>
      </c>
    </row>
    <row r="360" spans="1:255" ht="15" customHeight="1">
      <c r="A360" s="637" t="s">
        <v>2909</v>
      </c>
      <c r="B360" s="638"/>
      <c r="C360" s="638"/>
      <c r="D360" s="638"/>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8" t="s">
        <v>2912</v>
      </c>
      <c r="B361" s="189"/>
      <c r="C361" s="189"/>
      <c r="D361" s="189"/>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2" t="s">
        <v>2915</v>
      </c>
      <c r="B362" s="193"/>
      <c r="C362" s="194">
        <f>DATE(2020,6,12)</f>
        <v>43994</v>
      </c>
      <c r="D362" s="192" t="s">
        <v>1440</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637" t="s">
        <v>2919</v>
      </c>
      <c r="B363" s="638"/>
      <c r="C363" s="638"/>
      <c r="D363" s="638"/>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637" t="s">
        <v>2922</v>
      </c>
      <c r="B364" s="638"/>
      <c r="C364" s="638"/>
      <c r="D364" s="638"/>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637" t="s">
        <v>2921</v>
      </c>
      <c r="B365" s="638"/>
      <c r="C365" s="638"/>
      <c r="D365" s="638"/>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637" t="s">
        <v>2923</v>
      </c>
      <c r="B366" s="638"/>
      <c r="C366" s="638"/>
      <c r="D366" s="638"/>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637" t="s">
        <v>2929</v>
      </c>
      <c r="B367" s="638"/>
      <c r="C367" s="638"/>
      <c r="D367" s="638"/>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637" t="s">
        <v>2932</v>
      </c>
      <c r="B368" s="638"/>
      <c r="C368" s="638"/>
      <c r="D368" s="638"/>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2" t="s">
        <v>2941</v>
      </c>
      <c r="B369" s="193"/>
      <c r="C369" s="194">
        <f>DATE(2020,6,12)</f>
        <v>43994</v>
      </c>
      <c r="D369" s="192" t="s">
        <v>2702</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637" t="s">
        <v>2069</v>
      </c>
      <c r="B370" s="638"/>
      <c r="C370" s="638"/>
      <c r="D370" s="638"/>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637" t="s">
        <v>2942</v>
      </c>
      <c r="B371" s="638"/>
      <c r="C371" s="638"/>
      <c r="D371" s="638"/>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2" t="s">
        <v>2944</v>
      </c>
      <c r="B372" s="193"/>
      <c r="C372" s="194">
        <f>DATE(2020,6,13)</f>
        <v>43995</v>
      </c>
      <c r="D372" s="192" t="s">
        <v>2702</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637" t="s">
        <v>2945</v>
      </c>
      <c r="B373" s="638"/>
      <c r="C373" s="638"/>
      <c r="D373" s="638"/>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637" t="s">
        <v>2946</v>
      </c>
      <c r="B374" s="638"/>
      <c r="C374" s="638"/>
      <c r="D374" s="638"/>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2" t="s">
        <v>2953</v>
      </c>
      <c r="B375" s="193"/>
      <c r="C375" s="194">
        <f>DATE(2020,6,15)</f>
        <v>43997</v>
      </c>
      <c r="D375" s="192" t="s">
        <v>1440</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637" t="s">
        <v>2954</v>
      </c>
      <c r="B376" s="638"/>
      <c r="C376" s="638"/>
      <c r="D376" s="638"/>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637" t="s">
        <v>2955</v>
      </c>
      <c r="B377" s="638"/>
      <c r="C377" s="638"/>
      <c r="D377" s="638"/>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2" t="s">
        <v>2965</v>
      </c>
      <c r="B378" s="193"/>
      <c r="C378" s="194">
        <f>DATE(2020,6,16)</f>
        <v>43998</v>
      </c>
      <c r="D378" s="192" t="s">
        <v>1440</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637" t="s">
        <v>2962</v>
      </c>
      <c r="B379" s="638"/>
      <c r="C379" s="638"/>
      <c r="D379" s="638"/>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637" t="s">
        <v>2972</v>
      </c>
      <c r="B380" s="638"/>
      <c r="C380" s="638"/>
      <c r="D380" s="638"/>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637" t="s">
        <v>2963</v>
      </c>
      <c r="B381" s="638"/>
      <c r="C381" s="638"/>
      <c r="D381" s="638"/>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637" t="s">
        <v>2966</v>
      </c>
      <c r="B382" s="638"/>
      <c r="C382" s="638"/>
      <c r="D382" s="638"/>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2" t="s">
        <v>2976</v>
      </c>
      <c r="B383" s="193"/>
      <c r="C383" s="194">
        <f>DATE(2020,6,17)</f>
        <v>43999</v>
      </c>
      <c r="D383" s="192" t="s">
        <v>1440</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637" t="s">
        <v>2978</v>
      </c>
      <c r="B384" s="638"/>
      <c r="C384" s="638"/>
      <c r="D384" s="638"/>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637" t="s">
        <v>2979</v>
      </c>
      <c r="B385" s="637" t="s">
        <v>2977</v>
      </c>
      <c r="C385" s="638"/>
      <c r="D385" s="638"/>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2" t="s">
        <v>2980</v>
      </c>
      <c r="B386" s="193"/>
      <c r="C386" s="194">
        <f>DATE(2020,6,18)</f>
        <v>44000</v>
      </c>
      <c r="D386" s="192" t="s">
        <v>1440</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637" t="s">
        <v>2992</v>
      </c>
      <c r="B387" s="638"/>
      <c r="C387" s="638"/>
      <c r="D387" s="638"/>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637" t="s">
        <v>2993</v>
      </c>
      <c r="B388" s="637" t="s">
        <v>2990</v>
      </c>
      <c r="C388" s="638"/>
      <c r="D388" s="638"/>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2" t="s">
        <v>2994</v>
      </c>
      <c r="B389" s="193"/>
      <c r="C389" s="194">
        <f>DATE(2020,6,20)</f>
        <v>44002</v>
      </c>
      <c r="D389" s="192" t="s">
        <v>1440</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637" t="s">
        <v>2999</v>
      </c>
      <c r="B390" s="638"/>
      <c r="C390" s="638"/>
      <c r="D390" s="638"/>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637" t="s">
        <v>2998</v>
      </c>
      <c r="B391" s="637" t="s">
        <v>2995</v>
      </c>
      <c r="C391" s="638"/>
      <c r="D391" s="638"/>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2" t="s">
        <v>3001</v>
      </c>
      <c r="B392" s="193"/>
      <c r="C392" s="194">
        <f>DATE(2020,6,24)</f>
        <v>44006</v>
      </c>
      <c r="D392" s="192" t="s">
        <v>2090</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25" t="s">
        <v>1898</v>
      </c>
      <c r="B393" s="526"/>
      <c r="C393" s="526"/>
      <c r="D393" s="526"/>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25" t="s">
        <v>3006</v>
      </c>
      <c r="B394" s="526"/>
      <c r="C394" s="526"/>
      <c r="D394" s="526"/>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8" t="s">
        <v>1405</v>
      </c>
      <c r="B395" s="189"/>
      <c r="C395" s="189"/>
      <c r="D395" s="189"/>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8" t="s">
        <v>3002</v>
      </c>
      <c r="B396" s="189"/>
      <c r="C396" s="189"/>
      <c r="D396" s="189"/>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8" t="s">
        <v>1868</v>
      </c>
      <c r="B397" s="189"/>
      <c r="C397" s="189"/>
      <c r="D397" s="189"/>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8" t="s">
        <v>3009</v>
      </c>
      <c r="B398" s="189"/>
      <c r="C398" s="189"/>
      <c r="D398" s="189"/>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637" t="s">
        <v>3010</v>
      </c>
      <c r="B399" s="638"/>
      <c r="C399" s="638"/>
      <c r="D399" s="638"/>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8" t="s">
        <v>3012</v>
      </c>
      <c r="B400" s="638"/>
      <c r="C400" s="638"/>
      <c r="D400" s="638"/>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92" t="s">
        <v>3022</v>
      </c>
      <c r="B401" s="193"/>
      <c r="C401" s="194">
        <f>DATE(2020,7,1)</f>
        <v>44013</v>
      </c>
      <c r="D401" s="192" t="s">
        <v>2090</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637" t="s">
        <v>3023</v>
      </c>
      <c r="B402" s="638"/>
      <c r="C402" s="638"/>
      <c r="D402" s="638"/>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637" t="s">
        <v>3024</v>
      </c>
      <c r="B403" s="638"/>
      <c r="C403" s="638"/>
      <c r="D403" s="638"/>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637" t="s">
        <v>3025</v>
      </c>
      <c r="B404" s="638"/>
      <c r="C404" s="638"/>
      <c r="D404" s="638"/>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637" t="s">
        <v>3028</v>
      </c>
      <c r="B405" s="638"/>
      <c r="C405" s="638"/>
      <c r="D405" s="638"/>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92" t="s">
        <v>3030</v>
      </c>
      <c r="B406" s="193"/>
      <c r="C406" s="194">
        <f>DATE(2020,7,3)</f>
        <v>44015</v>
      </c>
      <c r="D406" s="192" t="s">
        <v>2090</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637" t="s">
        <v>3051</v>
      </c>
      <c r="B407" s="638"/>
      <c r="C407" s="638"/>
      <c r="D407" s="638"/>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637" t="s">
        <v>3041</v>
      </c>
      <c r="B408" s="638"/>
      <c r="C408" s="638"/>
      <c r="D408" s="638"/>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92" t="s">
        <v>3059</v>
      </c>
      <c r="B409" s="193"/>
      <c r="C409" s="194">
        <f>DATE(2020,7,7)</f>
        <v>44019</v>
      </c>
      <c r="D409" s="192" t="s">
        <v>2090</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637" t="s">
        <v>3060</v>
      </c>
      <c r="B410" s="638"/>
      <c r="C410" s="638"/>
      <c r="D410" s="638"/>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637" t="s">
        <v>3220</v>
      </c>
      <c r="B411" s="638"/>
      <c r="C411" s="638"/>
      <c r="D411" s="638"/>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92" t="s">
        <v>3066</v>
      </c>
      <c r="B412" s="193"/>
      <c r="C412" s="194">
        <f>DATE(2020,7,10)</f>
        <v>44022</v>
      </c>
      <c r="D412" s="192" t="s">
        <v>2090</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637" t="s">
        <v>3060</v>
      </c>
      <c r="B413" s="638"/>
      <c r="C413" s="638"/>
      <c r="D413" s="638"/>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637" t="s">
        <v>3068</v>
      </c>
      <c r="B414" s="638"/>
      <c r="C414" s="638"/>
      <c r="D414" s="638"/>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92" t="s">
        <v>3070</v>
      </c>
      <c r="B415" s="193"/>
      <c r="C415" s="194">
        <f>DATE(2020,7,14)</f>
        <v>44026</v>
      </c>
      <c r="D415" s="192" t="s">
        <v>1440</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637" customFormat="1" ht="15.75" customHeight="1">
      <c r="A416" s="637" t="s">
        <v>3071</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637" t="s">
        <v>3073</v>
      </c>
      <c r="B417" s="638"/>
      <c r="C417" s="638"/>
      <c r="D417" s="638"/>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3188</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92" t="s">
        <v>3189</v>
      </c>
      <c r="B419" s="193"/>
      <c r="C419" s="194">
        <f>DATE(2020,7,15)</f>
        <v>44027</v>
      </c>
      <c r="D419" s="192" t="s">
        <v>1440</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637" t="s">
        <v>2916</v>
      </c>
      <c r="B420" s="638"/>
      <c r="C420" s="638"/>
      <c r="D420" s="638"/>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8" t="s">
        <v>3190</v>
      </c>
      <c r="B421" s="189"/>
      <c r="C421" s="189"/>
      <c r="D421" s="189"/>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637" t="s">
        <v>3193</v>
      </c>
      <c r="B422" s="638"/>
      <c r="C422" s="638"/>
      <c r="D422" s="638"/>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637" t="s">
        <v>3192</v>
      </c>
      <c r="B423" s="638"/>
      <c r="C423" s="638"/>
      <c r="D423" s="638"/>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637" t="s">
        <v>3191</v>
      </c>
      <c r="B424" s="638"/>
      <c r="C424" s="638"/>
      <c r="D424" s="638"/>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637" t="s">
        <v>3194</v>
      </c>
      <c r="B425" s="638"/>
      <c r="C425" s="638"/>
      <c r="D425" s="638"/>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92" t="s">
        <v>3205</v>
      </c>
      <c r="B426" s="193"/>
      <c r="C426" s="194">
        <f>DATE(2020,7,23)</f>
        <v>44035</v>
      </c>
      <c r="D426" s="192" t="s">
        <v>1440</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637" t="s">
        <v>3204</v>
      </c>
      <c r="B427" s="638"/>
      <c r="C427" s="638"/>
      <c r="D427" s="638"/>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637" t="s">
        <v>3206</v>
      </c>
      <c r="B428" s="638"/>
      <c r="C428" s="638"/>
      <c r="D428" s="638"/>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92" t="s">
        <v>3210</v>
      </c>
      <c r="B429" s="193"/>
      <c r="C429" s="194">
        <f>DATE(2020,7,27)</f>
        <v>44039</v>
      </c>
      <c r="D429" s="192" t="s">
        <v>1440</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637" t="s">
        <v>1386</v>
      </c>
      <c r="B430" s="638"/>
      <c r="C430" s="638"/>
      <c r="D430" s="638"/>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637" t="s">
        <v>3211</v>
      </c>
      <c r="B431" s="638"/>
      <c r="C431" s="638"/>
      <c r="D431" s="638"/>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637" t="s">
        <v>2069</v>
      </c>
      <c r="B432" s="638"/>
      <c r="C432" s="638"/>
      <c r="D432" s="638"/>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637" t="s">
        <v>3213</v>
      </c>
      <c r="B433" s="638"/>
      <c r="C433" s="638"/>
      <c r="D433" s="638"/>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71" t="s">
        <v>3212</v>
      </c>
      <c r="B434" s="638"/>
      <c r="C434" s="638"/>
      <c r="D434" s="638"/>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92" t="s">
        <v>3215</v>
      </c>
      <c r="B435" s="193"/>
      <c r="C435" s="194">
        <f>DATE(2020,7,27)</f>
        <v>44039</v>
      </c>
      <c r="D435" s="192" t="s">
        <v>1440</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637" t="s">
        <v>3218</v>
      </c>
      <c r="B436" s="637" t="s">
        <v>3227</v>
      </c>
      <c r="C436" s="638"/>
      <c r="D436" s="638"/>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637" t="s">
        <v>3232</v>
      </c>
      <c r="B437" s="637" t="s">
        <v>3228</v>
      </c>
      <c r="C437" s="638"/>
      <c r="D437" s="638"/>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92" t="s">
        <v>3246</v>
      </c>
      <c r="B438" s="193"/>
      <c r="C438" s="194">
        <f>DATE(2020,7,29)</f>
        <v>44041</v>
      </c>
      <c r="D438" s="192" t="s">
        <v>1440</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637" t="s">
        <v>3231</v>
      </c>
      <c r="B439" s="638"/>
      <c r="C439" s="638"/>
      <c r="D439" s="638"/>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637" t="s">
        <v>3234</v>
      </c>
      <c r="B440" s="638"/>
      <c r="C440" s="638"/>
      <c r="D440" s="638"/>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54" t="s">
        <v>3241</v>
      </c>
      <c r="B441" s="755"/>
      <c r="C441" s="755"/>
      <c r="D441" s="755"/>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56" t="s">
        <v>3243</v>
      </c>
      <c r="B442" s="755"/>
      <c r="C442" s="755"/>
      <c r="D442" s="755"/>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71" t="s">
        <v>3239</v>
      </c>
      <c r="B443" s="755"/>
      <c r="C443" s="755"/>
      <c r="D443" s="755"/>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637" t="s">
        <v>3235</v>
      </c>
      <c r="B444" s="638"/>
      <c r="C444" s="638"/>
      <c r="D444" s="638"/>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637" t="s">
        <v>3240</v>
      </c>
      <c r="B445" s="638"/>
      <c r="C445" s="638"/>
      <c r="D445" s="638"/>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71" t="s">
        <v>3239</v>
      </c>
      <c r="B446" s="638"/>
      <c r="C446" s="638"/>
      <c r="D446" s="638"/>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92" t="s">
        <v>3281</v>
      </c>
      <c r="B447" s="193"/>
      <c r="C447" s="194">
        <f>DATE(2020,7,30)</f>
        <v>44042</v>
      </c>
      <c r="D447" s="192" t="s">
        <v>1440</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637" t="s">
        <v>3286</v>
      </c>
      <c r="B448" s="638"/>
      <c r="C448" s="638"/>
      <c r="D448" s="638"/>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637" t="s">
        <v>3285</v>
      </c>
      <c r="B449" s="637" t="s">
        <v>3283</v>
      </c>
      <c r="C449" s="638"/>
      <c r="D449" s="638"/>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37"/>
      <c r="B450" s="638"/>
      <c r="C450" s="638"/>
      <c r="D450" s="638"/>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37"/>
      <c r="B451" s="638"/>
      <c r="C451" s="638"/>
      <c r="D451" s="638"/>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37"/>
      <c r="B452" s="638"/>
      <c r="C452" s="638"/>
      <c r="D452" s="638"/>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37"/>
      <c r="B453" s="638"/>
      <c r="C453" s="638"/>
      <c r="D453" s="638"/>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637"/>
      <c r="B454" s="638"/>
      <c r="C454" s="638"/>
      <c r="D454" s="638"/>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637"/>
      <c r="B455" s="638"/>
      <c r="C455" s="638"/>
      <c r="D455" s="638"/>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637"/>
      <c r="B456" s="638"/>
      <c r="C456" s="638"/>
      <c r="D456" s="638"/>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637"/>
      <c r="B457" s="638"/>
      <c r="C457" s="638"/>
      <c r="D457" s="638"/>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637"/>
      <c r="B458" s="638"/>
      <c r="C458" s="638"/>
      <c r="D458" s="638"/>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637"/>
      <c r="B459" s="638"/>
      <c r="C459" s="638"/>
      <c r="D459" s="638"/>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637"/>
      <c r="B460" s="638"/>
      <c r="C460" s="638"/>
      <c r="D460" s="638"/>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637"/>
      <c r="B461" s="638"/>
      <c r="C461" s="638"/>
      <c r="D461" s="638"/>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637"/>
      <c r="B462" s="638"/>
      <c r="C462" s="638"/>
      <c r="D462" s="638"/>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637"/>
      <c r="B463" s="638"/>
      <c r="C463" s="638"/>
      <c r="D463" s="638"/>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37"/>
      <c r="B464" s="638"/>
      <c r="C464" s="638"/>
      <c r="D464" s="638"/>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637"/>
      <c r="B465" s="638"/>
      <c r="C465" s="638"/>
      <c r="D465" s="638"/>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637"/>
      <c r="B466" s="638"/>
      <c r="C466" s="638"/>
      <c r="D466" s="638"/>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37"/>
      <c r="B467" s="638"/>
      <c r="C467" s="638"/>
      <c r="D467" s="638"/>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637"/>
      <c r="B468" s="638"/>
      <c r="C468" s="638"/>
      <c r="D468" s="638"/>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637"/>
      <c r="B469" s="638"/>
      <c r="C469" s="638"/>
      <c r="D469" s="638"/>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637"/>
      <c r="B470" s="638"/>
      <c r="C470" s="638"/>
      <c r="D470" s="638"/>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637"/>
      <c r="B471" s="638"/>
      <c r="C471" s="638"/>
      <c r="D471" s="638"/>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637"/>
      <c r="B472" s="638"/>
      <c r="C472" s="638"/>
      <c r="D472" s="638"/>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637"/>
      <c r="B473" s="638"/>
      <c r="C473" s="638"/>
      <c r="D473" s="638"/>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637"/>
      <c r="B474" s="638"/>
      <c r="C474" s="638"/>
      <c r="D474" s="638"/>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637"/>
      <c r="B475" s="638"/>
      <c r="C475" s="638"/>
      <c r="D475" s="638"/>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37"/>
      <c r="B476" s="638"/>
      <c r="C476" s="638"/>
      <c r="D476" s="638"/>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637"/>
      <c r="B477" s="638"/>
      <c r="C477" s="638"/>
      <c r="D477" s="638"/>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637"/>
      <c r="B478" s="638"/>
      <c r="C478" s="638"/>
      <c r="D478" s="638"/>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37"/>
      <c r="B479" s="638"/>
      <c r="C479" s="638"/>
      <c r="D479" s="638"/>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637"/>
      <c r="B480" s="638"/>
      <c r="C480" s="638"/>
      <c r="D480" s="638"/>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637"/>
      <c r="B481" s="638"/>
      <c r="C481" s="638"/>
      <c r="D481" s="638"/>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37"/>
      <c r="B482" s="638"/>
      <c r="C482" s="638"/>
      <c r="D482" s="638"/>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637"/>
      <c r="B483" s="638"/>
      <c r="C483" s="638"/>
      <c r="D483" s="638"/>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637"/>
      <c r="B484" s="638"/>
      <c r="C484" s="638"/>
      <c r="D484" s="638"/>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37"/>
      <c r="B485" s="638"/>
      <c r="C485" s="638"/>
      <c r="D485" s="638"/>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637"/>
      <c r="B486" s="638"/>
      <c r="C486" s="638"/>
      <c r="D486" s="638"/>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637"/>
      <c r="B487" s="638"/>
      <c r="C487" s="638"/>
      <c r="D487" s="638"/>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37"/>
      <c r="B488" s="638"/>
      <c r="C488" s="638"/>
      <c r="D488" s="638"/>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637"/>
      <c r="B489" s="638"/>
      <c r="C489" s="638"/>
      <c r="D489" s="638"/>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637"/>
      <c r="B490" s="638"/>
      <c r="C490" s="638"/>
      <c r="D490" s="638"/>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37"/>
      <c r="B491" s="638"/>
      <c r="C491" s="638"/>
      <c r="D491" s="638"/>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637"/>
      <c r="B492" s="638"/>
      <c r="C492" s="638"/>
      <c r="D492" s="638"/>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637"/>
      <c r="B493" s="638"/>
      <c r="C493" s="638"/>
      <c r="D493" s="638"/>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37"/>
      <c r="B494" s="638"/>
      <c r="C494" s="638"/>
      <c r="D494" s="638"/>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637"/>
      <c r="B495" s="638"/>
      <c r="C495" s="638"/>
      <c r="D495" s="638"/>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637"/>
      <c r="B496" s="638"/>
      <c r="C496" s="638"/>
      <c r="D496" s="638"/>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637"/>
      <c r="B497" s="638"/>
      <c r="C497" s="638"/>
      <c r="D497" s="638"/>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37"/>
      <c r="B498" s="638"/>
      <c r="C498" s="638"/>
      <c r="D498" s="638"/>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637"/>
      <c r="B499" s="638"/>
      <c r="C499" s="638"/>
      <c r="D499" s="638"/>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637"/>
      <c r="B500" s="638"/>
      <c r="C500" s="638"/>
      <c r="D500" s="638"/>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37"/>
      <c r="B501" s="638"/>
      <c r="C501" s="638"/>
      <c r="D501" s="638"/>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37"/>
      <c r="B502" s="638"/>
      <c r="C502" s="638"/>
      <c r="D502" s="638"/>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637"/>
      <c r="B503" s="638"/>
      <c r="C503" s="638"/>
      <c r="D503" s="638"/>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637"/>
      <c r="B504" s="638"/>
      <c r="C504" s="638"/>
      <c r="D504" s="638"/>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37"/>
      <c r="B505" s="638"/>
      <c r="C505" s="638"/>
      <c r="D505" s="638"/>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637"/>
      <c r="B506" s="638"/>
      <c r="C506" s="638"/>
      <c r="D506" s="638"/>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637"/>
      <c r="B507" s="638"/>
      <c r="C507" s="638"/>
      <c r="D507" s="638"/>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37"/>
      <c r="B508" s="638"/>
      <c r="C508" s="638"/>
      <c r="D508" s="638"/>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637"/>
      <c r="B509" s="638"/>
      <c r="C509" s="638"/>
      <c r="D509" s="638"/>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637"/>
      <c r="B510" s="638"/>
      <c r="C510" s="638"/>
      <c r="D510" s="638"/>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37"/>
      <c r="B511" s="638"/>
      <c r="C511" s="638"/>
      <c r="D511" s="638"/>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637"/>
      <c r="B512" s="638"/>
      <c r="C512" s="638"/>
      <c r="D512" s="638"/>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637"/>
      <c r="B513" s="638"/>
      <c r="C513" s="638"/>
      <c r="D513" s="638"/>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37"/>
      <c r="B514" s="638"/>
      <c r="C514" s="638"/>
      <c r="D514" s="638"/>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637"/>
      <c r="B515" s="638"/>
      <c r="C515" s="638"/>
      <c r="D515" s="638"/>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637"/>
      <c r="B516" s="638"/>
      <c r="C516" s="638"/>
      <c r="D516" s="638"/>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37"/>
      <c r="B517" s="638"/>
      <c r="C517" s="638"/>
      <c r="D517" s="638"/>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637"/>
      <c r="B518" s="638"/>
      <c r="C518" s="638"/>
      <c r="D518" s="638"/>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637"/>
      <c r="B519" s="638"/>
      <c r="C519" s="638"/>
      <c r="D519" s="638"/>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37"/>
      <c r="B520" s="638"/>
      <c r="C520" s="638"/>
      <c r="D520" s="638"/>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637"/>
      <c r="B521" s="638"/>
      <c r="C521" s="638"/>
      <c r="D521" s="638"/>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637"/>
      <c r="B522" s="638"/>
      <c r="C522" s="638"/>
      <c r="D522" s="638"/>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37"/>
      <c r="B523" s="638"/>
      <c r="C523" s="638"/>
      <c r="D523" s="638"/>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637"/>
      <c r="B524" s="638"/>
      <c r="C524" s="638"/>
      <c r="D524" s="638"/>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637"/>
      <c r="B525" s="638"/>
      <c r="C525" s="638"/>
      <c r="D525" s="638"/>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37"/>
      <c r="B526" s="638"/>
      <c r="C526" s="638"/>
      <c r="D526" s="638"/>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37"/>
      <c r="B527" s="638"/>
      <c r="C527" s="638"/>
      <c r="D527" s="638"/>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637"/>
      <c r="B528" s="638"/>
      <c r="C528" s="638"/>
      <c r="D528" s="638"/>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37"/>
      <c r="B529" s="638"/>
      <c r="C529" s="638"/>
      <c r="D529" s="638"/>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637"/>
      <c r="B530" s="638"/>
      <c r="C530" s="638"/>
      <c r="D530" s="638"/>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637"/>
      <c r="B531" s="638"/>
      <c r="C531" s="638"/>
      <c r="D531" s="638"/>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37"/>
      <c r="B532" s="638"/>
      <c r="C532" s="638"/>
      <c r="D532" s="638"/>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637"/>
      <c r="B533" s="638"/>
      <c r="C533" s="638"/>
      <c r="D533" s="638"/>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637"/>
      <c r="B534" s="638"/>
      <c r="C534" s="638"/>
      <c r="D534" s="638"/>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37"/>
      <c r="B535" s="638"/>
      <c r="C535" s="638"/>
      <c r="D535" s="638"/>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637"/>
      <c r="B536" s="638"/>
      <c r="C536" s="638"/>
      <c r="D536" s="638"/>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637"/>
      <c r="B537" s="638"/>
      <c r="C537" s="638"/>
      <c r="D537" s="638"/>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37"/>
      <c r="B538" s="638"/>
      <c r="C538" s="638"/>
      <c r="D538" s="638"/>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637"/>
      <c r="B539" s="638"/>
      <c r="C539" s="638"/>
      <c r="D539" s="638"/>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637"/>
      <c r="B540" s="638"/>
      <c r="C540" s="638"/>
      <c r="D540" s="638"/>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37"/>
      <c r="B541" s="638"/>
      <c r="C541" s="638"/>
      <c r="D541" s="638"/>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637"/>
      <c r="B542" s="638"/>
      <c r="C542" s="638"/>
      <c r="D542" s="638"/>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637"/>
      <c r="B543" s="638"/>
      <c r="C543" s="638"/>
      <c r="D543" s="638"/>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37"/>
      <c r="B544" s="638"/>
      <c r="C544" s="638"/>
      <c r="D544" s="638"/>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637"/>
      <c r="B545" s="638"/>
      <c r="C545" s="638"/>
      <c r="D545" s="638"/>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637"/>
      <c r="B546" s="638"/>
      <c r="C546" s="638"/>
      <c r="D546" s="638"/>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37"/>
      <c r="B547" s="638"/>
      <c r="C547" s="638"/>
      <c r="D547" s="638"/>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637"/>
      <c r="B548" s="638"/>
      <c r="C548" s="638"/>
      <c r="D548" s="638"/>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637"/>
      <c r="B549" s="638"/>
      <c r="C549" s="638"/>
      <c r="D549" s="638"/>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37"/>
      <c r="B550" s="638"/>
      <c r="C550" s="638"/>
      <c r="D550" s="638"/>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637"/>
      <c r="B551" s="638"/>
      <c r="C551" s="638"/>
      <c r="D551" s="638"/>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637"/>
      <c r="B552" s="638"/>
      <c r="C552" s="638"/>
      <c r="D552" s="638"/>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637"/>
      <c r="B553" s="638"/>
      <c r="C553" s="638"/>
      <c r="D553" s="638"/>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37"/>
      <c r="B554" s="638"/>
      <c r="C554" s="638"/>
      <c r="D554" s="638"/>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637"/>
      <c r="B555" s="638"/>
      <c r="C555" s="638"/>
      <c r="D555" s="638"/>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637"/>
      <c r="B556" s="638"/>
      <c r="C556" s="638"/>
      <c r="D556" s="638"/>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637"/>
      <c r="B557" s="638"/>
      <c r="C557" s="638"/>
      <c r="D557" s="638"/>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637"/>
      <c r="B558" s="638"/>
      <c r="C558" s="638"/>
      <c r="D558" s="638"/>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637"/>
      <c r="B559" s="638"/>
      <c r="C559" s="638"/>
      <c r="D559" s="638"/>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637"/>
      <c r="B560" s="638"/>
      <c r="C560" s="638"/>
      <c r="D560" s="638"/>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637"/>
      <c r="B561" s="638"/>
      <c r="C561" s="638"/>
      <c r="D561" s="638"/>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637"/>
      <c r="B562" s="638"/>
      <c r="C562" s="638"/>
      <c r="D562" s="638"/>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637"/>
      <c r="B563" s="638"/>
      <c r="C563" s="638"/>
      <c r="D563" s="638"/>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637"/>
      <c r="B564" s="638"/>
      <c r="C564" s="638"/>
      <c r="D564" s="638"/>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637"/>
      <c r="B565" s="638"/>
      <c r="C565" s="638"/>
      <c r="D565" s="638"/>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637"/>
      <c r="B566" s="638"/>
      <c r="C566" s="638"/>
      <c r="D566" s="638"/>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637"/>
      <c r="B567" s="638"/>
      <c r="C567" s="638"/>
      <c r="D567" s="638"/>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637"/>
      <c r="B568" s="638"/>
      <c r="C568" s="638"/>
      <c r="D568" s="638"/>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637"/>
      <c r="B569" s="638"/>
      <c r="C569" s="638"/>
      <c r="D569" s="638"/>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637"/>
      <c r="B570" s="638"/>
      <c r="C570" s="638"/>
      <c r="D570" s="638"/>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637"/>
      <c r="B571" s="638"/>
      <c r="C571" s="638"/>
      <c r="D571" s="638"/>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637"/>
      <c r="B572" s="638"/>
      <c r="C572" s="638"/>
      <c r="D572" s="638"/>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637"/>
      <c r="B573" s="638"/>
      <c r="C573" s="638"/>
      <c r="D573" s="638"/>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637"/>
      <c r="B574" s="638"/>
      <c r="C574" s="638"/>
      <c r="D574" s="638"/>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637"/>
      <c r="B575" s="638"/>
      <c r="C575" s="638"/>
      <c r="D575" s="638"/>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637"/>
      <c r="B576" s="638"/>
      <c r="C576" s="638"/>
      <c r="D576" s="638"/>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637"/>
      <c r="B577" s="638"/>
      <c r="C577" s="638"/>
      <c r="D577" s="638"/>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637"/>
      <c r="B578" s="638"/>
      <c r="C578" s="638"/>
      <c r="D578" s="638"/>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637"/>
      <c r="B579" s="638"/>
      <c r="C579" s="638"/>
      <c r="D579" s="638"/>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637"/>
      <c r="B580" s="638"/>
      <c r="C580" s="638"/>
      <c r="D580" s="638"/>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637"/>
      <c r="B581" s="638"/>
      <c r="C581" s="638"/>
      <c r="D581" s="638"/>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637"/>
      <c r="B582" s="638"/>
      <c r="C582" s="638"/>
      <c r="D582" s="638"/>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637"/>
      <c r="B583" s="638"/>
      <c r="C583" s="638"/>
      <c r="D583" s="638"/>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637"/>
      <c r="B584" s="638"/>
      <c r="C584" s="638"/>
      <c r="D584" s="638"/>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637"/>
      <c r="B585" s="638"/>
      <c r="C585" s="638"/>
      <c r="D585" s="638"/>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637"/>
      <c r="B586" s="638"/>
      <c r="C586" s="638"/>
      <c r="D586" s="638"/>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637"/>
      <c r="B587" s="638"/>
      <c r="C587" s="638"/>
      <c r="D587" s="638"/>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637"/>
      <c r="B588" s="638"/>
      <c r="C588" s="638"/>
      <c r="D588" s="638"/>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637"/>
      <c r="B589" s="638"/>
      <c r="C589" s="638"/>
      <c r="D589" s="638"/>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637"/>
      <c r="B590" s="638"/>
      <c r="C590" s="638"/>
      <c r="D590" s="638"/>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637"/>
      <c r="B591" s="638"/>
      <c r="C591" s="638"/>
      <c r="D591" s="638"/>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637"/>
      <c r="B592" s="638"/>
      <c r="C592" s="638"/>
      <c r="D592" s="638"/>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637"/>
      <c r="B593" s="638"/>
      <c r="C593" s="638"/>
      <c r="D593" s="638"/>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637"/>
      <c r="B594" s="638"/>
      <c r="C594" s="638"/>
      <c r="D594" s="638"/>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637"/>
      <c r="B595" s="638"/>
      <c r="C595" s="638"/>
      <c r="D595" s="638"/>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637"/>
      <c r="B596" s="638"/>
      <c r="C596" s="638"/>
      <c r="D596" s="638"/>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637"/>
      <c r="B597" s="638"/>
      <c r="C597" s="638"/>
      <c r="D597" s="638"/>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637"/>
      <c r="B598" s="638"/>
      <c r="C598" s="638"/>
      <c r="D598" s="638"/>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637"/>
      <c r="B599" s="638"/>
      <c r="C599" s="638"/>
      <c r="D599" s="638"/>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637"/>
      <c r="B600" s="638"/>
      <c r="C600" s="638"/>
      <c r="D600" s="638"/>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637"/>
      <c r="B601" s="638"/>
      <c r="C601" s="638"/>
      <c r="D601" s="638"/>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637"/>
      <c r="B602" s="638"/>
      <c r="C602" s="638"/>
      <c r="D602" s="638"/>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637"/>
      <c r="B603" s="638"/>
      <c r="C603" s="638"/>
      <c r="D603" s="638"/>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637"/>
      <c r="B604" s="638"/>
      <c r="C604" s="638"/>
      <c r="D604" s="638"/>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637"/>
      <c r="B605" s="638"/>
      <c r="C605" s="638"/>
      <c r="D605" s="638"/>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637"/>
      <c r="B606" s="638"/>
      <c r="C606" s="638"/>
      <c r="D606" s="638"/>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637"/>
      <c r="B607" s="638"/>
      <c r="C607" s="638"/>
      <c r="D607" s="638"/>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637"/>
      <c r="B608" s="638"/>
      <c r="C608" s="638"/>
      <c r="D608" s="638"/>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637"/>
      <c r="B609" s="638"/>
      <c r="C609" s="638"/>
      <c r="D609" s="638"/>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637"/>
      <c r="B610" s="638"/>
      <c r="C610" s="638"/>
      <c r="D610" s="638"/>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637"/>
      <c r="B611" s="638"/>
      <c r="C611" s="638"/>
      <c r="D611" s="638"/>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637"/>
      <c r="B612" s="638"/>
      <c r="C612" s="638"/>
      <c r="D612" s="638"/>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637"/>
      <c r="B613" s="638"/>
      <c r="C613" s="638"/>
      <c r="D613" s="638"/>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637"/>
      <c r="B614" s="638"/>
      <c r="C614" s="638"/>
      <c r="D614" s="638"/>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637"/>
      <c r="B615" s="638"/>
      <c r="C615" s="638"/>
      <c r="D615" s="638"/>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637"/>
      <c r="B616" s="638"/>
      <c r="C616" s="638"/>
      <c r="D616" s="638"/>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637"/>
      <c r="B617" s="638"/>
      <c r="C617" s="638"/>
      <c r="D617" s="638"/>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Q364"/>
  <sheetViews>
    <sheetView topLeftCell="A19" zoomScaleNormal="100" zoomScalePageLayoutView="150" workbookViewId="0">
      <selection activeCell="G26" sqref="G26:H38"/>
    </sheetView>
  </sheetViews>
  <sheetFormatPr defaultColWidth="8.625" defaultRowHeight="15.75"/>
  <cols>
    <col min="1" max="1" width="5.375" style="137" bestFit="1" customWidth="1"/>
    <col min="2" max="3" width="6.125" style="562" bestFit="1" customWidth="1"/>
    <col min="4" max="4" width="5.625" style="149" bestFit="1" customWidth="1"/>
    <col min="5" max="5" width="13.625" style="177" bestFit="1" customWidth="1"/>
    <col min="6" max="6" width="45.5" style="172" bestFit="1" customWidth="1"/>
    <col min="7" max="8" width="20.25" style="137" bestFit="1" customWidth="1"/>
    <col min="9" max="9" width="13.75" style="143" bestFit="1" customWidth="1"/>
    <col min="10" max="10" width="16" style="143" bestFit="1" customWidth="1"/>
    <col min="11" max="11" width="13.375" style="143" bestFit="1" customWidth="1"/>
    <col min="12" max="12" width="26.875" style="142" bestFit="1" customWidth="1"/>
    <col min="13" max="13" width="67.5" style="142" customWidth="1"/>
    <col min="14" max="14" width="42.125" style="143" bestFit="1" customWidth="1"/>
    <col min="15" max="15" width="25.625" style="143" customWidth="1"/>
    <col min="16" max="16384" width="8.625" style="143"/>
  </cols>
  <sheetData>
    <row r="1" spans="1:15" ht="15.6" customHeight="1">
      <c r="B1" s="673"/>
      <c r="C1" s="673"/>
      <c r="D1" s="138"/>
      <c r="E1" s="175"/>
      <c r="F1" s="138"/>
      <c r="G1" s="898"/>
      <c r="H1" s="898"/>
      <c r="I1" s="139"/>
      <c r="J1" s="140" t="s">
        <v>1498</v>
      </c>
      <c r="K1" s="141"/>
    </row>
    <row r="2" spans="1:15" ht="16.5" customHeight="1">
      <c r="B2" s="673"/>
      <c r="C2" s="673"/>
      <c r="D2" s="138"/>
      <c r="E2" s="175"/>
      <c r="F2" s="138"/>
      <c r="G2" s="898"/>
      <c r="H2" s="898"/>
      <c r="I2" s="144" t="s">
        <v>1499</v>
      </c>
      <c r="J2" s="145">
        <f>COUNTIF(I10:I338,"Not POR")</f>
        <v>1</v>
      </c>
      <c r="K2" s="146"/>
    </row>
    <row r="3" spans="1:15" ht="16.5" customHeight="1">
      <c r="B3" s="673"/>
      <c r="C3" s="673"/>
      <c r="D3" s="138"/>
      <c r="E3" s="175"/>
      <c r="F3" s="138"/>
      <c r="G3" s="898"/>
      <c r="H3" s="898"/>
      <c r="I3" s="147" t="s">
        <v>1500</v>
      </c>
      <c r="J3" s="145">
        <f>COUNTIF(I11:I339,"CHN validation")</f>
        <v>0</v>
      </c>
      <c r="K3" s="146"/>
    </row>
    <row r="4" spans="1:15" ht="17.100000000000001" customHeight="1">
      <c r="B4" s="673"/>
      <c r="C4" s="673"/>
      <c r="D4" s="138"/>
      <c r="E4" s="175"/>
      <c r="F4" s="138"/>
      <c r="G4" s="898"/>
      <c r="H4" s="898"/>
      <c r="I4" s="148" t="s">
        <v>9</v>
      </c>
      <c r="J4" s="145">
        <f>COUNTIF(I12:I340,"New Item")</f>
        <v>0</v>
      </c>
      <c r="K4" s="146"/>
    </row>
    <row r="5" spans="1:15" ht="19.5" customHeight="1">
      <c r="A5" s="143"/>
      <c r="B5" s="673"/>
      <c r="C5" s="673"/>
      <c r="E5" s="176"/>
      <c r="F5" s="149"/>
      <c r="G5" s="898"/>
      <c r="H5" s="898"/>
      <c r="I5" s="150" t="s">
        <v>1501</v>
      </c>
      <c r="J5" s="145">
        <f>COUNTIF(I13:I341,"Pending update")</f>
        <v>0</v>
      </c>
      <c r="K5" s="151"/>
      <c r="L5" s="143"/>
      <c r="M5" s="143"/>
    </row>
    <row r="6" spans="1:15" ht="19.5" customHeight="1">
      <c r="B6" s="673"/>
      <c r="C6" s="673"/>
      <c r="D6" s="138"/>
      <c r="E6" s="175"/>
      <c r="F6" s="138"/>
      <c r="G6" s="898"/>
      <c r="H6" s="898"/>
      <c r="I6" s="152" t="s">
        <v>10</v>
      </c>
      <c r="J6" s="145">
        <f>COUNTIF(I14:I342,"Modified")</f>
        <v>13</v>
      </c>
      <c r="K6" s="146"/>
    </row>
    <row r="7" spans="1:15" ht="18.75" customHeight="1">
      <c r="B7" s="673"/>
      <c r="C7" s="673"/>
      <c r="D7" s="138"/>
      <c r="E7" s="175"/>
      <c r="F7" s="138"/>
      <c r="G7" s="898"/>
      <c r="H7" s="898"/>
      <c r="I7" s="153" t="s">
        <v>1502</v>
      </c>
      <c r="J7" s="145">
        <f>COUNTIF(I10:I338,"Ready")</f>
        <v>264</v>
      </c>
      <c r="K7" s="146"/>
    </row>
    <row r="8" spans="1:15" ht="17.25" customHeight="1" thickBot="1">
      <c r="B8" s="674"/>
      <c r="C8" s="674"/>
      <c r="D8" s="138"/>
      <c r="E8" s="175"/>
      <c r="F8" s="138"/>
      <c r="G8" s="898"/>
      <c r="H8" s="898"/>
      <c r="I8" s="173" t="s">
        <v>1503</v>
      </c>
      <c r="J8" s="154">
        <f>COUNTIF(I16:I344,"Not ready")</f>
        <v>1</v>
      </c>
      <c r="K8" s="146"/>
    </row>
    <row r="9" spans="1:15" ht="31.5">
      <c r="A9" s="330" t="s">
        <v>13</v>
      </c>
      <c r="B9" s="721" t="s">
        <v>3221</v>
      </c>
      <c r="C9" s="721" t="s">
        <v>3222</v>
      </c>
      <c r="D9" s="331" t="s">
        <v>14</v>
      </c>
      <c r="E9" s="331" t="s">
        <v>1504</v>
      </c>
      <c r="F9" s="331" t="s">
        <v>1505</v>
      </c>
      <c r="G9" s="721" t="s">
        <v>2743</v>
      </c>
      <c r="H9" s="721" t="s">
        <v>1643</v>
      </c>
      <c r="I9" s="331" t="s">
        <v>1608</v>
      </c>
      <c r="J9" s="332" t="s">
        <v>1611</v>
      </c>
      <c r="K9" s="331" t="s">
        <v>1609</v>
      </c>
      <c r="L9" s="331" t="s">
        <v>1610</v>
      </c>
      <c r="M9" s="331" t="s">
        <v>1493</v>
      </c>
      <c r="N9" s="333" t="s">
        <v>1601</v>
      </c>
    </row>
    <row r="10" spans="1:15" ht="18.75" customHeight="1">
      <c r="A10" s="334">
        <v>1</v>
      </c>
      <c r="B10" s="675"/>
      <c r="C10" s="675"/>
      <c r="D10" s="254" t="s">
        <v>1506</v>
      </c>
      <c r="E10" s="255" t="s">
        <v>26</v>
      </c>
      <c r="F10" s="255" t="s">
        <v>27</v>
      </c>
      <c r="G10" s="253"/>
      <c r="H10" s="253"/>
      <c r="I10" s="256" t="s">
        <v>11</v>
      </c>
      <c r="J10" s="257"/>
      <c r="K10" s="257"/>
      <c r="L10" s="258"/>
      <c r="M10" s="259"/>
      <c r="N10" s="335"/>
    </row>
    <row r="11" spans="1:15" ht="18" customHeight="1">
      <c r="A11" s="334">
        <v>2</v>
      </c>
      <c r="B11" s="675"/>
      <c r="C11" s="675"/>
      <c r="D11" s="254" t="s">
        <v>1506</v>
      </c>
      <c r="E11" s="255" t="s">
        <v>26</v>
      </c>
      <c r="F11" s="255" t="s">
        <v>29</v>
      </c>
      <c r="G11" s="253"/>
      <c r="H11" s="253"/>
      <c r="I11" s="256" t="s">
        <v>11</v>
      </c>
      <c r="J11" s="257"/>
      <c r="K11" s="257"/>
      <c r="L11" s="258"/>
      <c r="M11" s="259"/>
      <c r="N11" s="335"/>
    </row>
    <row r="12" spans="1:15" s="155" customFormat="1" ht="17.25" customHeight="1">
      <c r="A12" s="334">
        <v>3</v>
      </c>
      <c r="B12" s="675"/>
      <c r="C12" s="675"/>
      <c r="D12" s="254" t="s">
        <v>1506</v>
      </c>
      <c r="E12" s="255" t="s">
        <v>31</v>
      </c>
      <c r="F12" s="260" t="s">
        <v>32</v>
      </c>
      <c r="G12" s="261"/>
      <c r="H12" s="261"/>
      <c r="I12" s="256" t="s">
        <v>11</v>
      </c>
      <c r="J12" s="262"/>
      <c r="K12" s="262"/>
      <c r="L12" s="263" t="s">
        <v>1507</v>
      </c>
      <c r="M12" s="264"/>
      <c r="N12" s="336"/>
    </row>
    <row r="13" spans="1:15" ht="17.25" customHeight="1">
      <c r="A13" s="334">
        <v>4</v>
      </c>
      <c r="B13" s="675"/>
      <c r="C13" s="675"/>
      <c r="D13" s="254" t="s">
        <v>1506</v>
      </c>
      <c r="E13" s="255" t="s">
        <v>24</v>
      </c>
      <c r="F13" s="260" t="s">
        <v>1508</v>
      </c>
      <c r="G13" s="253"/>
      <c r="H13" s="253"/>
      <c r="I13" s="256" t="s">
        <v>11</v>
      </c>
      <c r="J13" s="257"/>
      <c r="K13" s="257"/>
      <c r="L13" s="266"/>
      <c r="M13" s="267" t="s">
        <v>2006</v>
      </c>
      <c r="N13" s="335"/>
    </row>
    <row r="14" spans="1:15" ht="17.100000000000001" customHeight="1">
      <c r="A14" s="334">
        <v>18</v>
      </c>
      <c r="B14" s="675"/>
      <c r="C14" s="675"/>
      <c r="D14" s="254" t="s">
        <v>1506</v>
      </c>
      <c r="E14" s="255" t="s">
        <v>24</v>
      </c>
      <c r="F14" s="260" t="s">
        <v>1261</v>
      </c>
      <c r="G14" s="253"/>
      <c r="H14" s="253"/>
      <c r="I14" s="256" t="s">
        <v>11</v>
      </c>
      <c r="J14" s="257"/>
      <c r="K14" s="257" t="s">
        <v>1509</v>
      </c>
      <c r="L14" s="258"/>
      <c r="M14" s="267" t="s">
        <v>1599</v>
      </c>
      <c r="N14" s="335"/>
    </row>
    <row r="15" spans="1:15" ht="17.100000000000001" customHeight="1">
      <c r="A15" s="334">
        <v>19</v>
      </c>
      <c r="B15" s="675"/>
      <c r="C15" s="675"/>
      <c r="D15" s="254" t="s">
        <v>1506</v>
      </c>
      <c r="E15" s="255" t="s">
        <v>24</v>
      </c>
      <c r="F15" s="260" t="s">
        <v>1510</v>
      </c>
      <c r="G15" s="253"/>
      <c r="H15" s="253"/>
      <c r="I15" s="256" t="s">
        <v>11</v>
      </c>
      <c r="J15" s="257"/>
      <c r="K15" s="253"/>
      <c r="L15" s="257"/>
      <c r="M15" s="267"/>
      <c r="N15" s="335"/>
      <c r="O15" s="156"/>
    </row>
    <row r="16" spans="1:15" ht="17.100000000000001" customHeight="1">
      <c r="A16" s="334">
        <v>20</v>
      </c>
      <c r="B16" s="675"/>
      <c r="C16" s="675"/>
      <c r="D16" s="254" t="s">
        <v>1506</v>
      </c>
      <c r="E16" s="255" t="s">
        <v>207</v>
      </c>
      <c r="F16" s="260" t="s">
        <v>208</v>
      </c>
      <c r="G16" s="253" t="s">
        <v>1511</v>
      </c>
      <c r="H16" s="253" t="s">
        <v>1511</v>
      </c>
      <c r="I16" s="256" t="s">
        <v>11</v>
      </c>
      <c r="J16" s="257"/>
      <c r="K16" s="257"/>
      <c r="L16" s="258"/>
      <c r="M16" s="267" t="s">
        <v>1512</v>
      </c>
      <c r="N16" s="335"/>
      <c r="O16" s="156"/>
    </row>
    <row r="17" spans="1:15" ht="17.100000000000001" customHeight="1">
      <c r="A17" s="334">
        <v>21</v>
      </c>
      <c r="B17" s="675"/>
      <c r="C17" s="675"/>
      <c r="D17" s="254" t="s">
        <v>1506</v>
      </c>
      <c r="E17" s="255" t="s">
        <v>207</v>
      </c>
      <c r="F17" s="260" t="s">
        <v>210</v>
      </c>
      <c r="G17" s="253" t="s">
        <v>211</v>
      </c>
      <c r="H17" s="253" t="s">
        <v>211</v>
      </c>
      <c r="I17" s="256" t="s">
        <v>11</v>
      </c>
      <c r="J17" s="257"/>
      <c r="K17" s="257"/>
      <c r="L17" s="258"/>
      <c r="M17" s="267" t="s">
        <v>1513</v>
      </c>
      <c r="N17" s="335"/>
      <c r="O17" s="156"/>
    </row>
    <row r="18" spans="1:15" ht="17.100000000000001" customHeight="1">
      <c r="A18" s="334">
        <v>22</v>
      </c>
      <c r="B18" s="675"/>
      <c r="C18" s="675"/>
      <c r="D18" s="254" t="s">
        <v>1506</v>
      </c>
      <c r="E18" s="255" t="s">
        <v>207</v>
      </c>
      <c r="F18" s="268" t="s">
        <v>1416</v>
      </c>
      <c r="G18" s="253"/>
      <c r="H18" s="253"/>
      <c r="I18" s="256" t="s">
        <v>11</v>
      </c>
      <c r="J18" s="257"/>
      <c r="K18" s="257"/>
      <c r="L18" s="258"/>
      <c r="M18" s="267" t="s">
        <v>1997</v>
      </c>
      <c r="N18" s="335"/>
      <c r="O18" s="156"/>
    </row>
    <row r="19" spans="1:15" ht="18" customHeight="1">
      <c r="A19" s="334">
        <v>23</v>
      </c>
      <c r="B19" s="675"/>
      <c r="C19" s="675"/>
      <c r="D19" s="254" t="s">
        <v>1506</v>
      </c>
      <c r="E19" s="255" t="s">
        <v>207</v>
      </c>
      <c r="F19" s="260" t="s">
        <v>214</v>
      </c>
      <c r="G19" s="269" t="s">
        <v>1514</v>
      </c>
      <c r="H19" s="269" t="s">
        <v>1514</v>
      </c>
      <c r="I19" s="256" t="s">
        <v>11</v>
      </c>
      <c r="J19" s="257"/>
      <c r="K19" s="257"/>
      <c r="L19" s="258"/>
      <c r="M19" s="267" t="s">
        <v>1515</v>
      </c>
      <c r="N19" s="335"/>
      <c r="O19" s="156"/>
    </row>
    <row r="20" spans="1:15" ht="18" customHeight="1">
      <c r="A20" s="334">
        <v>24</v>
      </c>
      <c r="B20" s="675"/>
      <c r="C20" s="675"/>
      <c r="D20" s="254" t="s">
        <v>1506</v>
      </c>
      <c r="E20" s="255" t="s">
        <v>207</v>
      </c>
      <c r="F20" s="260" t="s">
        <v>216</v>
      </c>
      <c r="G20" s="253" t="s">
        <v>1516</v>
      </c>
      <c r="H20" s="253" t="s">
        <v>1516</v>
      </c>
      <c r="I20" s="256" t="s">
        <v>11</v>
      </c>
      <c r="J20" s="257"/>
      <c r="K20" s="257"/>
      <c r="L20" s="258"/>
      <c r="M20" s="267"/>
      <c r="N20" s="335"/>
      <c r="O20" s="156"/>
    </row>
    <row r="21" spans="1:15" ht="18" customHeight="1">
      <c r="A21" s="334">
        <v>25</v>
      </c>
      <c r="B21" s="675"/>
      <c r="C21" s="675"/>
      <c r="D21" s="254" t="s">
        <v>1506</v>
      </c>
      <c r="E21" s="255" t="s">
        <v>207</v>
      </c>
      <c r="F21" s="260" t="s">
        <v>217</v>
      </c>
      <c r="G21" s="253" t="s">
        <v>1516</v>
      </c>
      <c r="H21" s="253" t="s">
        <v>1516</v>
      </c>
      <c r="I21" s="256" t="s">
        <v>11</v>
      </c>
      <c r="J21" s="257"/>
      <c r="K21" s="257"/>
      <c r="L21" s="258"/>
      <c r="M21" s="267"/>
      <c r="N21" s="335"/>
      <c r="O21" s="156"/>
    </row>
    <row r="22" spans="1:15" ht="18" customHeight="1">
      <c r="A22" s="334">
        <v>26</v>
      </c>
      <c r="B22" s="675"/>
      <c r="C22" s="675"/>
      <c r="D22" s="254" t="s">
        <v>1506</v>
      </c>
      <c r="E22" s="255" t="s">
        <v>207</v>
      </c>
      <c r="F22" s="260" t="s">
        <v>218</v>
      </c>
      <c r="G22" s="253" t="s">
        <v>1516</v>
      </c>
      <c r="H22" s="253" t="s">
        <v>1516</v>
      </c>
      <c r="I22" s="256" t="s">
        <v>11</v>
      </c>
      <c r="J22" s="257"/>
      <c r="K22" s="257"/>
      <c r="L22" s="258"/>
      <c r="M22" s="267"/>
      <c r="N22" s="335"/>
      <c r="O22" s="156"/>
    </row>
    <row r="23" spans="1:15" ht="18" customHeight="1">
      <c r="A23" s="334">
        <v>27</v>
      </c>
      <c r="B23" s="675"/>
      <c r="C23" s="675"/>
      <c r="D23" s="254" t="s">
        <v>1506</v>
      </c>
      <c r="E23" s="255" t="s">
        <v>207</v>
      </c>
      <c r="F23" s="260" t="s">
        <v>219</v>
      </c>
      <c r="G23" s="253" t="s">
        <v>1516</v>
      </c>
      <c r="H23" s="253" t="s">
        <v>1516</v>
      </c>
      <c r="I23" s="256" t="s">
        <v>11</v>
      </c>
      <c r="J23" s="257"/>
      <c r="K23" s="257"/>
      <c r="L23" s="258"/>
      <c r="M23" s="267"/>
      <c r="N23" s="335"/>
      <c r="O23" s="156"/>
    </row>
    <row r="24" spans="1:15" ht="18" customHeight="1">
      <c r="A24" s="334">
        <v>28</v>
      </c>
      <c r="B24" s="675"/>
      <c r="C24" s="675"/>
      <c r="D24" s="254" t="s">
        <v>1506</v>
      </c>
      <c r="E24" s="255" t="s">
        <v>207</v>
      </c>
      <c r="F24" s="260" t="s">
        <v>220</v>
      </c>
      <c r="G24" s="253" t="s">
        <v>1516</v>
      </c>
      <c r="H24" s="253" t="s">
        <v>1516</v>
      </c>
      <c r="I24" s="256" t="s">
        <v>11</v>
      </c>
      <c r="J24" s="257"/>
      <c r="K24" s="257"/>
      <c r="L24" s="258"/>
      <c r="M24" s="267"/>
      <c r="N24" s="335"/>
      <c r="O24" s="156"/>
    </row>
    <row r="25" spans="1:15" ht="18" customHeight="1">
      <c r="A25" s="334">
        <v>29</v>
      </c>
      <c r="B25" s="675"/>
      <c r="C25" s="675"/>
      <c r="D25" s="254" t="s">
        <v>1506</v>
      </c>
      <c r="E25" s="255" t="s">
        <v>207</v>
      </c>
      <c r="F25" s="270" t="s">
        <v>2066</v>
      </c>
      <c r="G25" s="271"/>
      <c r="H25" s="271"/>
      <c r="I25" s="256" t="s">
        <v>11</v>
      </c>
      <c r="J25" s="257"/>
      <c r="K25" s="257"/>
      <c r="L25" s="258"/>
      <c r="M25" s="267"/>
      <c r="N25" s="337" t="s">
        <v>2056</v>
      </c>
      <c r="O25" s="156"/>
    </row>
    <row r="26" spans="1:15" s="613" customFormat="1" ht="16.5" customHeight="1">
      <c r="A26" s="723">
        <v>30</v>
      </c>
      <c r="B26" s="676" t="s">
        <v>23</v>
      </c>
      <c r="C26" s="676" t="s">
        <v>23</v>
      </c>
      <c r="D26" s="254" t="s">
        <v>1506</v>
      </c>
      <c r="E26" s="758" t="s">
        <v>207</v>
      </c>
      <c r="F26" s="757" t="s">
        <v>3282</v>
      </c>
      <c r="G26" s="679" t="s">
        <v>1516</v>
      </c>
      <c r="H26" s="679" t="s">
        <v>1516</v>
      </c>
      <c r="I26" s="619" t="s">
        <v>10</v>
      </c>
      <c r="J26" s="681"/>
      <c r="K26" s="761"/>
      <c r="L26" s="681"/>
      <c r="M26" s="759" t="s">
        <v>3257</v>
      </c>
      <c r="N26" s="753" t="s">
        <v>3279</v>
      </c>
    </row>
    <row r="27" spans="1:15" s="613" customFormat="1" ht="16.5" customHeight="1">
      <c r="A27" s="723">
        <v>31</v>
      </c>
      <c r="B27" s="676" t="s">
        <v>23</v>
      </c>
      <c r="C27" s="675" t="s">
        <v>3223</v>
      </c>
      <c r="D27" s="254" t="s">
        <v>1506</v>
      </c>
      <c r="E27" s="758" t="s">
        <v>207</v>
      </c>
      <c r="F27" s="757" t="s">
        <v>3249</v>
      </c>
      <c r="G27" s="675" t="s">
        <v>3223</v>
      </c>
      <c r="H27" s="679" t="s">
        <v>1516</v>
      </c>
      <c r="I27" s="619" t="s">
        <v>10</v>
      </c>
      <c r="J27" s="681"/>
      <c r="K27" s="761"/>
      <c r="L27" s="681"/>
      <c r="M27" s="759" t="s">
        <v>3259</v>
      </c>
      <c r="N27" s="753" t="s">
        <v>2878</v>
      </c>
    </row>
    <row r="28" spans="1:15" s="613" customFormat="1" ht="16.5" customHeight="1">
      <c r="A28" s="723">
        <v>32</v>
      </c>
      <c r="B28" s="676" t="s">
        <v>23</v>
      </c>
      <c r="C28" s="675" t="s">
        <v>3223</v>
      </c>
      <c r="D28" s="254" t="s">
        <v>1506</v>
      </c>
      <c r="E28" s="758" t="s">
        <v>207</v>
      </c>
      <c r="F28" s="757" t="s">
        <v>3250</v>
      </c>
      <c r="G28" s="675" t="s">
        <v>3223</v>
      </c>
      <c r="H28" s="760" t="s">
        <v>2705</v>
      </c>
      <c r="I28" s="619" t="s">
        <v>10</v>
      </c>
      <c r="J28" s="681"/>
      <c r="K28" s="761"/>
      <c r="L28" s="681"/>
      <c r="M28" s="759"/>
      <c r="N28" s="753" t="s">
        <v>3264</v>
      </c>
    </row>
    <row r="29" spans="1:15" s="613" customFormat="1" ht="16.5" customHeight="1">
      <c r="A29" s="723">
        <v>33</v>
      </c>
      <c r="B29" s="676" t="s">
        <v>23</v>
      </c>
      <c r="C29" s="676" t="s">
        <v>23</v>
      </c>
      <c r="D29" s="254" t="s">
        <v>1506</v>
      </c>
      <c r="E29" s="758" t="s">
        <v>207</v>
      </c>
      <c r="F29" s="757" t="s">
        <v>3251</v>
      </c>
      <c r="G29" s="679" t="s">
        <v>1516</v>
      </c>
      <c r="H29" s="679" t="s">
        <v>1516</v>
      </c>
      <c r="I29" s="619" t="s">
        <v>10</v>
      </c>
      <c r="J29" s="681"/>
      <c r="K29" s="761"/>
      <c r="L29" s="681"/>
      <c r="M29" s="759" t="s">
        <v>3260</v>
      </c>
      <c r="N29" s="753" t="s">
        <v>3268</v>
      </c>
    </row>
    <row r="30" spans="1:15" s="613" customFormat="1" ht="16.5" customHeight="1">
      <c r="A30" s="723">
        <v>34</v>
      </c>
      <c r="B30" s="676" t="s">
        <v>23</v>
      </c>
      <c r="C30" s="676" t="s">
        <v>23</v>
      </c>
      <c r="D30" s="254" t="s">
        <v>1506</v>
      </c>
      <c r="E30" s="758" t="s">
        <v>207</v>
      </c>
      <c r="F30" s="757" t="s">
        <v>3252</v>
      </c>
      <c r="G30" s="679" t="s">
        <v>1516</v>
      </c>
      <c r="H30" s="679" t="s">
        <v>1516</v>
      </c>
      <c r="I30" s="619" t="s">
        <v>10</v>
      </c>
      <c r="J30" s="681"/>
      <c r="K30" s="761"/>
      <c r="L30" s="681"/>
      <c r="M30" s="759"/>
      <c r="N30" s="753" t="s">
        <v>3265</v>
      </c>
    </row>
    <row r="31" spans="1:15" s="613" customFormat="1" ht="16.5" customHeight="1">
      <c r="A31" s="723">
        <v>35</v>
      </c>
      <c r="B31" s="676" t="s">
        <v>23</v>
      </c>
      <c r="C31" s="676" t="s">
        <v>23</v>
      </c>
      <c r="D31" s="254" t="s">
        <v>1506</v>
      </c>
      <c r="E31" s="758" t="s">
        <v>207</v>
      </c>
      <c r="F31" s="757" t="s">
        <v>3253</v>
      </c>
      <c r="G31" s="679" t="s">
        <v>1516</v>
      </c>
      <c r="H31" s="679" t="s">
        <v>1516</v>
      </c>
      <c r="I31" s="619" t="s">
        <v>10</v>
      </c>
      <c r="J31" s="681"/>
      <c r="K31" s="761"/>
      <c r="L31" s="681"/>
      <c r="M31" s="759" t="s">
        <v>3261</v>
      </c>
      <c r="N31" s="753" t="s">
        <v>3269</v>
      </c>
    </row>
    <row r="32" spans="1:15" s="613" customFormat="1" ht="16.5" customHeight="1">
      <c r="A32" s="723">
        <v>36</v>
      </c>
      <c r="B32" s="676" t="s">
        <v>23</v>
      </c>
      <c r="C32" s="676" t="s">
        <v>23</v>
      </c>
      <c r="D32" s="254" t="s">
        <v>1506</v>
      </c>
      <c r="E32" s="758" t="s">
        <v>207</v>
      </c>
      <c r="F32" s="757" t="s">
        <v>3254</v>
      </c>
      <c r="G32" s="679" t="s">
        <v>1516</v>
      </c>
      <c r="H32" s="679" t="s">
        <v>1516</v>
      </c>
      <c r="I32" s="619" t="s">
        <v>10</v>
      </c>
      <c r="J32" s="681"/>
      <c r="K32" s="761"/>
      <c r="L32" s="681"/>
      <c r="M32" s="759"/>
      <c r="N32" s="753" t="s">
        <v>3266</v>
      </c>
    </row>
    <row r="33" spans="1:14" s="613" customFormat="1" ht="16.5" customHeight="1">
      <c r="A33" s="723">
        <v>35</v>
      </c>
      <c r="B33" s="675" t="s">
        <v>3223</v>
      </c>
      <c r="C33" s="676" t="s">
        <v>23</v>
      </c>
      <c r="D33" s="254" t="s">
        <v>1506</v>
      </c>
      <c r="E33" s="758" t="s">
        <v>207</v>
      </c>
      <c r="F33" s="757" t="s">
        <v>3271</v>
      </c>
      <c r="G33" s="679" t="s">
        <v>1516</v>
      </c>
      <c r="H33" s="675" t="s">
        <v>3223</v>
      </c>
      <c r="I33" s="619" t="s">
        <v>10</v>
      </c>
      <c r="J33" s="681"/>
      <c r="K33" s="761"/>
      <c r="L33" s="681"/>
      <c r="M33" s="759" t="s">
        <v>3275</v>
      </c>
      <c r="N33" s="753" t="s">
        <v>3271</v>
      </c>
    </row>
    <row r="34" spans="1:14" s="613" customFormat="1" ht="16.5" customHeight="1">
      <c r="A34" s="723">
        <v>36</v>
      </c>
      <c r="B34" s="675" t="s">
        <v>3223</v>
      </c>
      <c r="C34" s="676" t="s">
        <v>23</v>
      </c>
      <c r="D34" s="254" t="s">
        <v>1506</v>
      </c>
      <c r="E34" s="758" t="s">
        <v>207</v>
      </c>
      <c r="F34" s="757" t="s">
        <v>3272</v>
      </c>
      <c r="G34" s="679" t="s">
        <v>1516</v>
      </c>
      <c r="H34" s="675" t="s">
        <v>3223</v>
      </c>
      <c r="I34" s="619" t="s">
        <v>10</v>
      </c>
      <c r="J34" s="681"/>
      <c r="K34" s="761"/>
      <c r="L34" s="681"/>
      <c r="M34" s="759"/>
      <c r="N34" s="753" t="s">
        <v>3278</v>
      </c>
    </row>
    <row r="35" spans="1:14" s="613" customFormat="1" ht="16.5" customHeight="1">
      <c r="A35" s="723">
        <v>37</v>
      </c>
      <c r="B35" s="676" t="s">
        <v>23</v>
      </c>
      <c r="C35" s="675" t="s">
        <v>3223</v>
      </c>
      <c r="D35" s="254" t="s">
        <v>1506</v>
      </c>
      <c r="E35" s="758" t="s">
        <v>207</v>
      </c>
      <c r="F35" s="757" t="s">
        <v>3255</v>
      </c>
      <c r="G35" s="675" t="s">
        <v>3223</v>
      </c>
      <c r="H35" s="679" t="s">
        <v>1516</v>
      </c>
      <c r="I35" s="619" t="s">
        <v>10</v>
      </c>
      <c r="J35" s="681"/>
      <c r="K35" s="761"/>
      <c r="L35" s="681"/>
      <c r="M35" s="759" t="s">
        <v>3262</v>
      </c>
      <c r="N35" s="753" t="s">
        <v>3270</v>
      </c>
    </row>
    <row r="36" spans="1:14" s="613" customFormat="1" ht="16.5" customHeight="1">
      <c r="A36" s="723">
        <v>38</v>
      </c>
      <c r="B36" s="676" t="s">
        <v>23</v>
      </c>
      <c r="C36" s="675" t="s">
        <v>3223</v>
      </c>
      <c r="D36" s="254" t="s">
        <v>1506</v>
      </c>
      <c r="E36" s="758" t="s">
        <v>207</v>
      </c>
      <c r="F36" s="757" t="s">
        <v>3256</v>
      </c>
      <c r="G36" s="675" t="s">
        <v>3223</v>
      </c>
      <c r="H36" s="679" t="s">
        <v>1516</v>
      </c>
      <c r="I36" s="619" t="s">
        <v>10</v>
      </c>
      <c r="J36" s="681"/>
      <c r="K36" s="761"/>
      <c r="L36" s="681"/>
      <c r="M36" s="759" t="s">
        <v>3258</v>
      </c>
      <c r="N36" s="753" t="s">
        <v>3267</v>
      </c>
    </row>
    <row r="37" spans="1:14" s="613" customFormat="1" ht="16.5" customHeight="1">
      <c r="A37" s="723">
        <v>37</v>
      </c>
      <c r="B37" s="675" t="s">
        <v>3223</v>
      </c>
      <c r="C37" s="676" t="s">
        <v>23</v>
      </c>
      <c r="D37" s="254" t="s">
        <v>1506</v>
      </c>
      <c r="E37" s="758" t="s">
        <v>207</v>
      </c>
      <c r="F37" s="757" t="s">
        <v>3273</v>
      </c>
      <c r="G37" s="679" t="s">
        <v>1516</v>
      </c>
      <c r="H37" s="675" t="s">
        <v>3223</v>
      </c>
      <c r="I37" s="619" t="s">
        <v>10</v>
      </c>
      <c r="J37" s="681"/>
      <c r="K37" s="761"/>
      <c r="L37" s="681"/>
      <c r="M37" s="759" t="s">
        <v>3276</v>
      </c>
      <c r="N37" s="753" t="s">
        <v>3273</v>
      </c>
    </row>
    <row r="38" spans="1:14" s="613" customFormat="1" ht="16.5" customHeight="1">
      <c r="A38" s="723">
        <v>38</v>
      </c>
      <c r="B38" s="675" t="s">
        <v>3223</v>
      </c>
      <c r="C38" s="676" t="s">
        <v>23</v>
      </c>
      <c r="D38" s="254" t="s">
        <v>1506</v>
      </c>
      <c r="E38" s="758" t="s">
        <v>207</v>
      </c>
      <c r="F38" s="757" t="s">
        <v>3274</v>
      </c>
      <c r="G38" s="679" t="s">
        <v>1516</v>
      </c>
      <c r="H38" s="675" t="s">
        <v>3223</v>
      </c>
      <c r="I38" s="619" t="s">
        <v>10</v>
      </c>
      <c r="J38" s="681"/>
      <c r="K38" s="761"/>
      <c r="L38" s="681"/>
      <c r="M38" s="759" t="s">
        <v>3263</v>
      </c>
      <c r="N38" s="753" t="s">
        <v>3277</v>
      </c>
    </row>
    <row r="39" spans="1:14" s="155" customFormat="1" ht="16.5" customHeight="1">
      <c r="A39" s="334">
        <v>30</v>
      </c>
      <c r="B39" s="675"/>
      <c r="C39" s="675"/>
      <c r="D39" s="254" t="s">
        <v>1506</v>
      </c>
      <c r="E39" s="255" t="s">
        <v>63</v>
      </c>
      <c r="F39" s="255" t="s">
        <v>64</v>
      </c>
      <c r="G39" s="261" t="s">
        <v>65</v>
      </c>
      <c r="H39" s="261" t="s">
        <v>65</v>
      </c>
      <c r="I39" s="256" t="s">
        <v>11</v>
      </c>
      <c r="J39" s="262"/>
      <c r="K39" s="262"/>
      <c r="L39" s="273"/>
      <c r="M39" s="274" t="s">
        <v>1600</v>
      </c>
      <c r="N39" s="899"/>
    </row>
    <row r="40" spans="1:14" s="155" customFormat="1" ht="16.5" customHeight="1">
      <c r="A40" s="334">
        <v>31</v>
      </c>
      <c r="B40" s="675"/>
      <c r="C40" s="675"/>
      <c r="D40" s="254" t="s">
        <v>1506</v>
      </c>
      <c r="E40" s="255" t="s">
        <v>63</v>
      </c>
      <c r="F40" s="255" t="s">
        <v>997</v>
      </c>
      <c r="G40" s="261" t="s">
        <v>809</v>
      </c>
      <c r="H40" s="261" t="s">
        <v>809</v>
      </c>
      <c r="I40" s="256" t="s">
        <v>11</v>
      </c>
      <c r="J40" s="262"/>
      <c r="K40" s="262"/>
      <c r="L40" s="273"/>
      <c r="M40" s="275" t="s">
        <v>1793</v>
      </c>
      <c r="N40" s="899"/>
    </row>
    <row r="41" spans="1:14" s="155" customFormat="1" ht="16.5" customHeight="1">
      <c r="A41" s="334">
        <v>32</v>
      </c>
      <c r="B41" s="675"/>
      <c r="C41" s="675"/>
      <c r="D41" s="254" t="s">
        <v>1506</v>
      </c>
      <c r="E41" s="255" t="s">
        <v>63</v>
      </c>
      <c r="F41" s="255" t="s">
        <v>998</v>
      </c>
      <c r="G41" s="261" t="s">
        <v>811</v>
      </c>
      <c r="H41" s="261" t="s">
        <v>811</v>
      </c>
      <c r="I41" s="256" t="s">
        <v>11</v>
      </c>
      <c r="J41" s="262"/>
      <c r="K41" s="262"/>
      <c r="L41" s="273"/>
      <c r="M41" s="274" t="s">
        <v>1792</v>
      </c>
      <c r="N41" s="899"/>
    </row>
    <row r="42" spans="1:14" s="155" customFormat="1" ht="16.5" customHeight="1">
      <c r="A42" s="334">
        <v>33</v>
      </c>
      <c r="B42" s="675"/>
      <c r="C42" s="675"/>
      <c r="D42" s="254" t="s">
        <v>1506</v>
      </c>
      <c r="E42" s="255" t="s">
        <v>63</v>
      </c>
      <c r="F42" s="255" t="s">
        <v>3008</v>
      </c>
      <c r="G42" s="261" t="s">
        <v>66</v>
      </c>
      <c r="H42" s="261" t="s">
        <v>66</v>
      </c>
      <c r="I42" s="256" t="s">
        <v>11</v>
      </c>
      <c r="J42" s="262"/>
      <c r="K42" s="262"/>
      <c r="L42" s="273"/>
      <c r="M42" s="524" t="s">
        <v>2098</v>
      </c>
      <c r="N42" s="338"/>
    </row>
    <row r="43" spans="1:14" s="155" customFormat="1" ht="16.5" customHeight="1">
      <c r="A43" s="334">
        <v>34</v>
      </c>
      <c r="B43" s="675"/>
      <c r="C43" s="675"/>
      <c r="D43" s="254" t="s">
        <v>1506</v>
      </c>
      <c r="E43" s="255" t="s">
        <v>63</v>
      </c>
      <c r="F43" s="255" t="s">
        <v>999</v>
      </c>
      <c r="G43" s="261" t="s">
        <v>68</v>
      </c>
      <c r="H43" s="261" t="s">
        <v>68</v>
      </c>
      <c r="I43" s="256" t="s">
        <v>11</v>
      </c>
      <c r="J43" s="262"/>
      <c r="K43" s="262"/>
      <c r="L43" s="273"/>
      <c r="M43" s="277" t="s">
        <v>1682</v>
      </c>
      <c r="N43" s="338"/>
    </row>
    <row r="44" spans="1:14" s="155" customFormat="1" ht="16.5" customHeight="1">
      <c r="A44" s="334">
        <v>35</v>
      </c>
      <c r="B44" s="675"/>
      <c r="C44" s="675"/>
      <c r="D44" s="254" t="s">
        <v>1506</v>
      </c>
      <c r="E44" s="255" t="s">
        <v>63</v>
      </c>
      <c r="F44" s="255" t="s">
        <v>1000</v>
      </c>
      <c r="G44" s="261" t="s">
        <v>69</v>
      </c>
      <c r="H44" s="261" t="s">
        <v>69</v>
      </c>
      <c r="I44" s="256" t="s">
        <v>11</v>
      </c>
      <c r="J44" s="262"/>
      <c r="K44" s="262"/>
      <c r="L44" s="273"/>
      <c r="M44" s="278" t="s">
        <v>1707</v>
      </c>
      <c r="N44" s="338"/>
    </row>
    <row r="45" spans="1:14" s="155" customFormat="1" ht="16.5" customHeight="1">
      <c r="A45" s="334">
        <v>36</v>
      </c>
      <c r="B45" s="675"/>
      <c r="C45" s="675"/>
      <c r="D45" s="254" t="s">
        <v>1506</v>
      </c>
      <c r="E45" s="255" t="s">
        <v>63</v>
      </c>
      <c r="F45" s="255" t="s">
        <v>1001</v>
      </c>
      <c r="G45" s="261" t="s">
        <v>71</v>
      </c>
      <c r="H45" s="261" t="s">
        <v>71</v>
      </c>
      <c r="I45" s="256" t="s">
        <v>11</v>
      </c>
      <c r="J45" s="262"/>
      <c r="K45" s="262"/>
      <c r="L45" s="273"/>
      <c r="M45" s="277" t="s">
        <v>1683</v>
      </c>
      <c r="N45" s="338"/>
    </row>
    <row r="46" spans="1:14" s="155" customFormat="1" ht="16.5" customHeight="1">
      <c r="A46" s="334">
        <v>37</v>
      </c>
      <c r="B46" s="675"/>
      <c r="C46" s="675"/>
      <c r="D46" s="254" t="s">
        <v>1506</v>
      </c>
      <c r="E46" s="255" t="s">
        <v>63</v>
      </c>
      <c r="F46" s="255" t="s">
        <v>1002</v>
      </c>
      <c r="G46" s="261"/>
      <c r="H46" s="261"/>
      <c r="I46" s="256" t="s">
        <v>11</v>
      </c>
      <c r="J46" s="262"/>
      <c r="K46" s="262"/>
      <c r="L46" s="273"/>
      <c r="M46" s="277" t="s">
        <v>1684</v>
      </c>
      <c r="N46" s="338"/>
    </row>
    <row r="47" spans="1:14" s="155" customFormat="1" ht="16.5" customHeight="1">
      <c r="A47" s="334">
        <v>38</v>
      </c>
      <c r="B47" s="675"/>
      <c r="C47" s="675"/>
      <c r="D47" s="254" t="s">
        <v>1506</v>
      </c>
      <c r="E47" s="255" t="s">
        <v>63</v>
      </c>
      <c r="F47" s="255" t="s">
        <v>1003</v>
      </c>
      <c r="G47" s="261"/>
      <c r="H47" s="261"/>
      <c r="I47" s="256" t="s">
        <v>11</v>
      </c>
      <c r="J47" s="262"/>
      <c r="K47" s="262"/>
      <c r="L47" s="273"/>
      <c r="M47" s="277" t="s">
        <v>1685</v>
      </c>
      <c r="N47" s="338"/>
    </row>
    <row r="48" spans="1:14" s="155" customFormat="1" ht="16.5" customHeight="1">
      <c r="A48" s="334">
        <v>39</v>
      </c>
      <c r="B48" s="675"/>
      <c r="C48" s="675"/>
      <c r="D48" s="254" t="s">
        <v>1506</v>
      </c>
      <c r="E48" s="255" t="s">
        <v>63</v>
      </c>
      <c r="F48" s="255" t="s">
        <v>1004</v>
      </c>
      <c r="G48" s="261" t="s">
        <v>75</v>
      </c>
      <c r="H48" s="261" t="s">
        <v>75</v>
      </c>
      <c r="I48" s="256" t="s">
        <v>11</v>
      </c>
      <c r="J48" s="262"/>
      <c r="K48" s="262"/>
      <c r="L48" s="273"/>
      <c r="M48" s="277" t="s">
        <v>1686</v>
      </c>
      <c r="N48" s="338"/>
    </row>
    <row r="49" spans="1:14" s="155" customFormat="1" ht="16.5" customHeight="1">
      <c r="A49" s="334">
        <v>40</v>
      </c>
      <c r="B49" s="675"/>
      <c r="C49" s="675"/>
      <c r="D49" s="254" t="s">
        <v>1506</v>
      </c>
      <c r="E49" s="255" t="s">
        <v>63</v>
      </c>
      <c r="F49" s="255" t="s">
        <v>1005</v>
      </c>
      <c r="G49" s="261" t="s">
        <v>77</v>
      </c>
      <c r="H49" s="261" t="s">
        <v>77</v>
      </c>
      <c r="I49" s="256" t="s">
        <v>11</v>
      </c>
      <c r="J49" s="262"/>
      <c r="K49" s="262"/>
      <c r="L49" s="273"/>
      <c r="M49" s="278" t="s">
        <v>1687</v>
      </c>
      <c r="N49" s="338"/>
    </row>
    <row r="50" spans="1:14" s="155" customFormat="1" ht="16.5" customHeight="1">
      <c r="A50" s="334">
        <v>41</v>
      </c>
      <c r="B50" s="675"/>
      <c r="C50" s="675"/>
      <c r="D50" s="254" t="s">
        <v>1506</v>
      </c>
      <c r="E50" s="255" t="s">
        <v>63</v>
      </c>
      <c r="F50" s="255" t="s">
        <v>78</v>
      </c>
      <c r="G50" s="261" t="s">
        <v>79</v>
      </c>
      <c r="H50" s="261" t="s">
        <v>79</v>
      </c>
      <c r="I50" s="256" t="s">
        <v>11</v>
      </c>
      <c r="J50" s="262"/>
      <c r="K50" s="262"/>
      <c r="L50" s="273"/>
      <c r="M50" s="278" t="s">
        <v>1688</v>
      </c>
      <c r="N50" s="338"/>
    </row>
    <row r="51" spans="1:14" s="155" customFormat="1" ht="16.5" customHeight="1">
      <c r="A51" s="334">
        <v>42</v>
      </c>
      <c r="B51" s="675"/>
      <c r="C51" s="675"/>
      <c r="D51" s="254" t="s">
        <v>1506</v>
      </c>
      <c r="E51" s="255" t="s">
        <v>63</v>
      </c>
      <c r="F51" s="255" t="s">
        <v>80</v>
      </c>
      <c r="G51" s="261" t="s">
        <v>81</v>
      </c>
      <c r="H51" s="261" t="s">
        <v>81</v>
      </c>
      <c r="I51" s="256" t="s">
        <v>11</v>
      </c>
      <c r="J51" s="262"/>
      <c r="K51" s="262"/>
      <c r="L51" s="273"/>
      <c r="M51" s="278" t="s">
        <v>1689</v>
      </c>
      <c r="N51" s="338"/>
    </row>
    <row r="52" spans="1:14" s="155" customFormat="1" ht="16.5" customHeight="1">
      <c r="A52" s="334">
        <v>43</v>
      </c>
      <c r="B52" s="675"/>
      <c r="C52" s="675"/>
      <c r="D52" s="254" t="s">
        <v>1506</v>
      </c>
      <c r="E52" s="255" t="s">
        <v>63</v>
      </c>
      <c r="F52" s="255" t="s">
        <v>1006</v>
      </c>
      <c r="G52" s="261" t="s">
        <v>83</v>
      </c>
      <c r="H52" s="261" t="s">
        <v>83</v>
      </c>
      <c r="I52" s="256" t="s">
        <v>11</v>
      </c>
      <c r="J52" s="262"/>
      <c r="K52" s="262"/>
      <c r="L52" s="273"/>
      <c r="M52" s="278" t="s">
        <v>1689</v>
      </c>
      <c r="N52" s="338"/>
    </row>
    <row r="53" spans="1:14" s="155" customFormat="1" ht="16.5" customHeight="1">
      <c r="A53" s="334">
        <v>44</v>
      </c>
      <c r="B53" s="675"/>
      <c r="C53" s="675"/>
      <c r="D53" s="254" t="s">
        <v>1506</v>
      </c>
      <c r="E53" s="255" t="s">
        <v>63</v>
      </c>
      <c r="F53" s="255" t="s">
        <v>1007</v>
      </c>
      <c r="G53" s="261" t="s">
        <v>85</v>
      </c>
      <c r="H53" s="261" t="s">
        <v>85</v>
      </c>
      <c r="I53" s="256" t="s">
        <v>11</v>
      </c>
      <c r="J53" s="262"/>
      <c r="K53" s="262"/>
      <c r="L53" s="273"/>
      <c r="M53" s="278" t="s">
        <v>1690</v>
      </c>
      <c r="N53" s="338"/>
    </row>
    <row r="54" spans="1:14" s="155" customFormat="1" ht="16.5" customHeight="1">
      <c r="A54" s="334">
        <v>45</v>
      </c>
      <c r="B54" s="675"/>
      <c r="C54" s="675"/>
      <c r="D54" s="254" t="s">
        <v>1506</v>
      </c>
      <c r="E54" s="255" t="s">
        <v>63</v>
      </c>
      <c r="F54" s="255" t="s">
        <v>1008</v>
      </c>
      <c r="G54" s="261" t="s">
        <v>87</v>
      </c>
      <c r="H54" s="261" t="s">
        <v>87</v>
      </c>
      <c r="I54" s="256" t="s">
        <v>11</v>
      </c>
      <c r="J54" s="262"/>
      <c r="K54" s="262"/>
      <c r="L54" s="273"/>
      <c r="M54" s="278" t="s">
        <v>1703</v>
      </c>
      <c r="N54" s="338"/>
    </row>
    <row r="55" spans="1:14" s="155" customFormat="1" ht="16.5" customHeight="1">
      <c r="A55" s="334">
        <v>46</v>
      </c>
      <c r="B55" s="675"/>
      <c r="C55" s="675"/>
      <c r="D55" s="254" t="s">
        <v>1506</v>
      </c>
      <c r="E55" s="255" t="s">
        <v>63</v>
      </c>
      <c r="F55" s="255" t="s">
        <v>88</v>
      </c>
      <c r="G55" s="261" t="s">
        <v>89</v>
      </c>
      <c r="H55" s="261" t="s">
        <v>89</v>
      </c>
      <c r="I55" s="256" t="s">
        <v>11</v>
      </c>
      <c r="J55" s="262"/>
      <c r="K55" s="262"/>
      <c r="L55" s="273"/>
      <c r="M55" s="278" t="s">
        <v>1691</v>
      </c>
      <c r="N55" s="338"/>
    </row>
    <row r="56" spans="1:14" s="155" customFormat="1" ht="16.5" customHeight="1">
      <c r="A56" s="334">
        <v>47</v>
      </c>
      <c r="B56" s="675"/>
      <c r="C56" s="675"/>
      <c r="D56" s="254" t="s">
        <v>1506</v>
      </c>
      <c r="E56" s="255" t="s">
        <v>63</v>
      </c>
      <c r="F56" s="255" t="s">
        <v>90</v>
      </c>
      <c r="G56" s="261" t="s">
        <v>89</v>
      </c>
      <c r="H56" s="261" t="s">
        <v>89</v>
      </c>
      <c r="I56" s="256" t="s">
        <v>11</v>
      </c>
      <c r="J56" s="262"/>
      <c r="K56" s="262"/>
      <c r="L56" s="273"/>
      <c r="M56" s="277" t="s">
        <v>1692</v>
      </c>
      <c r="N56" s="338"/>
    </row>
    <row r="57" spans="1:14" s="155" customFormat="1" ht="16.5" customHeight="1">
      <c r="A57" s="334">
        <v>48</v>
      </c>
      <c r="B57" s="675"/>
      <c r="C57" s="675"/>
      <c r="D57" s="254" t="s">
        <v>1506</v>
      </c>
      <c r="E57" s="255" t="s">
        <v>63</v>
      </c>
      <c r="F57" s="255" t="s">
        <v>1009</v>
      </c>
      <c r="G57" s="261" t="s">
        <v>87</v>
      </c>
      <c r="H57" s="261" t="s">
        <v>87</v>
      </c>
      <c r="I57" s="256" t="s">
        <v>11</v>
      </c>
      <c r="J57" s="262"/>
      <c r="K57" s="262"/>
      <c r="L57" s="273"/>
      <c r="M57" s="277" t="s">
        <v>1693</v>
      </c>
      <c r="N57" s="338"/>
    </row>
    <row r="58" spans="1:14" s="155" customFormat="1" ht="16.5" customHeight="1">
      <c r="A58" s="334">
        <v>49</v>
      </c>
      <c r="B58" s="675"/>
      <c r="C58" s="675"/>
      <c r="D58" s="254" t="s">
        <v>1506</v>
      </c>
      <c r="E58" s="255" t="s">
        <v>63</v>
      </c>
      <c r="F58" s="255" t="s">
        <v>92</v>
      </c>
      <c r="G58" s="261" t="s">
        <v>87</v>
      </c>
      <c r="H58" s="261" t="s">
        <v>87</v>
      </c>
      <c r="I58" s="256" t="s">
        <v>11</v>
      </c>
      <c r="J58" s="262"/>
      <c r="K58" s="262"/>
      <c r="L58" s="273"/>
      <c r="M58" s="277" t="s">
        <v>1693</v>
      </c>
      <c r="N58" s="338"/>
    </row>
    <row r="59" spans="1:14" s="155" customFormat="1" ht="16.5" customHeight="1">
      <c r="A59" s="334">
        <v>50</v>
      </c>
      <c r="B59" s="675"/>
      <c r="C59" s="675"/>
      <c r="D59" s="254" t="s">
        <v>1506</v>
      </c>
      <c r="E59" s="255" t="s">
        <v>63</v>
      </c>
      <c r="F59" s="255" t="s">
        <v>1010</v>
      </c>
      <c r="G59" s="261" t="s">
        <v>87</v>
      </c>
      <c r="H59" s="261" t="s">
        <v>87</v>
      </c>
      <c r="I59" s="256" t="s">
        <v>11</v>
      </c>
      <c r="J59" s="262"/>
      <c r="K59" s="262"/>
      <c r="L59" s="273"/>
      <c r="M59" s="277" t="s">
        <v>1692</v>
      </c>
      <c r="N59" s="338"/>
    </row>
    <row r="60" spans="1:14" s="155" customFormat="1" ht="16.5" customHeight="1">
      <c r="A60" s="334">
        <v>51</v>
      </c>
      <c r="B60" s="675"/>
      <c r="C60" s="675"/>
      <c r="D60" s="254" t="s">
        <v>1506</v>
      </c>
      <c r="E60" s="255" t="s">
        <v>63</v>
      </c>
      <c r="F60" s="255" t="s">
        <v>1011</v>
      </c>
      <c r="G60" s="261" t="s">
        <v>87</v>
      </c>
      <c r="H60" s="261" t="s">
        <v>87</v>
      </c>
      <c r="I60" s="256" t="s">
        <v>11</v>
      </c>
      <c r="J60" s="262"/>
      <c r="K60" s="262"/>
      <c r="L60" s="273"/>
      <c r="M60" s="278" t="s">
        <v>1694</v>
      </c>
      <c r="N60" s="338"/>
    </row>
    <row r="61" spans="1:14" s="155" customFormat="1" ht="16.5" customHeight="1">
      <c r="A61" s="334">
        <v>52</v>
      </c>
      <c r="B61" s="675"/>
      <c r="C61" s="675"/>
      <c r="D61" s="254" t="s">
        <v>1506</v>
      </c>
      <c r="E61" s="255" t="s">
        <v>63</v>
      </c>
      <c r="F61" s="255" t="s">
        <v>1012</v>
      </c>
      <c r="G61" s="261" t="s">
        <v>96</v>
      </c>
      <c r="H61" s="261" t="s">
        <v>96</v>
      </c>
      <c r="I61" s="256" t="s">
        <v>11</v>
      </c>
      <c r="J61" s="262"/>
      <c r="K61" s="262"/>
      <c r="L61" s="273"/>
      <c r="M61" s="277" t="s">
        <v>1704</v>
      </c>
      <c r="N61" s="338"/>
    </row>
    <row r="62" spans="1:14" s="155" customFormat="1" ht="16.5" customHeight="1">
      <c r="A62" s="334">
        <v>53</v>
      </c>
      <c r="B62" s="675"/>
      <c r="C62" s="675"/>
      <c r="D62" s="254" t="s">
        <v>1506</v>
      </c>
      <c r="E62" s="255" t="s">
        <v>63</v>
      </c>
      <c r="F62" s="255" t="s">
        <v>97</v>
      </c>
      <c r="G62" s="261" t="s">
        <v>98</v>
      </c>
      <c r="H62" s="261" t="s">
        <v>98</v>
      </c>
      <c r="I62" s="256" t="s">
        <v>11</v>
      </c>
      <c r="J62" s="262"/>
      <c r="K62" s="262"/>
      <c r="L62" s="273"/>
      <c r="M62" s="277" t="s">
        <v>1704</v>
      </c>
      <c r="N62" s="338"/>
    </row>
    <row r="63" spans="1:14" s="155" customFormat="1" ht="16.5" customHeight="1">
      <c r="A63" s="334">
        <v>54</v>
      </c>
      <c r="B63" s="675"/>
      <c r="C63" s="675"/>
      <c r="D63" s="254" t="s">
        <v>1506</v>
      </c>
      <c r="E63" s="255" t="s">
        <v>63</v>
      </c>
      <c r="F63" s="255" t="s">
        <v>99</v>
      </c>
      <c r="G63" s="261" t="s">
        <v>100</v>
      </c>
      <c r="H63" s="261" t="s">
        <v>100</v>
      </c>
      <c r="I63" s="256" t="s">
        <v>11</v>
      </c>
      <c r="J63" s="262"/>
      <c r="K63" s="262"/>
      <c r="L63" s="273"/>
      <c r="M63" s="900" t="s">
        <v>1925</v>
      </c>
      <c r="N63" s="901" t="s">
        <v>1926</v>
      </c>
    </row>
    <row r="64" spans="1:14" s="155" customFormat="1" ht="16.5" customHeight="1">
      <c r="A64" s="334">
        <v>55</v>
      </c>
      <c r="B64" s="675"/>
      <c r="C64" s="675"/>
      <c r="D64" s="254" t="s">
        <v>1506</v>
      </c>
      <c r="E64" s="255" t="s">
        <v>63</v>
      </c>
      <c r="F64" s="255" t="s">
        <v>1013</v>
      </c>
      <c r="G64" s="261" t="s">
        <v>62</v>
      </c>
      <c r="H64" s="261" t="s">
        <v>62</v>
      </c>
      <c r="I64" s="256" t="s">
        <v>11</v>
      </c>
      <c r="J64" s="262"/>
      <c r="K64" s="262"/>
      <c r="L64" s="273"/>
      <c r="M64" s="900"/>
      <c r="N64" s="901"/>
    </row>
    <row r="65" spans="1:15" s="155" customFormat="1" ht="16.5" customHeight="1">
      <c r="A65" s="334">
        <v>56</v>
      </c>
      <c r="B65" s="675"/>
      <c r="C65" s="675"/>
      <c r="D65" s="254" t="s">
        <v>1506</v>
      </c>
      <c r="E65" s="255" t="s">
        <v>63</v>
      </c>
      <c r="F65" s="255" t="s">
        <v>103</v>
      </c>
      <c r="G65" s="261" t="s">
        <v>104</v>
      </c>
      <c r="H65" s="261" t="s">
        <v>104</v>
      </c>
      <c r="I65" s="256" t="s">
        <v>11</v>
      </c>
      <c r="J65" s="262"/>
      <c r="K65" s="262"/>
      <c r="L65" s="273"/>
      <c r="M65" s="900"/>
      <c r="N65" s="901"/>
    </row>
    <row r="66" spans="1:15" s="155" customFormat="1" ht="16.5" customHeight="1">
      <c r="A66" s="334">
        <v>57</v>
      </c>
      <c r="B66" s="675"/>
      <c r="C66" s="675"/>
      <c r="D66" s="254" t="s">
        <v>1506</v>
      </c>
      <c r="E66" s="255" t="s">
        <v>63</v>
      </c>
      <c r="F66" s="255" t="s">
        <v>1014</v>
      </c>
      <c r="G66" s="261" t="s">
        <v>89</v>
      </c>
      <c r="H66" s="261" t="s">
        <v>89</v>
      </c>
      <c r="I66" s="256" t="s">
        <v>11</v>
      </c>
      <c r="J66" s="262"/>
      <c r="K66" s="262"/>
      <c r="L66" s="273"/>
      <c r="M66" s="900"/>
      <c r="N66" s="901"/>
    </row>
    <row r="67" spans="1:15" s="155" customFormat="1" ht="16.5" customHeight="1">
      <c r="A67" s="334">
        <v>58</v>
      </c>
      <c r="B67" s="675"/>
      <c r="C67" s="675"/>
      <c r="D67" s="254" t="s">
        <v>1506</v>
      </c>
      <c r="E67" s="255" t="s">
        <v>63</v>
      </c>
      <c r="F67" s="255" t="s">
        <v>1015</v>
      </c>
      <c r="G67" s="261" t="s">
        <v>62</v>
      </c>
      <c r="H67" s="261" t="s">
        <v>62</v>
      </c>
      <c r="I67" s="256" t="s">
        <v>11</v>
      </c>
      <c r="J67" s="262"/>
      <c r="K67" s="262"/>
      <c r="L67" s="273"/>
      <c r="M67" s="900"/>
      <c r="N67" s="901"/>
    </row>
    <row r="68" spans="1:15" s="155" customFormat="1" ht="16.5" customHeight="1">
      <c r="A68" s="334">
        <v>59</v>
      </c>
      <c r="B68" s="675"/>
      <c r="C68" s="675"/>
      <c r="D68" s="254" t="s">
        <v>1506</v>
      </c>
      <c r="E68" s="255" t="s">
        <v>63</v>
      </c>
      <c r="F68" s="255" t="s">
        <v>1016</v>
      </c>
      <c r="G68" s="261" t="s">
        <v>71</v>
      </c>
      <c r="H68" s="261" t="s">
        <v>71</v>
      </c>
      <c r="I68" s="256" t="s">
        <v>11</v>
      </c>
      <c r="J68" s="262"/>
      <c r="K68" s="262"/>
      <c r="L68" s="273"/>
      <c r="M68" s="900"/>
      <c r="N68" s="901"/>
    </row>
    <row r="69" spans="1:15" s="155" customFormat="1" ht="16.5" customHeight="1">
      <c r="A69" s="334">
        <v>60</v>
      </c>
      <c r="B69" s="675"/>
      <c r="C69" s="675"/>
      <c r="D69" s="254" t="s">
        <v>1506</v>
      </c>
      <c r="E69" s="255" t="s">
        <v>63</v>
      </c>
      <c r="F69" s="255" t="s">
        <v>108</v>
      </c>
      <c r="G69" s="261" t="s">
        <v>89</v>
      </c>
      <c r="H69" s="261" t="s">
        <v>89</v>
      </c>
      <c r="I69" s="256" t="s">
        <v>11</v>
      </c>
      <c r="J69" s="262"/>
      <c r="K69" s="262"/>
      <c r="L69" s="273"/>
      <c r="M69" s="900"/>
      <c r="N69" s="901"/>
    </row>
    <row r="70" spans="1:15" s="155" customFormat="1" ht="16.5" customHeight="1">
      <c r="A70" s="334">
        <v>61</v>
      </c>
      <c r="B70" s="675"/>
      <c r="C70" s="675"/>
      <c r="D70" s="254" t="s">
        <v>1506</v>
      </c>
      <c r="E70" s="255" t="s">
        <v>63</v>
      </c>
      <c r="F70" s="255" t="s">
        <v>109</v>
      </c>
      <c r="G70" s="261" t="s">
        <v>110</v>
      </c>
      <c r="H70" s="261" t="s">
        <v>110</v>
      </c>
      <c r="I70" s="256" t="s">
        <v>11</v>
      </c>
      <c r="J70" s="262"/>
      <c r="K70" s="262"/>
      <c r="L70" s="273"/>
      <c r="M70" s="900"/>
      <c r="N70" s="901"/>
    </row>
    <row r="71" spans="1:15" s="155" customFormat="1" ht="16.5" customHeight="1">
      <c r="A71" s="334">
        <v>62</v>
      </c>
      <c r="B71" s="675"/>
      <c r="C71" s="675"/>
      <c r="D71" s="254" t="s">
        <v>1506</v>
      </c>
      <c r="E71" s="255" t="s">
        <v>63</v>
      </c>
      <c r="F71" s="255" t="s">
        <v>1017</v>
      </c>
      <c r="G71" s="261"/>
      <c r="H71" s="261"/>
      <c r="I71" s="256" t="s">
        <v>11</v>
      </c>
      <c r="J71" s="262"/>
      <c r="K71" s="262"/>
      <c r="L71" s="273"/>
      <c r="M71" s="279" t="s">
        <v>1018</v>
      </c>
      <c r="N71" s="901"/>
    </row>
    <row r="72" spans="1:15" s="155" customFormat="1" ht="16.5" customHeight="1">
      <c r="A72" s="334">
        <v>63</v>
      </c>
      <c r="B72" s="675"/>
      <c r="C72" s="675"/>
      <c r="D72" s="254" t="s">
        <v>1506</v>
      </c>
      <c r="E72" s="255" t="s">
        <v>284</v>
      </c>
      <c r="F72" s="255" t="s">
        <v>1168</v>
      </c>
      <c r="G72" s="261"/>
      <c r="H72" s="261"/>
      <c r="I72" s="256" t="s">
        <v>11</v>
      </c>
      <c r="J72" s="262"/>
      <c r="K72" s="262"/>
      <c r="L72" s="273"/>
      <c r="M72" s="276" t="s">
        <v>3003</v>
      </c>
      <c r="N72" s="338"/>
    </row>
    <row r="73" spans="1:15" s="155" customFormat="1" ht="16.5" customHeight="1">
      <c r="A73" s="334">
        <v>64</v>
      </c>
      <c r="B73" s="675"/>
      <c r="C73" s="675"/>
      <c r="D73" s="254" t="s">
        <v>1506</v>
      </c>
      <c r="E73" s="255" t="s">
        <v>284</v>
      </c>
      <c r="F73" s="255" t="s">
        <v>2890</v>
      </c>
      <c r="G73" s="261"/>
      <c r="H73" s="261"/>
      <c r="I73" s="256" t="s">
        <v>11</v>
      </c>
      <c r="J73" s="262"/>
      <c r="K73" s="262"/>
      <c r="L73" s="273"/>
      <c r="M73" s="276" t="s">
        <v>1249</v>
      </c>
      <c r="N73" s="338"/>
    </row>
    <row r="74" spans="1:15" s="155" customFormat="1" ht="16.5" customHeight="1">
      <c r="A74" s="334">
        <v>65</v>
      </c>
      <c r="B74" s="675"/>
      <c r="C74" s="675"/>
      <c r="D74" s="254" t="s">
        <v>1506</v>
      </c>
      <c r="E74" s="255" t="s">
        <v>284</v>
      </c>
      <c r="F74" s="255" t="s">
        <v>2889</v>
      </c>
      <c r="G74" s="261"/>
      <c r="H74" s="261"/>
      <c r="I74" s="256" t="s">
        <v>11</v>
      </c>
      <c r="J74" s="262"/>
      <c r="K74" s="262"/>
      <c r="L74" s="273"/>
      <c r="M74" s="276"/>
      <c r="N74" s="338"/>
    </row>
    <row r="75" spans="1:15" s="155" customFormat="1" ht="16.5" customHeight="1">
      <c r="A75" s="334">
        <v>66</v>
      </c>
      <c r="B75" s="675"/>
      <c r="C75" s="675"/>
      <c r="D75" s="254" t="s">
        <v>1506</v>
      </c>
      <c r="E75" s="255" t="s">
        <v>284</v>
      </c>
      <c r="F75" s="255" t="s">
        <v>960</v>
      </c>
      <c r="G75" s="261"/>
      <c r="H75" s="261"/>
      <c r="I75" s="256" t="s">
        <v>11</v>
      </c>
      <c r="J75" s="262"/>
      <c r="K75" s="262"/>
      <c r="L75" s="273"/>
      <c r="M75" s="276" t="s">
        <v>2891</v>
      </c>
      <c r="N75" s="338"/>
    </row>
    <row r="76" spans="1:15" s="155" customFormat="1" ht="16.5" customHeight="1">
      <c r="A76" s="334">
        <v>67</v>
      </c>
      <c r="B76" s="675"/>
      <c r="C76" s="675"/>
      <c r="D76" s="254" t="s">
        <v>1506</v>
      </c>
      <c r="E76" s="255" t="s">
        <v>284</v>
      </c>
      <c r="F76" s="255" t="s">
        <v>2757</v>
      </c>
      <c r="G76" s="629" t="s">
        <v>2758</v>
      </c>
      <c r="H76" s="629" t="s">
        <v>2758</v>
      </c>
      <c r="I76" s="256" t="s">
        <v>11</v>
      </c>
      <c r="J76" s="280"/>
      <c r="K76" s="280"/>
      <c r="L76" s="281"/>
      <c r="M76" s="890" t="s">
        <v>1927</v>
      </c>
      <c r="N76" s="338"/>
      <c r="O76" s="157"/>
    </row>
    <row r="77" spans="1:15" s="155" customFormat="1" ht="16.5" customHeight="1">
      <c r="A77" s="334">
        <v>68</v>
      </c>
      <c r="B77" s="675"/>
      <c r="C77" s="675"/>
      <c r="D77" s="254" t="s">
        <v>1506</v>
      </c>
      <c r="E77" s="255" t="s">
        <v>284</v>
      </c>
      <c r="F77" s="255" t="s">
        <v>2759</v>
      </c>
      <c r="G77" s="629" t="s">
        <v>2760</v>
      </c>
      <c r="H77" s="629" t="s">
        <v>2760</v>
      </c>
      <c r="I77" s="256" t="s">
        <v>11</v>
      </c>
      <c r="J77" s="280"/>
      <c r="K77" s="280"/>
      <c r="L77" s="281"/>
      <c r="M77" s="891"/>
      <c r="N77" s="338"/>
      <c r="O77" s="157"/>
    </row>
    <row r="78" spans="1:15" s="155" customFormat="1" ht="16.5" customHeight="1">
      <c r="A78" s="334">
        <v>69</v>
      </c>
      <c r="B78" s="675"/>
      <c r="C78" s="675"/>
      <c r="D78" s="254" t="s">
        <v>1506</v>
      </c>
      <c r="E78" s="255" t="s">
        <v>284</v>
      </c>
      <c r="F78" s="255" t="s">
        <v>2761</v>
      </c>
      <c r="G78" s="629" t="s">
        <v>2762</v>
      </c>
      <c r="H78" s="629" t="s">
        <v>2762</v>
      </c>
      <c r="I78" s="256" t="s">
        <v>11</v>
      </c>
      <c r="J78" s="280"/>
      <c r="K78" s="280"/>
      <c r="L78" s="281"/>
      <c r="M78" s="891"/>
      <c r="N78" s="338"/>
      <c r="O78" s="157"/>
    </row>
    <row r="79" spans="1:15" s="155" customFormat="1" ht="16.5" customHeight="1">
      <c r="A79" s="334">
        <v>70</v>
      </c>
      <c r="B79" s="675"/>
      <c r="C79" s="675"/>
      <c r="D79" s="254" t="s">
        <v>1506</v>
      </c>
      <c r="E79" s="255" t="s">
        <v>284</v>
      </c>
      <c r="F79" s="255" t="s">
        <v>2763</v>
      </c>
      <c r="G79" s="629" t="s">
        <v>2764</v>
      </c>
      <c r="H79" s="629" t="s">
        <v>2764</v>
      </c>
      <c r="I79" s="256" t="s">
        <v>11</v>
      </c>
      <c r="J79" s="280"/>
      <c r="K79" s="280"/>
      <c r="L79" s="281"/>
      <c r="M79" s="891"/>
      <c r="N79" s="338"/>
      <c r="O79" s="157"/>
    </row>
    <row r="80" spans="1:15" s="155" customFormat="1" ht="16.5" customHeight="1">
      <c r="A80" s="334">
        <v>71</v>
      </c>
      <c r="B80" s="675"/>
      <c r="C80" s="675"/>
      <c r="D80" s="254" t="s">
        <v>1506</v>
      </c>
      <c r="E80" s="255" t="s">
        <v>284</v>
      </c>
      <c r="F80" s="255" t="s">
        <v>2765</v>
      </c>
      <c r="G80" s="629" t="s">
        <v>2766</v>
      </c>
      <c r="H80" s="629" t="s">
        <v>2766</v>
      </c>
      <c r="I80" s="256" t="s">
        <v>11</v>
      </c>
      <c r="J80" s="280"/>
      <c r="K80" s="280"/>
      <c r="L80" s="281"/>
      <c r="M80" s="891"/>
      <c r="N80" s="338"/>
      <c r="O80" s="157"/>
    </row>
    <row r="81" spans="1:15" s="155" customFormat="1" ht="16.5" customHeight="1">
      <c r="A81" s="334">
        <v>72</v>
      </c>
      <c r="B81" s="675"/>
      <c r="C81" s="675"/>
      <c r="D81" s="254" t="s">
        <v>1506</v>
      </c>
      <c r="E81" s="255" t="s">
        <v>284</v>
      </c>
      <c r="F81" s="255" t="s">
        <v>2767</v>
      </c>
      <c r="G81" s="629" t="s">
        <v>2768</v>
      </c>
      <c r="H81" s="629" t="s">
        <v>2768</v>
      </c>
      <c r="I81" s="256" t="s">
        <v>11</v>
      </c>
      <c r="J81" s="280"/>
      <c r="K81" s="280"/>
      <c r="L81" s="281"/>
      <c r="M81" s="891"/>
      <c r="N81" s="338"/>
      <c r="O81" s="157"/>
    </row>
    <row r="82" spans="1:15" s="155" customFormat="1" ht="16.5" customHeight="1">
      <c r="A82" s="334">
        <v>73</v>
      </c>
      <c r="B82" s="675"/>
      <c r="C82" s="675"/>
      <c r="D82" s="254" t="s">
        <v>1506</v>
      </c>
      <c r="E82" s="255" t="s">
        <v>284</v>
      </c>
      <c r="F82" s="255" t="s">
        <v>2769</v>
      </c>
      <c r="G82" s="629" t="s">
        <v>1658</v>
      </c>
      <c r="H82" s="629" t="s">
        <v>1658</v>
      </c>
      <c r="I82" s="256" t="s">
        <v>11</v>
      </c>
      <c r="J82" s="280"/>
      <c r="K82" s="280"/>
      <c r="L82" s="281"/>
      <c r="M82" s="891"/>
      <c r="N82" s="338"/>
      <c r="O82" s="157"/>
    </row>
    <row r="83" spans="1:15" s="155" customFormat="1" ht="16.5" customHeight="1">
      <c r="A83" s="334">
        <v>74</v>
      </c>
      <c r="B83" s="675"/>
      <c r="C83" s="675"/>
      <c r="D83" s="254" t="s">
        <v>1506</v>
      </c>
      <c r="E83" s="255" t="s">
        <v>284</v>
      </c>
      <c r="F83" s="255" t="s">
        <v>2770</v>
      </c>
      <c r="G83" s="629" t="s">
        <v>1944</v>
      </c>
      <c r="H83" s="629" t="s">
        <v>1944</v>
      </c>
      <c r="I83" s="256" t="s">
        <v>11</v>
      </c>
      <c r="J83" s="280"/>
      <c r="K83" s="280"/>
      <c r="L83" s="281"/>
      <c r="M83" s="891"/>
      <c r="N83" s="338"/>
      <c r="O83" s="157"/>
    </row>
    <row r="84" spans="1:15" s="155" customFormat="1" ht="16.5" customHeight="1">
      <c r="A84" s="334">
        <v>75</v>
      </c>
      <c r="B84" s="675"/>
      <c r="C84" s="675"/>
      <c r="D84" s="254" t="s">
        <v>1506</v>
      </c>
      <c r="E84" s="255" t="s">
        <v>284</v>
      </c>
      <c r="F84" s="255" t="s">
        <v>2771</v>
      </c>
      <c r="G84" s="629" t="s">
        <v>2772</v>
      </c>
      <c r="H84" s="629" t="s">
        <v>2772</v>
      </c>
      <c r="I84" s="256" t="s">
        <v>11</v>
      </c>
      <c r="J84" s="280"/>
      <c r="K84" s="280"/>
      <c r="L84" s="281"/>
      <c r="M84" s="891"/>
      <c r="N84" s="338"/>
      <c r="O84" s="157"/>
    </row>
    <row r="85" spans="1:15" s="155" customFormat="1" ht="16.5" customHeight="1">
      <c r="A85" s="334">
        <v>76</v>
      </c>
      <c r="B85" s="675"/>
      <c r="C85" s="675"/>
      <c r="D85" s="254" t="s">
        <v>1506</v>
      </c>
      <c r="E85" s="255" t="s">
        <v>284</v>
      </c>
      <c r="F85" s="255" t="s">
        <v>2773</v>
      </c>
      <c r="G85" s="629" t="s">
        <v>1658</v>
      </c>
      <c r="H85" s="629" t="s">
        <v>1658</v>
      </c>
      <c r="I85" s="256" t="s">
        <v>11</v>
      </c>
      <c r="J85" s="280"/>
      <c r="K85" s="280"/>
      <c r="L85" s="281"/>
      <c r="M85" s="891"/>
      <c r="N85" s="338"/>
      <c r="O85" s="157"/>
    </row>
    <row r="86" spans="1:15" s="155" customFormat="1" ht="16.5" customHeight="1">
      <c r="A86" s="334">
        <v>77</v>
      </c>
      <c r="B86" s="675"/>
      <c r="C86" s="675"/>
      <c r="D86" s="254" t="s">
        <v>1506</v>
      </c>
      <c r="E86" s="255" t="s">
        <v>284</v>
      </c>
      <c r="F86" s="255" t="s">
        <v>2774</v>
      </c>
      <c r="G86" s="629" t="s">
        <v>2775</v>
      </c>
      <c r="H86" s="629" t="s">
        <v>2775</v>
      </c>
      <c r="I86" s="256" t="s">
        <v>11</v>
      </c>
      <c r="J86" s="280"/>
      <c r="K86" s="280"/>
      <c r="L86" s="281"/>
      <c r="M86" s="891"/>
      <c r="N86" s="338"/>
      <c r="O86" s="157"/>
    </row>
    <row r="87" spans="1:15" s="155" customFormat="1" ht="16.5" customHeight="1">
      <c r="A87" s="334">
        <v>78</v>
      </c>
      <c r="B87" s="675"/>
      <c r="C87" s="675"/>
      <c r="D87" s="254" t="s">
        <v>1506</v>
      </c>
      <c r="E87" s="255" t="s">
        <v>284</v>
      </c>
      <c r="F87" s="255" t="s">
        <v>2776</v>
      </c>
      <c r="G87" s="629" t="s">
        <v>1659</v>
      </c>
      <c r="H87" s="629" t="s">
        <v>1659</v>
      </c>
      <c r="I87" s="256" t="s">
        <v>11</v>
      </c>
      <c r="J87" s="280"/>
      <c r="K87" s="280"/>
      <c r="L87" s="281"/>
      <c r="M87" s="891"/>
      <c r="N87" s="338"/>
      <c r="O87" s="157"/>
    </row>
    <row r="88" spans="1:15" s="155" customFormat="1" ht="16.5" customHeight="1">
      <c r="A88" s="334">
        <v>79</v>
      </c>
      <c r="B88" s="675"/>
      <c r="C88" s="675"/>
      <c r="D88" s="254" t="s">
        <v>1506</v>
      </c>
      <c r="E88" s="255" t="s">
        <v>284</v>
      </c>
      <c r="F88" s="255" t="s">
        <v>2777</v>
      </c>
      <c r="G88" s="629" t="s">
        <v>2778</v>
      </c>
      <c r="H88" s="629" t="s">
        <v>2778</v>
      </c>
      <c r="I88" s="256" t="s">
        <v>11</v>
      </c>
      <c r="J88" s="280"/>
      <c r="K88" s="280"/>
      <c r="L88" s="281"/>
      <c r="M88" s="891"/>
      <c r="N88" s="338"/>
      <c r="O88" s="157"/>
    </row>
    <row r="89" spans="1:15" s="155" customFormat="1" ht="16.5" customHeight="1">
      <c r="A89" s="334">
        <v>80</v>
      </c>
      <c r="B89" s="675"/>
      <c r="C89" s="675"/>
      <c r="D89" s="254" t="s">
        <v>1506</v>
      </c>
      <c r="E89" s="255" t="s">
        <v>284</v>
      </c>
      <c r="F89" s="255" t="s">
        <v>2779</v>
      </c>
      <c r="G89" s="629" t="s">
        <v>2780</v>
      </c>
      <c r="H89" s="629" t="s">
        <v>2780</v>
      </c>
      <c r="I89" s="256" t="s">
        <v>11</v>
      </c>
      <c r="J89" s="280"/>
      <c r="K89" s="280"/>
      <c r="L89" s="281"/>
      <c r="M89" s="891"/>
      <c r="N89" s="338"/>
      <c r="O89" s="157"/>
    </row>
    <row r="90" spans="1:15" s="155" customFormat="1" ht="16.5" customHeight="1">
      <c r="A90" s="334">
        <v>81</v>
      </c>
      <c r="B90" s="675"/>
      <c r="C90" s="675"/>
      <c r="D90" s="254" t="s">
        <v>1506</v>
      </c>
      <c r="E90" s="255" t="s">
        <v>284</v>
      </c>
      <c r="F90" s="255" t="s">
        <v>2781</v>
      </c>
      <c r="G90" s="629" t="s">
        <v>2782</v>
      </c>
      <c r="H90" s="629" t="s">
        <v>2782</v>
      </c>
      <c r="I90" s="256" t="s">
        <v>11</v>
      </c>
      <c r="J90" s="280"/>
      <c r="K90" s="280"/>
      <c r="L90" s="281"/>
      <c r="M90" s="891"/>
      <c r="N90" s="338"/>
      <c r="O90" s="157"/>
    </row>
    <row r="91" spans="1:15" s="155" customFormat="1" ht="16.5" customHeight="1">
      <c r="A91" s="334">
        <v>82</v>
      </c>
      <c r="B91" s="675"/>
      <c r="C91" s="675"/>
      <c r="D91" s="254" t="s">
        <v>1506</v>
      </c>
      <c r="E91" s="255" t="s">
        <v>284</v>
      </c>
      <c r="F91" s="255" t="s">
        <v>2783</v>
      </c>
      <c r="G91" s="629" t="s">
        <v>2784</v>
      </c>
      <c r="H91" s="629" t="s">
        <v>2784</v>
      </c>
      <c r="I91" s="256" t="s">
        <v>11</v>
      </c>
      <c r="J91" s="280"/>
      <c r="K91" s="280"/>
      <c r="L91" s="281"/>
      <c r="M91" s="891"/>
      <c r="N91" s="338"/>
      <c r="O91" s="157"/>
    </row>
    <row r="92" spans="1:15" s="155" customFormat="1" ht="16.5" customHeight="1">
      <c r="A92" s="334">
        <v>83</v>
      </c>
      <c r="B92" s="675"/>
      <c r="C92" s="675"/>
      <c r="D92" s="254" t="s">
        <v>1506</v>
      </c>
      <c r="E92" s="255" t="s">
        <v>284</v>
      </c>
      <c r="F92" s="255" t="s">
        <v>2785</v>
      </c>
      <c r="G92" s="629" t="s">
        <v>2786</v>
      </c>
      <c r="H92" s="629" t="s">
        <v>2786</v>
      </c>
      <c r="I92" s="256" t="s">
        <v>11</v>
      </c>
      <c r="J92" s="280"/>
      <c r="K92" s="280"/>
      <c r="L92" s="281"/>
      <c r="M92" s="891"/>
      <c r="N92" s="338"/>
      <c r="O92" s="157"/>
    </row>
    <row r="93" spans="1:15" s="155" customFormat="1" ht="16.5" customHeight="1">
      <c r="A93" s="334">
        <v>84</v>
      </c>
      <c r="B93" s="675"/>
      <c r="C93" s="675"/>
      <c r="D93" s="254" t="s">
        <v>1506</v>
      </c>
      <c r="E93" s="255" t="s">
        <v>284</v>
      </c>
      <c r="F93" s="255" t="s">
        <v>2787</v>
      </c>
      <c r="G93" s="629" t="s">
        <v>2768</v>
      </c>
      <c r="H93" s="629" t="s">
        <v>2768</v>
      </c>
      <c r="I93" s="256" t="s">
        <v>11</v>
      </c>
      <c r="J93" s="280"/>
      <c r="K93" s="280"/>
      <c r="L93" s="281"/>
      <c r="M93" s="891"/>
      <c r="N93" s="338"/>
      <c r="O93" s="157"/>
    </row>
    <row r="94" spans="1:15" s="155" customFormat="1" ht="16.5" customHeight="1">
      <c r="A94" s="334">
        <v>85</v>
      </c>
      <c r="B94" s="675"/>
      <c r="C94" s="675"/>
      <c r="D94" s="254" t="s">
        <v>1506</v>
      </c>
      <c r="E94" s="255" t="s">
        <v>284</v>
      </c>
      <c r="F94" s="255" t="s">
        <v>2788</v>
      </c>
      <c r="G94" s="629" t="s">
        <v>1944</v>
      </c>
      <c r="H94" s="629" t="s">
        <v>1944</v>
      </c>
      <c r="I94" s="256" t="s">
        <v>11</v>
      </c>
      <c r="J94" s="280"/>
      <c r="K94" s="280"/>
      <c r="L94" s="281"/>
      <c r="M94" s="891"/>
      <c r="N94" s="338"/>
      <c r="O94" s="157"/>
    </row>
    <row r="95" spans="1:15" s="155" customFormat="1" ht="16.5" customHeight="1">
      <c r="A95" s="334">
        <v>86</v>
      </c>
      <c r="B95" s="675"/>
      <c r="C95" s="675"/>
      <c r="D95" s="254" t="s">
        <v>1506</v>
      </c>
      <c r="E95" s="255" t="s">
        <v>284</v>
      </c>
      <c r="F95" s="255" t="s">
        <v>2789</v>
      </c>
      <c r="G95" s="629" t="s">
        <v>2790</v>
      </c>
      <c r="H95" s="629" t="s">
        <v>2790</v>
      </c>
      <c r="I95" s="256" t="s">
        <v>11</v>
      </c>
      <c r="J95" s="280"/>
      <c r="K95" s="280"/>
      <c r="L95" s="281"/>
      <c r="M95" s="891"/>
      <c r="N95" s="338"/>
      <c r="O95" s="157"/>
    </row>
    <row r="96" spans="1:15" s="155" customFormat="1" ht="16.5" customHeight="1">
      <c r="A96" s="334">
        <v>87</v>
      </c>
      <c r="B96" s="675"/>
      <c r="C96" s="675"/>
      <c r="D96" s="254" t="s">
        <v>1506</v>
      </c>
      <c r="E96" s="255" t="s">
        <v>284</v>
      </c>
      <c r="F96" s="255" t="s">
        <v>2791</v>
      </c>
      <c r="G96" s="629" t="s">
        <v>1662</v>
      </c>
      <c r="H96" s="629" t="s">
        <v>1662</v>
      </c>
      <c r="I96" s="256" t="s">
        <v>11</v>
      </c>
      <c r="J96" s="280"/>
      <c r="K96" s="280"/>
      <c r="L96" s="281"/>
      <c r="M96" s="891"/>
      <c r="N96" s="338"/>
      <c r="O96" s="157"/>
    </row>
    <row r="97" spans="1:15" s="155" customFormat="1" ht="16.5" customHeight="1">
      <c r="A97" s="334">
        <v>88</v>
      </c>
      <c r="B97" s="675"/>
      <c r="C97" s="675"/>
      <c r="D97" s="254" t="s">
        <v>1506</v>
      </c>
      <c r="E97" s="255" t="s">
        <v>284</v>
      </c>
      <c r="F97" s="255" t="s">
        <v>2792</v>
      </c>
      <c r="G97" s="629" t="s">
        <v>2793</v>
      </c>
      <c r="H97" s="629" t="s">
        <v>2793</v>
      </c>
      <c r="I97" s="256" t="s">
        <v>11</v>
      </c>
      <c r="J97" s="280"/>
      <c r="K97" s="280"/>
      <c r="L97" s="281"/>
      <c r="M97" s="891"/>
      <c r="N97" s="338"/>
      <c r="O97" s="157"/>
    </row>
    <row r="98" spans="1:15" s="155" customFormat="1" ht="16.5" customHeight="1">
      <c r="A98" s="334">
        <v>89</v>
      </c>
      <c r="B98" s="675"/>
      <c r="C98" s="675"/>
      <c r="D98" s="254" t="s">
        <v>1506</v>
      </c>
      <c r="E98" s="255" t="s">
        <v>284</v>
      </c>
      <c r="F98" s="255" t="s">
        <v>2794</v>
      </c>
      <c r="G98" s="629" t="s">
        <v>2768</v>
      </c>
      <c r="H98" s="629" t="s">
        <v>2768</v>
      </c>
      <c r="I98" s="256" t="s">
        <v>11</v>
      </c>
      <c r="J98" s="280"/>
      <c r="K98" s="280"/>
      <c r="L98" s="281"/>
      <c r="M98" s="891"/>
      <c r="N98" s="338"/>
      <c r="O98" s="157"/>
    </row>
    <row r="99" spans="1:15" s="155" customFormat="1" ht="16.5" customHeight="1">
      <c r="A99" s="334">
        <v>90</v>
      </c>
      <c r="B99" s="675"/>
      <c r="C99" s="675"/>
      <c r="D99" s="254" t="s">
        <v>1506</v>
      </c>
      <c r="E99" s="255" t="s">
        <v>284</v>
      </c>
      <c r="F99" s="255" t="s">
        <v>2795</v>
      </c>
      <c r="G99" s="629" t="s">
        <v>2796</v>
      </c>
      <c r="H99" s="629" t="s">
        <v>2796</v>
      </c>
      <c r="I99" s="256" t="s">
        <v>11</v>
      </c>
      <c r="J99" s="280"/>
      <c r="K99" s="280"/>
      <c r="L99" s="281"/>
      <c r="M99" s="891"/>
      <c r="N99" s="338"/>
      <c r="O99" s="157"/>
    </row>
    <row r="100" spans="1:15" s="155" customFormat="1" ht="16.5" customHeight="1">
      <c r="A100" s="334">
        <v>91</v>
      </c>
      <c r="B100" s="675"/>
      <c r="C100" s="675"/>
      <c r="D100" s="254" t="s">
        <v>1506</v>
      </c>
      <c r="E100" s="255" t="s">
        <v>284</v>
      </c>
      <c r="F100" s="255" t="s">
        <v>2797</v>
      </c>
      <c r="G100" s="629" t="s">
        <v>2008</v>
      </c>
      <c r="H100" s="629" t="s">
        <v>2008</v>
      </c>
      <c r="I100" s="256" t="s">
        <v>11</v>
      </c>
      <c r="J100" s="280"/>
      <c r="K100" s="280"/>
      <c r="L100" s="281"/>
      <c r="M100" s="891"/>
      <c r="N100" s="338"/>
      <c r="O100" s="157"/>
    </row>
    <row r="101" spans="1:15" s="155" customFormat="1" ht="16.5" customHeight="1">
      <c r="A101" s="334">
        <v>92</v>
      </c>
      <c r="B101" s="675"/>
      <c r="C101" s="675"/>
      <c r="D101" s="254" t="s">
        <v>1506</v>
      </c>
      <c r="E101" s="255" t="s">
        <v>284</v>
      </c>
      <c r="F101" s="255" t="s">
        <v>2798</v>
      </c>
      <c r="G101" s="629" t="s">
        <v>2008</v>
      </c>
      <c r="H101" s="629" t="s">
        <v>2008</v>
      </c>
      <c r="I101" s="256" t="s">
        <v>11</v>
      </c>
      <c r="J101" s="280"/>
      <c r="K101" s="280"/>
      <c r="L101" s="281"/>
      <c r="M101" s="891"/>
      <c r="N101" s="338"/>
      <c r="O101" s="158"/>
    </row>
    <row r="102" spans="1:15" s="155" customFormat="1" ht="16.5" customHeight="1">
      <c r="A102" s="334">
        <v>93</v>
      </c>
      <c r="B102" s="675"/>
      <c r="C102" s="675"/>
      <c r="D102" s="254" t="s">
        <v>1506</v>
      </c>
      <c r="E102" s="255" t="s">
        <v>284</v>
      </c>
      <c r="F102" s="255" t="s">
        <v>2799</v>
      </c>
      <c r="G102" s="629" t="s">
        <v>2008</v>
      </c>
      <c r="H102" s="629" t="s">
        <v>2008</v>
      </c>
      <c r="I102" s="256" t="s">
        <v>11</v>
      </c>
      <c r="J102" s="280"/>
      <c r="K102" s="280"/>
      <c r="L102" s="281"/>
      <c r="M102" s="891"/>
      <c r="N102" s="338"/>
      <c r="O102" s="158"/>
    </row>
    <row r="103" spans="1:15" s="155" customFormat="1" ht="16.5" customHeight="1">
      <c r="A103" s="334">
        <v>94</v>
      </c>
      <c r="B103" s="675"/>
      <c r="C103" s="675"/>
      <c r="D103" s="254" t="s">
        <v>1506</v>
      </c>
      <c r="E103" s="255" t="s">
        <v>284</v>
      </c>
      <c r="F103" s="255" t="s">
        <v>2800</v>
      </c>
      <c r="G103" s="629"/>
      <c r="H103" s="629"/>
      <c r="I103" s="256" t="s">
        <v>11</v>
      </c>
      <c r="J103" s="280"/>
      <c r="K103" s="280"/>
      <c r="L103" s="281"/>
      <c r="M103" s="891"/>
      <c r="N103" s="338" t="s">
        <v>2905</v>
      </c>
      <c r="O103" s="158"/>
    </row>
    <row r="104" spans="1:15" s="155" customFormat="1" ht="16.5" customHeight="1">
      <c r="A104" s="334">
        <v>95</v>
      </c>
      <c r="B104" s="675"/>
      <c r="C104" s="675"/>
      <c r="D104" s="254" t="s">
        <v>1506</v>
      </c>
      <c r="E104" s="255" t="s">
        <v>284</v>
      </c>
      <c r="F104" s="255" t="s">
        <v>2801</v>
      </c>
      <c r="G104" s="629"/>
      <c r="H104" s="629"/>
      <c r="I104" s="256" t="s">
        <v>11</v>
      </c>
      <c r="J104" s="280"/>
      <c r="K104" s="280"/>
      <c r="L104" s="281"/>
      <c r="M104" s="891"/>
      <c r="N104" s="338"/>
      <c r="O104" s="158"/>
    </row>
    <row r="105" spans="1:15" s="155" customFormat="1" ht="16.5" customHeight="1">
      <c r="A105" s="334">
        <v>96</v>
      </c>
      <c r="B105" s="675"/>
      <c r="C105" s="675"/>
      <c r="D105" s="254" t="s">
        <v>1506</v>
      </c>
      <c r="E105" s="255" t="s">
        <v>284</v>
      </c>
      <c r="F105" s="255" t="s">
        <v>2802</v>
      </c>
      <c r="G105" s="629"/>
      <c r="H105" s="629"/>
      <c r="I105" s="256" t="s">
        <v>11</v>
      </c>
      <c r="J105" s="280"/>
      <c r="K105" s="280"/>
      <c r="L105" s="281"/>
      <c r="M105" s="891"/>
      <c r="N105" s="338"/>
      <c r="O105" s="158"/>
    </row>
    <row r="106" spans="1:15" s="155" customFormat="1" ht="16.5" customHeight="1">
      <c r="A106" s="334">
        <v>97</v>
      </c>
      <c r="B106" s="675"/>
      <c r="C106" s="675"/>
      <c r="D106" s="254" t="s">
        <v>1506</v>
      </c>
      <c r="E106" s="255" t="s">
        <v>284</v>
      </c>
      <c r="F106" s="255" t="s">
        <v>2803</v>
      </c>
      <c r="G106" s="629"/>
      <c r="H106" s="629"/>
      <c r="I106" s="256" t="s">
        <v>11</v>
      </c>
      <c r="J106" s="280"/>
      <c r="K106" s="280"/>
      <c r="L106" s="281"/>
      <c r="M106" s="891"/>
      <c r="N106" s="338"/>
      <c r="O106" s="158"/>
    </row>
    <row r="107" spans="1:15" s="155" customFormat="1" ht="16.5" customHeight="1">
      <c r="A107" s="334">
        <v>98</v>
      </c>
      <c r="B107" s="675"/>
      <c r="C107" s="675"/>
      <c r="D107" s="254" t="s">
        <v>1506</v>
      </c>
      <c r="E107" s="255" t="s">
        <v>284</v>
      </c>
      <c r="F107" s="255" t="s">
        <v>2804</v>
      </c>
      <c r="G107" s="629"/>
      <c r="H107" s="629"/>
      <c r="I107" s="256" t="s">
        <v>11</v>
      </c>
      <c r="J107" s="280"/>
      <c r="K107" s="280"/>
      <c r="L107" s="281"/>
      <c r="M107" s="891"/>
      <c r="N107" s="338" t="s">
        <v>2906</v>
      </c>
      <c r="O107" s="158"/>
    </row>
    <row r="108" spans="1:15" s="155" customFormat="1" ht="16.5" customHeight="1">
      <c r="A108" s="334">
        <v>99</v>
      </c>
      <c r="B108" s="675"/>
      <c r="C108" s="675"/>
      <c r="D108" s="254" t="s">
        <v>1506</v>
      </c>
      <c r="E108" s="255" t="s">
        <v>284</v>
      </c>
      <c r="F108" s="255" t="s">
        <v>961</v>
      </c>
      <c r="G108" s="316"/>
      <c r="H108" s="316"/>
      <c r="I108" s="256" t="s">
        <v>11</v>
      </c>
      <c r="J108" s="280"/>
      <c r="K108" s="280"/>
      <c r="L108" s="281"/>
      <c r="M108" s="633" t="s">
        <v>2888</v>
      </c>
      <c r="N108" s="338"/>
      <c r="O108" s="159"/>
    </row>
    <row r="109" spans="1:15" s="155" customFormat="1" ht="18" customHeight="1">
      <c r="A109" s="334">
        <v>101</v>
      </c>
      <c r="B109" s="675"/>
      <c r="C109" s="675"/>
      <c r="D109" s="254" t="s">
        <v>1506</v>
      </c>
      <c r="E109" s="255" t="s">
        <v>1027</v>
      </c>
      <c r="F109" s="255" t="s">
        <v>1028</v>
      </c>
      <c r="G109" s="261" t="s">
        <v>1029</v>
      </c>
      <c r="H109" s="261" t="s">
        <v>1029</v>
      </c>
      <c r="I109" s="256" t="s">
        <v>11</v>
      </c>
      <c r="J109" s="262"/>
      <c r="K109" s="273"/>
      <c r="L109" s="273"/>
      <c r="M109" s="274" t="s">
        <v>1517</v>
      </c>
      <c r="N109" s="339"/>
    </row>
    <row r="110" spans="1:15" s="155" customFormat="1" ht="18" customHeight="1">
      <c r="A110" s="334">
        <v>102</v>
      </c>
      <c r="B110" s="675"/>
      <c r="C110" s="675"/>
      <c r="D110" s="254" t="s">
        <v>1506</v>
      </c>
      <c r="E110" s="255" t="s">
        <v>1027</v>
      </c>
      <c r="F110" s="255" t="s">
        <v>1030</v>
      </c>
      <c r="G110" s="261" t="s">
        <v>1031</v>
      </c>
      <c r="H110" s="261" t="s">
        <v>1031</v>
      </c>
      <c r="I110" s="256" t="s">
        <v>11</v>
      </c>
      <c r="J110" s="262"/>
      <c r="K110" s="273"/>
      <c r="L110" s="273"/>
      <c r="M110" s="274" t="s">
        <v>1518</v>
      </c>
      <c r="N110" s="339"/>
    </row>
    <row r="111" spans="1:15" s="155" customFormat="1" ht="18" customHeight="1">
      <c r="A111" s="334">
        <v>103</v>
      </c>
      <c r="B111" s="675"/>
      <c r="C111" s="675"/>
      <c r="D111" s="254" t="s">
        <v>1506</v>
      </c>
      <c r="E111" s="255" t="s">
        <v>1027</v>
      </c>
      <c r="F111" s="255" t="s">
        <v>1032</v>
      </c>
      <c r="G111" s="261"/>
      <c r="H111" s="261"/>
      <c r="I111" s="256" t="s">
        <v>11</v>
      </c>
      <c r="J111" s="262"/>
      <c r="K111" s="273"/>
      <c r="L111" s="273"/>
      <c r="M111" s="274" t="s">
        <v>1519</v>
      </c>
      <c r="N111" s="339"/>
    </row>
    <row r="112" spans="1:15" s="155" customFormat="1" ht="18" customHeight="1">
      <c r="A112" s="334">
        <v>104</v>
      </c>
      <c r="B112" s="675"/>
      <c r="C112" s="675"/>
      <c r="D112" s="254" t="s">
        <v>1506</v>
      </c>
      <c r="E112" s="255" t="s">
        <v>1027</v>
      </c>
      <c r="F112" s="255" t="s">
        <v>1033</v>
      </c>
      <c r="G112" s="261" t="s">
        <v>974</v>
      </c>
      <c r="H112" s="261" t="s">
        <v>974</v>
      </c>
      <c r="I112" s="256" t="s">
        <v>11</v>
      </c>
      <c r="J112" s="262"/>
      <c r="K112" s="273"/>
      <c r="L112" s="273"/>
      <c r="M112" s="274" t="s">
        <v>1520</v>
      </c>
      <c r="N112" s="339"/>
    </row>
    <row r="113" spans="1:14" s="155" customFormat="1" ht="18" customHeight="1">
      <c r="A113" s="334">
        <v>105</v>
      </c>
      <c r="B113" s="675"/>
      <c r="C113" s="675"/>
      <c r="D113" s="254" t="s">
        <v>1506</v>
      </c>
      <c r="E113" s="255" t="s">
        <v>1027</v>
      </c>
      <c r="F113" s="255" t="s">
        <v>1034</v>
      </c>
      <c r="G113" s="261"/>
      <c r="H113" s="261"/>
      <c r="I113" s="256" t="s">
        <v>11</v>
      </c>
      <c r="J113" s="262"/>
      <c r="K113" s="273"/>
      <c r="L113" s="273"/>
      <c r="M113" s="274" t="s">
        <v>1521</v>
      </c>
      <c r="N113" s="339"/>
    </row>
    <row r="114" spans="1:14" s="155" customFormat="1" ht="18" customHeight="1">
      <c r="A114" s="334">
        <v>106</v>
      </c>
      <c r="B114" s="675"/>
      <c r="C114" s="675"/>
      <c r="D114" s="254" t="s">
        <v>1506</v>
      </c>
      <c r="E114" s="255" t="s">
        <v>1027</v>
      </c>
      <c r="F114" s="255" t="s">
        <v>1035</v>
      </c>
      <c r="G114" s="261"/>
      <c r="H114" s="261"/>
      <c r="I114" s="256" t="s">
        <v>11</v>
      </c>
      <c r="J114" s="262"/>
      <c r="K114" s="273"/>
      <c r="L114" s="273"/>
      <c r="M114" s="274" t="s">
        <v>1522</v>
      </c>
      <c r="N114" s="339"/>
    </row>
    <row r="115" spans="1:14" s="155" customFormat="1" ht="18" customHeight="1">
      <c r="A115" s="334">
        <v>107</v>
      </c>
      <c r="B115" s="675"/>
      <c r="C115" s="675"/>
      <c r="D115" s="254" t="s">
        <v>1506</v>
      </c>
      <c r="E115" s="255" t="s">
        <v>1027</v>
      </c>
      <c r="F115" s="255" t="s">
        <v>1036</v>
      </c>
      <c r="G115" s="261"/>
      <c r="H115" s="261"/>
      <c r="I115" s="256" t="s">
        <v>11</v>
      </c>
      <c r="J115" s="262"/>
      <c r="K115" s="273"/>
      <c r="L115" s="273"/>
      <c r="M115" s="274" t="s">
        <v>1523</v>
      </c>
      <c r="N115" s="339"/>
    </row>
    <row r="116" spans="1:14" s="155" customFormat="1" ht="18" customHeight="1">
      <c r="A116" s="334">
        <v>108</v>
      </c>
      <c r="B116" s="675"/>
      <c r="C116" s="675"/>
      <c r="D116" s="254" t="s">
        <v>1506</v>
      </c>
      <c r="E116" s="255" t="s">
        <v>1027</v>
      </c>
      <c r="F116" s="255" t="s">
        <v>1037</v>
      </c>
      <c r="G116" s="282" t="s">
        <v>1524</v>
      </c>
      <c r="H116" s="282" t="s">
        <v>1524</v>
      </c>
      <c r="I116" s="256" t="s">
        <v>11</v>
      </c>
      <c r="J116" s="262"/>
      <c r="K116" s="273"/>
      <c r="L116" s="273"/>
      <c r="M116" s="892" t="s">
        <v>1525</v>
      </c>
      <c r="N116" s="339"/>
    </row>
    <row r="117" spans="1:14" s="155" customFormat="1" ht="18" customHeight="1">
      <c r="A117" s="334">
        <v>109</v>
      </c>
      <c r="B117" s="675"/>
      <c r="C117" s="675"/>
      <c r="D117" s="254" t="s">
        <v>1506</v>
      </c>
      <c r="E117" s="255" t="s">
        <v>1027</v>
      </c>
      <c r="F117" s="255" t="s">
        <v>1462</v>
      </c>
      <c r="G117" s="261" t="s">
        <v>1526</v>
      </c>
      <c r="H117" s="261" t="s">
        <v>1526</v>
      </c>
      <c r="I117" s="256" t="s">
        <v>11</v>
      </c>
      <c r="J117" s="262"/>
      <c r="K117" s="273"/>
      <c r="L117" s="273"/>
      <c r="M117" s="892"/>
      <c r="N117" s="339"/>
    </row>
    <row r="118" spans="1:14" s="155" customFormat="1" ht="18" customHeight="1">
      <c r="A118" s="334">
        <v>110</v>
      </c>
      <c r="B118" s="675"/>
      <c r="C118" s="675"/>
      <c r="D118" s="254" t="s">
        <v>1506</v>
      </c>
      <c r="E118" s="255" t="s">
        <v>1027</v>
      </c>
      <c r="F118" s="255" t="s">
        <v>1527</v>
      </c>
      <c r="G118" s="261" t="s">
        <v>1040</v>
      </c>
      <c r="H118" s="261" t="s">
        <v>1040</v>
      </c>
      <c r="I118" s="256" t="s">
        <v>11</v>
      </c>
      <c r="J118" s="262"/>
      <c r="K118" s="273"/>
      <c r="L118" s="273"/>
      <c r="M118" s="892"/>
      <c r="N118" s="339"/>
    </row>
    <row r="119" spans="1:14" s="155" customFormat="1" ht="18" customHeight="1">
      <c r="A119" s="334">
        <v>111</v>
      </c>
      <c r="B119" s="675"/>
      <c r="C119" s="675"/>
      <c r="D119" s="254" t="s">
        <v>1506</v>
      </c>
      <c r="E119" s="255" t="s">
        <v>1027</v>
      </c>
      <c r="F119" s="255" t="s">
        <v>1463</v>
      </c>
      <c r="G119" s="261" t="s">
        <v>1041</v>
      </c>
      <c r="H119" s="261" t="s">
        <v>1041</v>
      </c>
      <c r="I119" s="256" t="s">
        <v>11</v>
      </c>
      <c r="J119" s="262"/>
      <c r="K119" s="273"/>
      <c r="L119" s="273"/>
      <c r="M119" s="892"/>
      <c r="N119" s="339"/>
    </row>
    <row r="120" spans="1:14" s="155" customFormat="1" ht="18" customHeight="1">
      <c r="A120" s="334">
        <v>112</v>
      </c>
      <c r="B120" s="675"/>
      <c r="C120" s="675"/>
      <c r="D120" s="254" t="s">
        <v>1506</v>
      </c>
      <c r="E120" s="255" t="s">
        <v>1027</v>
      </c>
      <c r="F120" s="255" t="s">
        <v>1464</v>
      </c>
      <c r="G120" s="261" t="s">
        <v>1042</v>
      </c>
      <c r="H120" s="261" t="s">
        <v>1042</v>
      </c>
      <c r="I120" s="256" t="s">
        <v>11</v>
      </c>
      <c r="J120" s="262"/>
      <c r="K120" s="273"/>
      <c r="L120" s="273"/>
      <c r="M120" s="892"/>
      <c r="N120" s="339"/>
    </row>
    <row r="121" spans="1:14" s="155" customFormat="1" ht="18" customHeight="1">
      <c r="A121" s="334">
        <v>113</v>
      </c>
      <c r="B121" s="675"/>
      <c r="C121" s="675"/>
      <c r="D121" s="254"/>
      <c r="E121" s="255" t="s">
        <v>740</v>
      </c>
      <c r="F121" s="260" t="s">
        <v>741</v>
      </c>
      <c r="G121" s="261"/>
      <c r="H121" s="261"/>
      <c r="I121" s="256" t="s">
        <v>11</v>
      </c>
      <c r="J121" s="262"/>
      <c r="K121" s="273"/>
      <c r="L121" s="273"/>
      <c r="M121" s="264" t="s">
        <v>1253</v>
      </c>
      <c r="N121" s="339"/>
    </row>
    <row r="122" spans="1:14" s="110" customFormat="1" ht="16.5" customHeight="1">
      <c r="A122" s="334">
        <v>114</v>
      </c>
      <c r="B122" s="675"/>
      <c r="C122" s="675"/>
      <c r="D122" s="254" t="s">
        <v>1506</v>
      </c>
      <c r="E122" s="255" t="s">
        <v>743</v>
      </c>
      <c r="F122" s="260" t="s">
        <v>741</v>
      </c>
      <c r="G122" s="283"/>
      <c r="H122" s="283"/>
      <c r="I122" s="256" t="s">
        <v>11</v>
      </c>
      <c r="J122" s="284"/>
      <c r="K122" s="283"/>
      <c r="L122" s="285"/>
      <c r="M122" s="286" t="s">
        <v>1528</v>
      </c>
      <c r="N122" s="340"/>
    </row>
    <row r="123" spans="1:14" s="110" customFormat="1" ht="16.5" customHeight="1">
      <c r="A123" s="334">
        <v>115</v>
      </c>
      <c r="B123" s="675"/>
      <c r="C123" s="675"/>
      <c r="D123" s="254" t="s">
        <v>1506</v>
      </c>
      <c r="E123" s="255" t="s">
        <v>740</v>
      </c>
      <c r="F123" s="260" t="s">
        <v>745</v>
      </c>
      <c r="G123" s="283" t="s">
        <v>746</v>
      </c>
      <c r="H123" s="283" t="s">
        <v>746</v>
      </c>
      <c r="I123" s="256" t="s">
        <v>11</v>
      </c>
      <c r="J123" s="285"/>
      <c r="K123" s="283"/>
      <c r="L123" s="285"/>
      <c r="M123" s="287" t="s">
        <v>1529</v>
      </c>
      <c r="N123" s="340"/>
    </row>
    <row r="124" spans="1:14" s="110" customFormat="1" ht="16.5" customHeight="1">
      <c r="A124" s="334">
        <v>116</v>
      </c>
      <c r="B124" s="675"/>
      <c r="C124" s="675"/>
      <c r="D124" s="254" t="s">
        <v>1506</v>
      </c>
      <c r="E124" s="255" t="s">
        <v>740</v>
      </c>
      <c r="F124" s="260" t="s">
        <v>748</v>
      </c>
      <c r="G124" s="283" t="s">
        <v>746</v>
      </c>
      <c r="H124" s="283" t="s">
        <v>746</v>
      </c>
      <c r="I124" s="256" t="s">
        <v>11</v>
      </c>
      <c r="J124" s="285"/>
      <c r="K124" s="283"/>
      <c r="L124" s="285"/>
      <c r="M124" s="287"/>
      <c r="N124" s="340"/>
    </row>
    <row r="125" spans="1:14" s="110" customFormat="1" ht="16.5" customHeight="1">
      <c r="A125" s="334">
        <v>117</v>
      </c>
      <c r="B125" s="675"/>
      <c r="C125" s="675"/>
      <c r="D125" s="254" t="s">
        <v>1506</v>
      </c>
      <c r="E125" s="255" t="s">
        <v>740</v>
      </c>
      <c r="F125" s="260" t="s">
        <v>750</v>
      </c>
      <c r="G125" s="283" t="s">
        <v>412</v>
      </c>
      <c r="H125" s="283" t="s">
        <v>412</v>
      </c>
      <c r="I125" s="256" t="s">
        <v>11</v>
      </c>
      <c r="J125" s="285"/>
      <c r="K125" s="283"/>
      <c r="L125" s="285"/>
      <c r="M125" s="287"/>
      <c r="N125" s="340"/>
    </row>
    <row r="126" spans="1:14" s="110" customFormat="1" ht="16.5" customHeight="1">
      <c r="A126" s="334">
        <v>118</v>
      </c>
      <c r="B126" s="675"/>
      <c r="C126" s="675"/>
      <c r="D126" s="254" t="s">
        <v>1506</v>
      </c>
      <c r="E126" s="255" t="s">
        <v>740</v>
      </c>
      <c r="F126" s="260" t="s">
        <v>752</v>
      </c>
      <c r="G126" s="283" t="s">
        <v>753</v>
      </c>
      <c r="H126" s="283" t="s">
        <v>753</v>
      </c>
      <c r="I126" s="256" t="s">
        <v>11</v>
      </c>
      <c r="J126" s="285"/>
      <c r="K126" s="283"/>
      <c r="L126" s="285"/>
      <c r="M126" s="287"/>
      <c r="N126" s="340"/>
    </row>
    <row r="127" spans="1:14" s="110" customFormat="1" ht="16.5" customHeight="1">
      <c r="A127" s="334">
        <v>119</v>
      </c>
      <c r="B127" s="675"/>
      <c r="C127" s="675"/>
      <c r="D127" s="254" t="s">
        <v>1506</v>
      </c>
      <c r="E127" s="255" t="s">
        <v>740</v>
      </c>
      <c r="F127" s="260" t="s">
        <v>755</v>
      </c>
      <c r="G127" s="283" t="s">
        <v>753</v>
      </c>
      <c r="H127" s="283" t="s">
        <v>753</v>
      </c>
      <c r="I127" s="256" t="s">
        <v>11</v>
      </c>
      <c r="J127" s="285"/>
      <c r="K127" s="283"/>
      <c r="L127" s="285"/>
      <c r="M127" s="287"/>
      <c r="N127" s="340"/>
    </row>
    <row r="128" spans="1:14" s="110" customFormat="1" ht="16.5" customHeight="1">
      <c r="A128" s="334">
        <v>120</v>
      </c>
      <c r="B128" s="675"/>
      <c r="C128" s="675"/>
      <c r="D128" s="254" t="s">
        <v>1506</v>
      </c>
      <c r="E128" s="255" t="s">
        <v>740</v>
      </c>
      <c r="F128" s="260" t="s">
        <v>757</v>
      </c>
      <c r="G128" s="283" t="s">
        <v>753</v>
      </c>
      <c r="H128" s="283" t="s">
        <v>753</v>
      </c>
      <c r="I128" s="256" t="s">
        <v>11</v>
      </c>
      <c r="J128" s="285"/>
      <c r="K128" s="283"/>
      <c r="L128" s="285"/>
      <c r="M128" s="287"/>
      <c r="N128" s="340"/>
    </row>
    <row r="129" spans="1:14" s="110" customFormat="1" ht="16.5" customHeight="1">
      <c r="A129" s="334">
        <v>121</v>
      </c>
      <c r="B129" s="675"/>
      <c r="C129" s="675"/>
      <c r="D129" s="254" t="s">
        <v>1506</v>
      </c>
      <c r="E129" s="255" t="s">
        <v>743</v>
      </c>
      <c r="F129" s="260" t="s">
        <v>759</v>
      </c>
      <c r="G129" s="283" t="s">
        <v>760</v>
      </c>
      <c r="H129" s="283" t="s">
        <v>760</v>
      </c>
      <c r="I129" s="256" t="s">
        <v>11</v>
      </c>
      <c r="J129" s="285"/>
      <c r="K129" s="283"/>
      <c r="L129" s="285"/>
      <c r="M129" s="287"/>
      <c r="N129" s="340"/>
    </row>
    <row r="130" spans="1:14" s="110" customFormat="1" ht="16.5" customHeight="1">
      <c r="A130" s="334">
        <v>122</v>
      </c>
      <c r="B130" s="675"/>
      <c r="C130" s="675"/>
      <c r="D130" s="254" t="s">
        <v>1506</v>
      </c>
      <c r="E130" s="255" t="s">
        <v>743</v>
      </c>
      <c r="F130" s="260" t="s">
        <v>762</v>
      </c>
      <c r="G130" s="283" t="s">
        <v>763</v>
      </c>
      <c r="H130" s="283" t="s">
        <v>763</v>
      </c>
      <c r="I130" s="256" t="s">
        <v>11</v>
      </c>
      <c r="J130" s="285"/>
      <c r="K130" s="283"/>
      <c r="L130" s="285"/>
      <c r="M130" s="287"/>
      <c r="N130" s="340"/>
    </row>
    <row r="131" spans="1:14" s="110" customFormat="1" ht="16.5" customHeight="1">
      <c r="A131" s="334">
        <v>123</v>
      </c>
      <c r="B131" s="675"/>
      <c r="C131" s="675"/>
      <c r="D131" s="254" t="s">
        <v>1506</v>
      </c>
      <c r="E131" s="255" t="s">
        <v>743</v>
      </c>
      <c r="F131" s="260" t="s">
        <v>765</v>
      </c>
      <c r="G131" s="283" t="s">
        <v>763</v>
      </c>
      <c r="H131" s="283" t="s">
        <v>763</v>
      </c>
      <c r="I131" s="256" t="s">
        <v>11</v>
      </c>
      <c r="J131" s="285"/>
      <c r="K131" s="283"/>
      <c r="L131" s="285"/>
      <c r="M131" s="287"/>
      <c r="N131" s="340"/>
    </row>
    <row r="132" spans="1:14" s="110" customFormat="1" ht="16.5" customHeight="1">
      <c r="A132" s="334">
        <v>124</v>
      </c>
      <c r="B132" s="675"/>
      <c r="C132" s="675"/>
      <c r="D132" s="254" t="s">
        <v>1506</v>
      </c>
      <c r="E132" s="255" t="s">
        <v>743</v>
      </c>
      <c r="F132" s="260" t="s">
        <v>767</v>
      </c>
      <c r="G132" s="283" t="s">
        <v>763</v>
      </c>
      <c r="H132" s="283" t="s">
        <v>763</v>
      </c>
      <c r="I132" s="256" t="s">
        <v>11</v>
      </c>
      <c r="J132" s="285"/>
      <c r="K132" s="283"/>
      <c r="L132" s="285"/>
      <c r="M132" s="287"/>
      <c r="N132" s="340"/>
    </row>
    <row r="133" spans="1:14" s="110" customFormat="1" ht="16.5" customHeight="1">
      <c r="A133" s="334">
        <v>125</v>
      </c>
      <c r="B133" s="675"/>
      <c r="C133" s="675"/>
      <c r="D133" s="254" t="s">
        <v>1506</v>
      </c>
      <c r="E133" s="255" t="s">
        <v>743</v>
      </c>
      <c r="F133" s="260" t="s">
        <v>752</v>
      </c>
      <c r="G133" s="283" t="s">
        <v>769</v>
      </c>
      <c r="H133" s="283" t="s">
        <v>769</v>
      </c>
      <c r="I133" s="256" t="s">
        <v>11</v>
      </c>
      <c r="J133" s="285"/>
      <c r="K133" s="283"/>
      <c r="L133" s="285"/>
      <c r="M133" s="287"/>
      <c r="N133" s="340"/>
    </row>
    <row r="134" spans="1:14" s="110" customFormat="1" ht="16.5" customHeight="1">
      <c r="A134" s="334">
        <v>126</v>
      </c>
      <c r="B134" s="675"/>
      <c r="C134" s="675"/>
      <c r="D134" s="254" t="s">
        <v>1506</v>
      </c>
      <c r="E134" s="255" t="s">
        <v>743</v>
      </c>
      <c r="F134" s="260" t="s">
        <v>755</v>
      </c>
      <c r="G134" s="283" t="s">
        <v>769</v>
      </c>
      <c r="H134" s="283" t="s">
        <v>769</v>
      </c>
      <c r="I134" s="256" t="s">
        <v>11</v>
      </c>
      <c r="J134" s="285"/>
      <c r="K134" s="283"/>
      <c r="L134" s="285"/>
      <c r="M134" s="287"/>
      <c r="N134" s="340"/>
    </row>
    <row r="135" spans="1:14" s="110" customFormat="1" ht="16.5" customHeight="1">
      <c r="A135" s="334">
        <v>127</v>
      </c>
      <c r="B135" s="675"/>
      <c r="C135" s="675"/>
      <c r="D135" s="254" t="s">
        <v>1506</v>
      </c>
      <c r="E135" s="255" t="s">
        <v>743</v>
      </c>
      <c r="F135" s="260" t="s">
        <v>757</v>
      </c>
      <c r="G135" s="283" t="s">
        <v>769</v>
      </c>
      <c r="H135" s="283" t="s">
        <v>769</v>
      </c>
      <c r="I135" s="256" t="s">
        <v>11</v>
      </c>
      <c r="J135" s="285"/>
      <c r="K135" s="283"/>
      <c r="L135" s="285"/>
      <c r="M135" s="287"/>
      <c r="N135" s="340"/>
    </row>
    <row r="136" spans="1:14" s="110" customFormat="1" ht="16.5" customHeight="1">
      <c r="A136" s="334">
        <v>128</v>
      </c>
      <c r="B136" s="675"/>
      <c r="C136" s="675"/>
      <c r="D136" s="254" t="s">
        <v>1506</v>
      </c>
      <c r="E136" s="255" t="s">
        <v>740</v>
      </c>
      <c r="F136" s="260" t="s">
        <v>773</v>
      </c>
      <c r="G136" s="283"/>
      <c r="H136" s="283"/>
      <c r="I136" s="256" t="s">
        <v>11</v>
      </c>
      <c r="J136" s="284"/>
      <c r="K136" s="283"/>
      <c r="L136" s="285"/>
      <c r="M136" s="286" t="s">
        <v>1530</v>
      </c>
      <c r="N136" s="340"/>
    </row>
    <row r="137" spans="1:14" s="110" customFormat="1" ht="16.5" customHeight="1">
      <c r="A137" s="334">
        <v>129</v>
      </c>
      <c r="B137" s="675"/>
      <c r="C137" s="675"/>
      <c r="D137" s="254" t="s">
        <v>1506</v>
      </c>
      <c r="E137" s="255" t="s">
        <v>743</v>
      </c>
      <c r="F137" s="260" t="s">
        <v>773</v>
      </c>
      <c r="G137" s="283"/>
      <c r="H137" s="283"/>
      <c r="I137" s="256" t="s">
        <v>11</v>
      </c>
      <c r="J137" s="284"/>
      <c r="K137" s="283"/>
      <c r="L137" s="285"/>
      <c r="M137" s="286" t="s">
        <v>1531</v>
      </c>
      <c r="N137" s="340"/>
    </row>
    <row r="138" spans="1:14" s="155" customFormat="1" ht="18" customHeight="1">
      <c r="A138" s="334">
        <v>130</v>
      </c>
      <c r="B138" s="675"/>
      <c r="C138" s="675"/>
      <c r="D138" s="254" t="s">
        <v>1506</v>
      </c>
      <c r="E138" s="255" t="s">
        <v>776</v>
      </c>
      <c r="F138" s="260" t="s">
        <v>777</v>
      </c>
      <c r="G138" s="261"/>
      <c r="H138" s="261"/>
      <c r="I138" s="256" t="s">
        <v>11</v>
      </c>
      <c r="J138" s="273"/>
      <c r="K138" s="273"/>
      <c r="L138" s="263"/>
      <c r="M138" s="274" t="s">
        <v>1532</v>
      </c>
      <c r="N138" s="339"/>
    </row>
    <row r="139" spans="1:14" s="155" customFormat="1" ht="18" customHeight="1">
      <c r="A139" s="334">
        <v>131</v>
      </c>
      <c r="B139" s="675"/>
      <c r="C139" s="675"/>
      <c r="D139" s="254" t="s">
        <v>1506</v>
      </c>
      <c r="E139" s="255" t="s">
        <v>776</v>
      </c>
      <c r="F139" s="260" t="s">
        <v>779</v>
      </c>
      <c r="G139" s="261"/>
      <c r="H139" s="261"/>
      <c r="I139" s="256" t="s">
        <v>11</v>
      </c>
      <c r="J139" s="273"/>
      <c r="K139" s="273"/>
      <c r="L139" s="263"/>
      <c r="M139" s="274" t="s">
        <v>1533</v>
      </c>
      <c r="N139" s="339"/>
    </row>
    <row r="140" spans="1:14" s="155" customFormat="1" ht="18" customHeight="1">
      <c r="A140" s="334">
        <v>132</v>
      </c>
      <c r="B140" s="675"/>
      <c r="C140" s="675"/>
      <c r="D140" s="254" t="s">
        <v>1506</v>
      </c>
      <c r="E140" s="255" t="s">
        <v>776</v>
      </c>
      <c r="F140" s="260" t="s">
        <v>773</v>
      </c>
      <c r="G140" s="261"/>
      <c r="H140" s="261"/>
      <c r="I140" s="256" t="s">
        <v>11</v>
      </c>
      <c r="J140" s="273"/>
      <c r="K140" s="273"/>
      <c r="L140" s="263"/>
      <c r="M140" s="274" t="s">
        <v>1534</v>
      </c>
      <c r="N140" s="339"/>
    </row>
    <row r="141" spans="1:14" s="155" customFormat="1" ht="18" customHeight="1">
      <c r="A141" s="334">
        <v>133</v>
      </c>
      <c r="B141" s="675"/>
      <c r="C141" s="675"/>
      <c r="D141" s="254" t="s">
        <v>1506</v>
      </c>
      <c r="E141" s="255" t="s">
        <v>1535</v>
      </c>
      <c r="F141" s="268" t="s">
        <v>782</v>
      </c>
      <c r="G141" s="261" t="s">
        <v>1536</v>
      </c>
      <c r="H141" s="261" t="s">
        <v>1536</v>
      </c>
      <c r="I141" s="256" t="s">
        <v>11</v>
      </c>
      <c r="J141" s="273"/>
      <c r="K141" s="273"/>
      <c r="L141" s="263"/>
      <c r="M141" s="274" t="s">
        <v>1537</v>
      </c>
      <c r="N141" s="339"/>
    </row>
    <row r="142" spans="1:14" s="155" customFormat="1" ht="18" customHeight="1">
      <c r="A142" s="334">
        <v>134</v>
      </c>
      <c r="B142" s="675"/>
      <c r="C142" s="675"/>
      <c r="D142" s="254" t="s">
        <v>1538</v>
      </c>
      <c r="E142" s="255" t="s">
        <v>1638</v>
      </c>
      <c r="F142" s="268" t="s">
        <v>1639</v>
      </c>
      <c r="G142" s="288" t="s">
        <v>2063</v>
      </c>
      <c r="H142" s="288" t="s">
        <v>2063</v>
      </c>
      <c r="I142" s="256" t="s">
        <v>11</v>
      </c>
      <c r="J142" s="263"/>
      <c r="K142" s="273"/>
      <c r="L142" s="263"/>
      <c r="M142" s="289" t="s">
        <v>1539</v>
      </c>
      <c r="N142" s="339"/>
    </row>
    <row r="143" spans="1:14" s="155" customFormat="1" ht="18" customHeight="1">
      <c r="A143" s="334">
        <v>135</v>
      </c>
      <c r="B143" s="675"/>
      <c r="C143" s="675"/>
      <c r="D143" s="254" t="s">
        <v>1538</v>
      </c>
      <c r="E143" s="255" t="s">
        <v>776</v>
      </c>
      <c r="F143" s="268" t="s">
        <v>788</v>
      </c>
      <c r="G143" s="271" t="s">
        <v>89</v>
      </c>
      <c r="H143" s="271" t="s">
        <v>89</v>
      </c>
      <c r="I143" s="290" t="s">
        <v>11</v>
      </c>
      <c r="J143" s="273"/>
      <c r="K143" s="273"/>
      <c r="L143" s="263"/>
      <c r="M143" s="291" t="s">
        <v>1540</v>
      </c>
      <c r="N143" s="339"/>
    </row>
    <row r="144" spans="1:14" s="155" customFormat="1" ht="18" customHeight="1">
      <c r="A144" s="334">
        <v>136</v>
      </c>
      <c r="B144" s="675"/>
      <c r="C144" s="675"/>
      <c r="D144" s="254" t="s">
        <v>1538</v>
      </c>
      <c r="E144" s="255" t="s">
        <v>776</v>
      </c>
      <c r="F144" s="260" t="s">
        <v>790</v>
      </c>
      <c r="G144" s="271" t="s">
        <v>791</v>
      </c>
      <c r="H144" s="271" t="s">
        <v>791</v>
      </c>
      <c r="I144" s="290" t="s">
        <v>11</v>
      </c>
      <c r="J144" s="273"/>
      <c r="K144" s="273"/>
      <c r="L144" s="263"/>
      <c r="M144" s="274" t="s">
        <v>1541</v>
      </c>
      <c r="N144" s="339"/>
    </row>
    <row r="145" spans="1:15" s="110" customFormat="1" ht="16.5" customHeight="1">
      <c r="A145" s="334">
        <v>137</v>
      </c>
      <c r="B145" s="675"/>
      <c r="C145" s="675"/>
      <c r="D145" s="254" t="s">
        <v>1538</v>
      </c>
      <c r="E145" s="255" t="s">
        <v>776</v>
      </c>
      <c r="F145" s="260" t="s">
        <v>793</v>
      </c>
      <c r="G145" s="271" t="s">
        <v>794</v>
      </c>
      <c r="H145" s="271" t="s">
        <v>794</v>
      </c>
      <c r="I145" s="290" t="s">
        <v>11</v>
      </c>
      <c r="J145" s="285"/>
      <c r="K145" s="283"/>
      <c r="L145" s="285"/>
      <c r="M145" s="893"/>
      <c r="N145" s="340"/>
    </row>
    <row r="146" spans="1:15" s="110" customFormat="1" ht="16.5" customHeight="1">
      <c r="A146" s="334">
        <v>138</v>
      </c>
      <c r="B146" s="675"/>
      <c r="C146" s="675"/>
      <c r="D146" s="254" t="s">
        <v>1538</v>
      </c>
      <c r="E146" s="255" t="s">
        <v>776</v>
      </c>
      <c r="F146" s="260" t="s">
        <v>796</v>
      </c>
      <c r="G146" s="271" t="s">
        <v>794</v>
      </c>
      <c r="H146" s="271" t="s">
        <v>794</v>
      </c>
      <c r="I146" s="290" t="s">
        <v>11</v>
      </c>
      <c r="J146" s="285"/>
      <c r="K146" s="283"/>
      <c r="L146" s="285"/>
      <c r="M146" s="893"/>
      <c r="N146" s="340"/>
    </row>
    <row r="147" spans="1:15" s="110" customFormat="1" ht="16.5" customHeight="1">
      <c r="A147" s="334">
        <v>139</v>
      </c>
      <c r="B147" s="675"/>
      <c r="C147" s="675"/>
      <c r="D147" s="254" t="s">
        <v>1538</v>
      </c>
      <c r="E147" s="255" t="s">
        <v>776</v>
      </c>
      <c r="F147" s="260" t="s">
        <v>798</v>
      </c>
      <c r="G147" s="271" t="s">
        <v>794</v>
      </c>
      <c r="H147" s="271" t="s">
        <v>794</v>
      </c>
      <c r="I147" s="290" t="s">
        <v>11</v>
      </c>
      <c r="J147" s="285"/>
      <c r="K147" s="283"/>
      <c r="L147" s="285"/>
      <c r="M147" s="893"/>
      <c r="N147" s="340"/>
    </row>
    <row r="148" spans="1:15" s="110" customFormat="1" ht="16.5" customHeight="1">
      <c r="A148" s="334">
        <v>140</v>
      </c>
      <c r="B148" s="675"/>
      <c r="C148" s="675"/>
      <c r="D148" s="254" t="s">
        <v>1538</v>
      </c>
      <c r="E148" s="255" t="s">
        <v>776</v>
      </c>
      <c r="F148" s="260" t="s">
        <v>800</v>
      </c>
      <c r="G148" s="288" t="s">
        <v>1642</v>
      </c>
      <c r="H148" s="288" t="s">
        <v>1642</v>
      </c>
      <c r="I148" s="290" t="s">
        <v>11</v>
      </c>
      <c r="J148" s="285"/>
      <c r="K148" s="283"/>
      <c r="L148" s="285"/>
      <c r="M148" s="893"/>
      <c r="N148" s="340"/>
    </row>
    <row r="149" spans="1:15" s="110" customFormat="1" ht="16.5" customHeight="1">
      <c r="A149" s="334">
        <v>141</v>
      </c>
      <c r="B149" s="675"/>
      <c r="C149" s="675"/>
      <c r="D149" s="254" t="s">
        <v>1538</v>
      </c>
      <c r="E149" s="255" t="s">
        <v>776</v>
      </c>
      <c r="F149" s="260" t="s">
        <v>802</v>
      </c>
      <c r="G149" s="288" t="s">
        <v>1636</v>
      </c>
      <c r="H149" s="288" t="s">
        <v>1636</v>
      </c>
      <c r="I149" s="290" t="s">
        <v>11</v>
      </c>
      <c r="J149" s="285"/>
      <c r="K149" s="283"/>
      <c r="L149" s="285"/>
      <c r="M149" s="893"/>
      <c r="N149" s="340"/>
    </row>
    <row r="150" spans="1:15" s="110" customFormat="1" ht="16.5" customHeight="1">
      <c r="A150" s="334">
        <v>142</v>
      </c>
      <c r="B150" s="675"/>
      <c r="C150" s="675"/>
      <c r="D150" s="254" t="s">
        <v>1538</v>
      </c>
      <c r="E150" s="255" t="s">
        <v>776</v>
      </c>
      <c r="F150" s="260" t="s">
        <v>804</v>
      </c>
      <c r="G150" s="288" t="s">
        <v>1636</v>
      </c>
      <c r="H150" s="288" t="s">
        <v>1636</v>
      </c>
      <c r="I150" s="290" t="s">
        <v>11</v>
      </c>
      <c r="J150" s="285"/>
      <c r="K150" s="283"/>
      <c r="L150" s="285"/>
      <c r="M150" s="893"/>
      <c r="N150" s="340"/>
    </row>
    <row r="151" spans="1:15" s="110" customFormat="1" ht="16.5" customHeight="1">
      <c r="A151" s="334">
        <v>143</v>
      </c>
      <c r="B151" s="675"/>
      <c r="C151" s="675"/>
      <c r="D151" s="254" t="s">
        <v>1538</v>
      </c>
      <c r="E151" s="255" t="s">
        <v>776</v>
      </c>
      <c r="F151" s="260" t="s">
        <v>806</v>
      </c>
      <c r="G151" s="283" t="s">
        <v>807</v>
      </c>
      <c r="H151" s="283" t="s">
        <v>807</v>
      </c>
      <c r="I151" s="256" t="s">
        <v>11</v>
      </c>
      <c r="J151" s="285"/>
      <c r="K151" s="283"/>
      <c r="L151" s="285"/>
      <c r="M151" s="893"/>
      <c r="N151" s="340"/>
    </row>
    <row r="152" spans="1:15" ht="18" customHeight="1">
      <c r="A152" s="334">
        <v>144</v>
      </c>
      <c r="B152" s="675"/>
      <c r="C152" s="675"/>
      <c r="D152" s="254" t="s">
        <v>1538</v>
      </c>
      <c r="E152" s="255" t="s">
        <v>1542</v>
      </c>
      <c r="F152" s="255" t="s">
        <v>54</v>
      </c>
      <c r="G152" s="253"/>
      <c r="H152" s="253"/>
      <c r="I152" s="240" t="s">
        <v>11</v>
      </c>
      <c r="J152" s="257"/>
      <c r="K152" s="257"/>
      <c r="L152" s="258"/>
      <c r="M152" s="278" t="s">
        <v>1543</v>
      </c>
      <c r="N152" s="335"/>
    </row>
    <row r="153" spans="1:15" ht="16.5" customHeight="1">
      <c r="A153" s="334">
        <v>145</v>
      </c>
      <c r="B153" s="675"/>
      <c r="C153" s="675"/>
      <c r="D153" s="254" t="s">
        <v>1538</v>
      </c>
      <c r="E153" s="255" t="s">
        <v>53</v>
      </c>
      <c r="F153" s="255" t="s">
        <v>55</v>
      </c>
      <c r="G153" s="253"/>
      <c r="H153" s="253"/>
      <c r="I153" s="256" t="s">
        <v>11</v>
      </c>
      <c r="J153" s="257"/>
      <c r="K153" s="257"/>
      <c r="L153" s="258"/>
      <c r="M153" s="267" t="s">
        <v>1544</v>
      </c>
      <c r="N153" s="335"/>
      <c r="O153" s="160"/>
    </row>
    <row r="154" spans="1:15" ht="16.5" customHeight="1">
      <c r="A154" s="334">
        <v>146</v>
      </c>
      <c r="B154" s="675"/>
      <c r="C154" s="675"/>
      <c r="D154" s="254" t="s">
        <v>1538</v>
      </c>
      <c r="E154" s="255" t="s">
        <v>53</v>
      </c>
      <c r="F154" s="293" t="s">
        <v>61</v>
      </c>
      <c r="G154" s="253"/>
      <c r="H154" s="253"/>
      <c r="I154" s="292" t="s">
        <v>1503</v>
      </c>
      <c r="J154" s="257"/>
      <c r="K154" s="257"/>
      <c r="L154" s="258"/>
      <c r="M154" s="294" t="s">
        <v>1545</v>
      </c>
      <c r="N154" s="341"/>
      <c r="O154" s="160"/>
    </row>
    <row r="155" spans="1:15" ht="16.5" customHeight="1">
      <c r="A155" s="334">
        <v>147</v>
      </c>
      <c r="B155" s="675"/>
      <c r="C155" s="675"/>
      <c r="D155" s="254" t="s">
        <v>1538</v>
      </c>
      <c r="E155" s="255" t="s">
        <v>53</v>
      </c>
      <c r="F155" s="255" t="s">
        <v>1025</v>
      </c>
      <c r="G155" s="253"/>
      <c r="H155" s="253"/>
      <c r="I155" s="256" t="s">
        <v>11</v>
      </c>
      <c r="J155" s="257"/>
      <c r="K155" s="257"/>
      <c r="L155" s="258"/>
      <c r="M155" s="267" t="s">
        <v>57</v>
      </c>
      <c r="N155" s="335"/>
      <c r="O155" s="156"/>
    </row>
    <row r="156" spans="1:15" ht="16.5" customHeight="1">
      <c r="A156" s="334">
        <v>148</v>
      </c>
      <c r="B156" s="675"/>
      <c r="C156" s="675"/>
      <c r="D156" s="254" t="s">
        <v>1538</v>
      </c>
      <c r="E156" s="255" t="s">
        <v>53</v>
      </c>
      <c r="F156" s="255" t="s">
        <v>58</v>
      </c>
      <c r="G156" s="253"/>
      <c r="H156" s="253"/>
      <c r="I156" s="256" t="s">
        <v>11</v>
      </c>
      <c r="J156" s="257"/>
      <c r="K156" s="257"/>
      <c r="L156" s="258"/>
      <c r="M156" s="267" t="s">
        <v>59</v>
      </c>
      <c r="N156" s="335"/>
      <c r="O156" s="160"/>
    </row>
    <row r="157" spans="1:15" ht="16.5" customHeight="1">
      <c r="A157" s="334">
        <v>149</v>
      </c>
      <c r="B157" s="675"/>
      <c r="C157" s="675"/>
      <c r="D157" s="254" t="s">
        <v>1538</v>
      </c>
      <c r="E157" s="255" t="s">
        <v>53</v>
      </c>
      <c r="F157" s="255" t="s">
        <v>2251</v>
      </c>
      <c r="G157" s="253"/>
      <c r="H157" s="253"/>
      <c r="I157" s="256" t="s">
        <v>11</v>
      </c>
      <c r="J157" s="257"/>
      <c r="K157" s="257"/>
      <c r="L157" s="258"/>
      <c r="M157" s="267" t="s">
        <v>2250</v>
      </c>
      <c r="N157" s="335"/>
      <c r="O157" s="156"/>
    </row>
    <row r="158" spans="1:15" s="110" customFormat="1" ht="17.25" customHeight="1">
      <c r="A158" s="334">
        <v>150</v>
      </c>
      <c r="B158" s="675"/>
      <c r="C158" s="675"/>
      <c r="D158" s="254" t="s">
        <v>1506</v>
      </c>
      <c r="E158" s="295" t="s">
        <v>168</v>
      </c>
      <c r="F158" s="255" t="s">
        <v>1284</v>
      </c>
      <c r="G158" s="644" t="s">
        <v>2947</v>
      </c>
      <c r="H158" s="644" t="s">
        <v>2947</v>
      </c>
      <c r="I158" s="256" t="s">
        <v>11</v>
      </c>
      <c r="J158" s="283"/>
      <c r="K158" s="283"/>
      <c r="L158" s="296"/>
      <c r="M158" s="297" t="s">
        <v>3021</v>
      </c>
      <c r="N158" s="342"/>
      <c r="O158" s="109"/>
    </row>
    <row r="159" spans="1:15" s="110" customFormat="1" ht="16.5" customHeight="1">
      <c r="A159" s="334">
        <v>151</v>
      </c>
      <c r="B159" s="675"/>
      <c r="C159" s="675"/>
      <c r="D159" s="254" t="s">
        <v>1506</v>
      </c>
      <c r="E159" s="295" t="s">
        <v>168</v>
      </c>
      <c r="F159" s="295" t="s">
        <v>1285</v>
      </c>
      <c r="G159" s="644" t="s">
        <v>2722</v>
      </c>
      <c r="H159" s="644" t="s">
        <v>2722</v>
      </c>
      <c r="I159" s="256" t="s">
        <v>11</v>
      </c>
      <c r="J159" s="283"/>
      <c r="K159" s="283"/>
      <c r="L159" s="296"/>
      <c r="M159" s="250" t="s">
        <v>2951</v>
      </c>
      <c r="N159" s="342"/>
      <c r="O159" s="109"/>
    </row>
    <row r="160" spans="1:15" s="110" customFormat="1" ht="16.5" customHeight="1">
      <c r="A160" s="334">
        <v>152</v>
      </c>
      <c r="B160" s="675"/>
      <c r="C160" s="675"/>
      <c r="D160" s="254" t="s">
        <v>1506</v>
      </c>
      <c r="E160" s="295" t="s">
        <v>168</v>
      </c>
      <c r="F160" s="295" t="s">
        <v>1286</v>
      </c>
      <c r="G160" s="283" t="s">
        <v>1725</v>
      </c>
      <c r="H160" s="283" t="s">
        <v>1725</v>
      </c>
      <c r="I160" s="256" t="s">
        <v>11</v>
      </c>
      <c r="J160" s="283"/>
      <c r="K160" s="283"/>
      <c r="L160" s="296"/>
      <c r="M160" s="297" t="s">
        <v>1741</v>
      </c>
      <c r="N160" s="342"/>
      <c r="O160" s="109"/>
    </row>
    <row r="161" spans="1:15" s="110" customFormat="1" ht="16.5" customHeight="1">
      <c r="A161" s="334">
        <v>153</v>
      </c>
      <c r="B161" s="675"/>
      <c r="C161" s="675"/>
      <c r="D161" s="254" t="s">
        <v>1506</v>
      </c>
      <c r="E161" s="295" t="s">
        <v>168</v>
      </c>
      <c r="F161" s="295" t="s">
        <v>1723</v>
      </c>
      <c r="G161" s="283" t="s">
        <v>1725</v>
      </c>
      <c r="H161" s="283" t="s">
        <v>1725</v>
      </c>
      <c r="I161" s="256" t="s">
        <v>11</v>
      </c>
      <c r="J161" s="283"/>
      <c r="K161" s="283"/>
      <c r="L161" s="296"/>
      <c r="M161" s="297" t="s">
        <v>1928</v>
      </c>
      <c r="N161" s="342"/>
      <c r="O161" s="109"/>
    </row>
    <row r="162" spans="1:15" s="110" customFormat="1" ht="16.5" customHeight="1">
      <c r="A162" s="334">
        <v>154</v>
      </c>
      <c r="B162" s="675"/>
      <c r="C162" s="675"/>
      <c r="D162" s="254" t="s">
        <v>1506</v>
      </c>
      <c r="E162" s="295" t="s">
        <v>168</v>
      </c>
      <c r="F162" s="295" t="s">
        <v>1724</v>
      </c>
      <c r="G162" s="283" t="s">
        <v>1725</v>
      </c>
      <c r="H162" s="283" t="s">
        <v>1725</v>
      </c>
      <c r="I162" s="256" t="s">
        <v>11</v>
      </c>
      <c r="J162" s="283"/>
      <c r="K162" s="283"/>
      <c r="L162" s="296"/>
      <c r="M162" s="297" t="s">
        <v>1929</v>
      </c>
      <c r="N162" s="342"/>
      <c r="O162" s="109"/>
    </row>
    <row r="163" spans="1:15" ht="16.5" customHeight="1">
      <c r="A163" s="334">
        <v>155</v>
      </c>
      <c r="B163" s="675"/>
      <c r="C163" s="675"/>
      <c r="D163" s="254" t="s">
        <v>1506</v>
      </c>
      <c r="E163" s="255" t="s">
        <v>168</v>
      </c>
      <c r="F163" s="255" t="s">
        <v>1212</v>
      </c>
      <c r="G163" s="283" t="s">
        <v>1725</v>
      </c>
      <c r="H163" s="283" t="s">
        <v>1725</v>
      </c>
      <c r="I163" s="256" t="s">
        <v>11</v>
      </c>
      <c r="J163" s="257"/>
      <c r="K163" s="257"/>
      <c r="L163" s="258"/>
      <c r="M163" s="298" t="s">
        <v>2257</v>
      </c>
      <c r="N163" s="335"/>
    </row>
    <row r="164" spans="1:15" s="110" customFormat="1" ht="16.5" customHeight="1">
      <c r="A164" s="334">
        <v>156</v>
      </c>
      <c r="B164" s="675"/>
      <c r="C164" s="675"/>
      <c r="D164" s="254" t="s">
        <v>1506</v>
      </c>
      <c r="E164" s="295" t="s">
        <v>168</v>
      </c>
      <c r="F164" s="295" t="s">
        <v>1754</v>
      </c>
      <c r="G164" s="283" t="s">
        <v>169</v>
      </c>
      <c r="H164" s="283" t="s">
        <v>169</v>
      </c>
      <c r="I164" s="256" t="s">
        <v>11</v>
      </c>
      <c r="J164" s="283"/>
      <c r="K164" s="283"/>
      <c r="L164" s="299" t="s">
        <v>1746</v>
      </c>
      <c r="M164" s="896" t="s">
        <v>3007</v>
      </c>
      <c r="N164" s="342"/>
      <c r="O164" s="109"/>
    </row>
    <row r="165" spans="1:15" s="110" customFormat="1" ht="16.5" customHeight="1">
      <c r="A165" s="334">
        <v>157</v>
      </c>
      <c r="B165" s="675"/>
      <c r="C165" s="675"/>
      <c r="D165" s="254" t="s">
        <v>1506</v>
      </c>
      <c r="E165" s="295" t="s">
        <v>168</v>
      </c>
      <c r="F165" s="295" t="s">
        <v>1755</v>
      </c>
      <c r="G165" s="283" t="s">
        <v>169</v>
      </c>
      <c r="H165" s="283" t="s">
        <v>169</v>
      </c>
      <c r="I165" s="256" t="s">
        <v>11</v>
      </c>
      <c r="J165" s="283"/>
      <c r="K165" s="283"/>
      <c r="L165" s="300"/>
      <c r="M165" s="896"/>
      <c r="N165" s="342"/>
      <c r="O165" s="109"/>
    </row>
    <row r="166" spans="1:15" s="110" customFormat="1" ht="16.5" customHeight="1">
      <c r="A166" s="334">
        <v>158</v>
      </c>
      <c r="B166" s="675"/>
      <c r="C166" s="675"/>
      <c r="D166" s="254" t="s">
        <v>1506</v>
      </c>
      <c r="E166" s="295" t="s">
        <v>168</v>
      </c>
      <c r="F166" s="295" t="s">
        <v>1756</v>
      </c>
      <c r="G166" s="283" t="s">
        <v>169</v>
      </c>
      <c r="H166" s="283" t="s">
        <v>169</v>
      </c>
      <c r="I166" s="256" t="s">
        <v>11</v>
      </c>
      <c r="J166" s="283"/>
      <c r="K166" s="283"/>
      <c r="L166" s="300"/>
      <c r="M166" s="896"/>
      <c r="N166" s="342"/>
      <c r="O166" s="109"/>
    </row>
    <row r="167" spans="1:15" s="110" customFormat="1" ht="16.5" customHeight="1">
      <c r="A167" s="334">
        <v>159</v>
      </c>
      <c r="B167" s="675"/>
      <c r="C167" s="675"/>
      <c r="D167" s="254" t="s">
        <v>1506</v>
      </c>
      <c r="E167" s="295" t="s">
        <v>168</v>
      </c>
      <c r="F167" s="295" t="s">
        <v>1753</v>
      </c>
      <c r="G167" s="283" t="s">
        <v>169</v>
      </c>
      <c r="H167" s="283" t="s">
        <v>169</v>
      </c>
      <c r="I167" s="256" t="s">
        <v>11</v>
      </c>
      <c r="J167" s="283"/>
      <c r="K167" s="283"/>
      <c r="L167" s="300"/>
      <c r="M167" s="896"/>
      <c r="N167" s="342"/>
      <c r="O167" s="109"/>
    </row>
    <row r="168" spans="1:15" s="110" customFormat="1" ht="16.5" customHeight="1">
      <c r="A168" s="334">
        <v>160</v>
      </c>
      <c r="B168" s="675"/>
      <c r="C168" s="675"/>
      <c r="D168" s="254" t="s">
        <v>1506</v>
      </c>
      <c r="E168" s="295" t="s">
        <v>168</v>
      </c>
      <c r="F168" s="295" t="s">
        <v>1757</v>
      </c>
      <c r="G168" s="283" t="s">
        <v>169</v>
      </c>
      <c r="H168" s="283" t="s">
        <v>169</v>
      </c>
      <c r="I168" s="256" t="s">
        <v>11</v>
      </c>
      <c r="J168" s="283"/>
      <c r="K168" s="283"/>
      <c r="L168" s="300"/>
      <c r="M168" s="896"/>
      <c r="N168" s="342"/>
      <c r="O168" s="109"/>
    </row>
    <row r="169" spans="1:15" s="110" customFormat="1" ht="16.5" customHeight="1">
      <c r="A169" s="334">
        <v>161</v>
      </c>
      <c r="B169" s="675"/>
      <c r="C169" s="675"/>
      <c r="D169" s="254" t="s">
        <v>1506</v>
      </c>
      <c r="E169" s="295" t="s">
        <v>168</v>
      </c>
      <c r="F169" s="295" t="s">
        <v>1758</v>
      </c>
      <c r="G169" s="283" t="s">
        <v>1725</v>
      </c>
      <c r="H169" s="283" t="s">
        <v>1725</v>
      </c>
      <c r="I169" s="256" t="s">
        <v>11</v>
      </c>
      <c r="J169" s="283"/>
      <c r="K169" s="283"/>
      <c r="L169" s="300"/>
      <c r="M169" s="896"/>
      <c r="N169" s="342"/>
      <c r="O169" s="109"/>
    </row>
    <row r="170" spans="1:15" s="110" customFormat="1" ht="16.5" customHeight="1">
      <c r="A170" s="334">
        <v>162</v>
      </c>
      <c r="B170" s="675"/>
      <c r="C170" s="675"/>
      <c r="D170" s="254" t="s">
        <v>1506</v>
      </c>
      <c r="E170" s="295" t="s">
        <v>168</v>
      </c>
      <c r="F170" s="295" t="s">
        <v>1288</v>
      </c>
      <c r="G170" s="644" t="s">
        <v>2947</v>
      </c>
      <c r="H170" s="644" t="s">
        <v>2947</v>
      </c>
      <c r="I170" s="256" t="s">
        <v>11</v>
      </c>
      <c r="J170" s="283"/>
      <c r="K170" s="283"/>
      <c r="L170" s="300"/>
      <c r="M170" s="651" t="s">
        <v>3014</v>
      </c>
      <c r="N170" s="342"/>
      <c r="O170" s="109"/>
    </row>
    <row r="171" spans="1:15" s="110" customFormat="1" ht="16.5" customHeight="1">
      <c r="A171" s="334">
        <v>163</v>
      </c>
      <c r="B171" s="675"/>
      <c r="C171" s="675"/>
      <c r="D171" s="254" t="s">
        <v>1506</v>
      </c>
      <c r="E171" s="295" t="s">
        <v>168</v>
      </c>
      <c r="F171" s="295" t="s">
        <v>1290</v>
      </c>
      <c r="G171" s="644" t="s">
        <v>2722</v>
      </c>
      <c r="H171" s="644" t="s">
        <v>2722</v>
      </c>
      <c r="I171" s="256" t="s">
        <v>11</v>
      </c>
      <c r="J171" s="283"/>
      <c r="K171" s="283"/>
      <c r="L171" s="300"/>
      <c r="M171" s="250" t="s">
        <v>2950</v>
      </c>
      <c r="N171" s="342"/>
      <c r="O171" s="109"/>
    </row>
    <row r="172" spans="1:15" s="110" customFormat="1" ht="16.5" customHeight="1">
      <c r="A172" s="334">
        <v>164</v>
      </c>
      <c r="B172" s="675"/>
      <c r="C172" s="675"/>
      <c r="D172" s="254" t="s">
        <v>1506</v>
      </c>
      <c r="E172" s="295" t="s">
        <v>168</v>
      </c>
      <c r="F172" s="295" t="s">
        <v>1291</v>
      </c>
      <c r="G172" s="283" t="s">
        <v>1725</v>
      </c>
      <c r="H172" s="283" t="s">
        <v>1725</v>
      </c>
      <c r="I172" s="256" t="s">
        <v>11</v>
      </c>
      <c r="J172" s="283"/>
      <c r="K172" s="283"/>
      <c r="L172" s="300"/>
      <c r="M172" s="297" t="s">
        <v>1931</v>
      </c>
      <c r="N172" s="342"/>
      <c r="O172" s="109"/>
    </row>
    <row r="173" spans="1:15" s="110" customFormat="1" ht="16.5" customHeight="1">
      <c r="A173" s="334">
        <v>165</v>
      </c>
      <c r="B173" s="675"/>
      <c r="C173" s="675"/>
      <c r="D173" s="254" t="s">
        <v>1506</v>
      </c>
      <c r="E173" s="295" t="s">
        <v>168</v>
      </c>
      <c r="F173" s="295" t="s">
        <v>1726</v>
      </c>
      <c r="G173" s="283" t="s">
        <v>1725</v>
      </c>
      <c r="H173" s="283" t="s">
        <v>1725</v>
      </c>
      <c r="I173" s="256" t="s">
        <v>11</v>
      </c>
      <c r="J173" s="283"/>
      <c r="K173" s="283"/>
      <c r="L173" s="300"/>
      <c r="M173" s="297" t="s">
        <v>1932</v>
      </c>
      <c r="N173" s="342"/>
      <c r="O173" s="109"/>
    </row>
    <row r="174" spans="1:15" s="110" customFormat="1" ht="16.5" customHeight="1">
      <c r="A174" s="334">
        <v>166</v>
      </c>
      <c r="B174" s="675"/>
      <c r="C174" s="675"/>
      <c r="D174" s="254" t="s">
        <v>1506</v>
      </c>
      <c r="E174" s="295" t="s">
        <v>168</v>
      </c>
      <c r="F174" s="295" t="s">
        <v>1727</v>
      </c>
      <c r="G174" s="283" t="s">
        <v>1725</v>
      </c>
      <c r="H174" s="283" t="s">
        <v>1725</v>
      </c>
      <c r="I174" s="256" t="s">
        <v>11</v>
      </c>
      <c r="J174" s="283"/>
      <c r="K174" s="283"/>
      <c r="L174" s="300"/>
      <c r="M174" s="297" t="s">
        <v>1933</v>
      </c>
      <c r="N174" s="342"/>
      <c r="O174" s="109"/>
    </row>
    <row r="175" spans="1:15" ht="16.5" customHeight="1">
      <c r="A175" s="334">
        <v>167</v>
      </c>
      <c r="B175" s="675"/>
      <c r="C175" s="675"/>
      <c r="D175" s="254" t="s">
        <v>1506</v>
      </c>
      <c r="E175" s="295" t="s">
        <v>168</v>
      </c>
      <c r="F175" s="255" t="s">
        <v>1213</v>
      </c>
      <c r="G175" s="283" t="s">
        <v>1725</v>
      </c>
      <c r="H175" s="283" t="s">
        <v>1725</v>
      </c>
      <c r="I175" s="256" t="s">
        <v>11</v>
      </c>
      <c r="J175" s="257"/>
      <c r="K175" s="257"/>
      <c r="L175" s="258"/>
      <c r="M175" s="298" t="s">
        <v>1887</v>
      </c>
      <c r="N175" s="335"/>
    </row>
    <row r="176" spans="1:15" s="110" customFormat="1" ht="16.5" customHeight="1">
      <c r="A176" s="334">
        <v>168</v>
      </c>
      <c r="B176" s="675"/>
      <c r="C176" s="675"/>
      <c r="D176" s="254" t="s">
        <v>1506</v>
      </c>
      <c r="E176" s="295" t="s">
        <v>168</v>
      </c>
      <c r="F176" s="295" t="s">
        <v>1759</v>
      </c>
      <c r="G176" s="283" t="s">
        <v>169</v>
      </c>
      <c r="H176" s="283" t="s">
        <v>169</v>
      </c>
      <c r="I176" s="256" t="s">
        <v>11</v>
      </c>
      <c r="J176" s="283"/>
      <c r="K176" s="283"/>
      <c r="L176" s="299" t="s">
        <v>1768</v>
      </c>
      <c r="M176" s="896" t="s">
        <v>1745</v>
      </c>
      <c r="N176" s="342"/>
      <c r="O176" s="109"/>
    </row>
    <row r="177" spans="1:15" s="110" customFormat="1" ht="16.5" customHeight="1">
      <c r="A177" s="334">
        <v>169</v>
      </c>
      <c r="B177" s="675"/>
      <c r="C177" s="675"/>
      <c r="D177" s="254" t="s">
        <v>1506</v>
      </c>
      <c r="E177" s="295" t="s">
        <v>168</v>
      </c>
      <c r="F177" s="295" t="s">
        <v>1760</v>
      </c>
      <c r="G177" s="283" t="s">
        <v>169</v>
      </c>
      <c r="H177" s="283" t="s">
        <v>169</v>
      </c>
      <c r="I177" s="256" t="s">
        <v>11</v>
      </c>
      <c r="J177" s="283"/>
      <c r="K177" s="283"/>
      <c r="L177" s="300"/>
      <c r="M177" s="896"/>
      <c r="N177" s="342"/>
      <c r="O177" s="109"/>
    </row>
    <row r="178" spans="1:15" s="110" customFormat="1" ht="16.5" customHeight="1">
      <c r="A178" s="334">
        <v>170</v>
      </c>
      <c r="B178" s="675"/>
      <c r="C178" s="675"/>
      <c r="D178" s="254" t="s">
        <v>1506</v>
      </c>
      <c r="E178" s="295" t="s">
        <v>168</v>
      </c>
      <c r="F178" s="295" t="s">
        <v>1761</v>
      </c>
      <c r="G178" s="283" t="s">
        <v>169</v>
      </c>
      <c r="H178" s="283" t="s">
        <v>169</v>
      </c>
      <c r="I178" s="256" t="s">
        <v>11</v>
      </c>
      <c r="J178" s="283"/>
      <c r="K178" s="283"/>
      <c r="L178" s="300"/>
      <c r="M178" s="896"/>
      <c r="N178" s="342"/>
      <c r="O178" s="109"/>
    </row>
    <row r="179" spans="1:15" s="110" customFormat="1" ht="16.5" customHeight="1">
      <c r="A179" s="334">
        <v>171</v>
      </c>
      <c r="B179" s="675"/>
      <c r="C179" s="675"/>
      <c r="D179" s="254" t="s">
        <v>1506</v>
      </c>
      <c r="E179" s="295" t="s">
        <v>168</v>
      </c>
      <c r="F179" s="295" t="s">
        <v>1762</v>
      </c>
      <c r="G179" s="283" t="s">
        <v>169</v>
      </c>
      <c r="H179" s="283" t="s">
        <v>169</v>
      </c>
      <c r="I179" s="256" t="s">
        <v>11</v>
      </c>
      <c r="J179" s="283"/>
      <c r="K179" s="283"/>
      <c r="L179" s="299"/>
      <c r="M179" s="896"/>
      <c r="N179" s="342"/>
      <c r="O179" s="109"/>
    </row>
    <row r="180" spans="1:15" s="110" customFormat="1" ht="16.5" customHeight="1">
      <c r="A180" s="334">
        <v>172</v>
      </c>
      <c r="B180" s="675"/>
      <c r="C180" s="675"/>
      <c r="D180" s="254" t="s">
        <v>1506</v>
      </c>
      <c r="E180" s="295" t="s">
        <v>168</v>
      </c>
      <c r="F180" s="295" t="s">
        <v>1763</v>
      </c>
      <c r="G180" s="283" t="s">
        <v>169</v>
      </c>
      <c r="H180" s="283" t="s">
        <v>169</v>
      </c>
      <c r="I180" s="256" t="s">
        <v>11</v>
      </c>
      <c r="J180" s="283"/>
      <c r="K180" s="283"/>
      <c r="L180" s="299"/>
      <c r="M180" s="896"/>
      <c r="N180" s="342"/>
      <c r="O180" s="109"/>
    </row>
    <row r="181" spans="1:15" s="110" customFormat="1" ht="16.5" customHeight="1">
      <c r="A181" s="334">
        <v>173</v>
      </c>
      <c r="B181" s="675"/>
      <c r="C181" s="675"/>
      <c r="D181" s="254" t="s">
        <v>1506</v>
      </c>
      <c r="E181" s="295" t="s">
        <v>168</v>
      </c>
      <c r="F181" s="295" t="s">
        <v>1764</v>
      </c>
      <c r="G181" s="283" t="s">
        <v>1725</v>
      </c>
      <c r="H181" s="283" t="s">
        <v>1725</v>
      </c>
      <c r="I181" s="256" t="s">
        <v>11</v>
      </c>
      <c r="J181" s="283"/>
      <c r="K181" s="283"/>
      <c r="L181" s="299"/>
      <c r="M181" s="896"/>
      <c r="N181" s="342"/>
      <c r="O181" s="109"/>
    </row>
    <row r="182" spans="1:15" s="110" customFormat="1" ht="16.5" customHeight="1">
      <c r="A182" s="334">
        <v>174</v>
      </c>
      <c r="B182" s="675"/>
      <c r="C182" s="675"/>
      <c r="D182" s="254" t="s">
        <v>1506</v>
      </c>
      <c r="E182" s="295" t="s">
        <v>168</v>
      </c>
      <c r="F182" s="295" t="s">
        <v>1774</v>
      </c>
      <c r="G182" s="283" t="s">
        <v>2024</v>
      </c>
      <c r="H182" s="283" t="s">
        <v>2024</v>
      </c>
      <c r="I182" s="256" t="s">
        <v>11</v>
      </c>
      <c r="J182" s="283"/>
      <c r="K182" s="283"/>
      <c r="L182" s="299" t="s">
        <v>1292</v>
      </c>
      <c r="M182" s="897" t="s">
        <v>2262</v>
      </c>
      <c r="N182" s="342"/>
      <c r="O182" s="109"/>
    </row>
    <row r="183" spans="1:15" s="110" customFormat="1" ht="16.5" customHeight="1">
      <c r="A183" s="334">
        <v>175</v>
      </c>
      <c r="B183" s="675"/>
      <c r="C183" s="675"/>
      <c r="D183" s="254" t="s">
        <v>1506</v>
      </c>
      <c r="E183" s="295" t="s">
        <v>168</v>
      </c>
      <c r="F183" s="295" t="s">
        <v>1775</v>
      </c>
      <c r="G183" s="283" t="s">
        <v>2024</v>
      </c>
      <c r="H183" s="283" t="s">
        <v>2024</v>
      </c>
      <c r="I183" s="256" t="s">
        <v>11</v>
      </c>
      <c r="J183" s="283"/>
      <c r="K183" s="283"/>
      <c r="L183" s="300"/>
      <c r="M183" s="897"/>
      <c r="N183" s="342"/>
      <c r="O183" s="109"/>
    </row>
    <row r="184" spans="1:15" s="110" customFormat="1" ht="16.5" customHeight="1">
      <c r="A184" s="334">
        <v>176</v>
      </c>
      <c r="B184" s="675"/>
      <c r="C184" s="675"/>
      <c r="D184" s="254" t="s">
        <v>1506</v>
      </c>
      <c r="E184" s="295" t="s">
        <v>168</v>
      </c>
      <c r="F184" s="295" t="s">
        <v>1776</v>
      </c>
      <c r="G184" s="283" t="s">
        <v>2024</v>
      </c>
      <c r="H184" s="283" t="s">
        <v>2024</v>
      </c>
      <c r="I184" s="256" t="s">
        <v>11</v>
      </c>
      <c r="J184" s="283"/>
      <c r="K184" s="283"/>
      <c r="L184" s="300"/>
      <c r="M184" s="897"/>
      <c r="N184" s="342"/>
      <c r="O184" s="109"/>
    </row>
    <row r="185" spans="1:15" s="110" customFormat="1" ht="16.5" customHeight="1">
      <c r="A185" s="334">
        <v>177</v>
      </c>
      <c r="B185" s="675"/>
      <c r="C185" s="675"/>
      <c r="D185" s="254" t="s">
        <v>1506</v>
      </c>
      <c r="E185" s="295" t="s">
        <v>168</v>
      </c>
      <c r="F185" s="295" t="s">
        <v>1777</v>
      </c>
      <c r="G185" s="283" t="s">
        <v>2024</v>
      </c>
      <c r="H185" s="283" t="s">
        <v>2024</v>
      </c>
      <c r="I185" s="256" t="s">
        <v>11</v>
      </c>
      <c r="J185" s="283"/>
      <c r="K185" s="283"/>
      <c r="L185" s="299"/>
      <c r="M185" s="897"/>
      <c r="N185" s="342"/>
      <c r="O185" s="109"/>
    </row>
    <row r="186" spans="1:15" s="110" customFormat="1" ht="16.5" customHeight="1">
      <c r="A186" s="334">
        <v>178</v>
      </c>
      <c r="B186" s="675"/>
      <c r="C186" s="675"/>
      <c r="D186" s="254" t="s">
        <v>1506</v>
      </c>
      <c r="E186" s="295" t="s">
        <v>168</v>
      </c>
      <c r="F186" s="295" t="s">
        <v>1778</v>
      </c>
      <c r="G186" s="283" t="s">
        <v>2024</v>
      </c>
      <c r="H186" s="283" t="s">
        <v>2024</v>
      </c>
      <c r="I186" s="256" t="s">
        <v>11</v>
      </c>
      <c r="J186" s="283"/>
      <c r="K186" s="283"/>
      <c r="L186" s="299"/>
      <c r="M186" s="897"/>
      <c r="N186" s="342"/>
      <c r="O186" s="109"/>
    </row>
    <row r="187" spans="1:15" s="110" customFormat="1" ht="16.5" customHeight="1">
      <c r="A187" s="334">
        <v>179</v>
      </c>
      <c r="B187" s="675"/>
      <c r="C187" s="675"/>
      <c r="D187" s="254" t="s">
        <v>1506</v>
      </c>
      <c r="E187" s="295" t="s">
        <v>168</v>
      </c>
      <c r="F187" s="295" t="s">
        <v>1779</v>
      </c>
      <c r="G187" s="283" t="s">
        <v>2024</v>
      </c>
      <c r="H187" s="283" t="s">
        <v>2024</v>
      </c>
      <c r="I187" s="256" t="s">
        <v>11</v>
      </c>
      <c r="J187" s="283"/>
      <c r="K187" s="283"/>
      <c r="L187" s="299"/>
      <c r="M187" s="897" t="s">
        <v>2105</v>
      </c>
      <c r="N187" s="343"/>
      <c r="O187" s="109"/>
    </row>
    <row r="188" spans="1:15" s="110" customFormat="1" ht="16.5" customHeight="1">
      <c r="A188" s="334">
        <v>180</v>
      </c>
      <c r="B188" s="675"/>
      <c r="C188" s="675"/>
      <c r="D188" s="254" t="s">
        <v>1506</v>
      </c>
      <c r="E188" s="295" t="s">
        <v>168</v>
      </c>
      <c r="F188" s="295" t="s">
        <v>1780</v>
      </c>
      <c r="G188" s="283" t="s">
        <v>2024</v>
      </c>
      <c r="H188" s="283" t="s">
        <v>2024</v>
      </c>
      <c r="I188" s="256" t="s">
        <v>11</v>
      </c>
      <c r="J188" s="283"/>
      <c r="K188" s="283"/>
      <c r="L188" s="299"/>
      <c r="M188" s="897"/>
      <c r="N188" s="343"/>
      <c r="O188" s="109"/>
    </row>
    <row r="189" spans="1:15" s="110" customFormat="1" ht="16.5" customHeight="1">
      <c r="A189" s="334">
        <v>181</v>
      </c>
      <c r="B189" s="675"/>
      <c r="C189" s="675"/>
      <c r="D189" s="254" t="s">
        <v>1506</v>
      </c>
      <c r="E189" s="295" t="s">
        <v>168</v>
      </c>
      <c r="F189" s="295" t="s">
        <v>1781</v>
      </c>
      <c r="G189" s="283" t="s">
        <v>2024</v>
      </c>
      <c r="H189" s="283" t="s">
        <v>2024</v>
      </c>
      <c r="I189" s="256" t="s">
        <v>11</v>
      </c>
      <c r="J189" s="283"/>
      <c r="K189" s="283"/>
      <c r="L189" s="299"/>
      <c r="M189" s="897"/>
      <c r="N189" s="343"/>
      <c r="O189" s="109"/>
    </row>
    <row r="190" spans="1:15" s="110" customFormat="1" ht="16.5" customHeight="1">
      <c r="A190" s="334">
        <v>182</v>
      </c>
      <c r="B190" s="675"/>
      <c r="C190" s="675"/>
      <c r="D190" s="254" t="s">
        <v>1506</v>
      </c>
      <c r="E190" s="295" t="s">
        <v>168</v>
      </c>
      <c r="F190" s="295" t="s">
        <v>1782</v>
      </c>
      <c r="G190" s="283" t="s">
        <v>2024</v>
      </c>
      <c r="H190" s="283" t="s">
        <v>2024</v>
      </c>
      <c r="I190" s="256" t="s">
        <v>11</v>
      </c>
      <c r="J190" s="283"/>
      <c r="K190" s="283"/>
      <c r="L190" s="299"/>
      <c r="M190" s="897"/>
      <c r="N190" s="343"/>
      <c r="O190" s="109"/>
    </row>
    <row r="191" spans="1:15" s="110" customFormat="1" ht="16.5" customHeight="1">
      <c r="A191" s="334">
        <v>183</v>
      </c>
      <c r="B191" s="675"/>
      <c r="C191" s="675"/>
      <c r="D191" s="254" t="s">
        <v>1506</v>
      </c>
      <c r="E191" s="295" t="s">
        <v>168</v>
      </c>
      <c r="F191" s="295" t="s">
        <v>2107</v>
      </c>
      <c r="G191" s="283" t="s">
        <v>2024</v>
      </c>
      <c r="H191" s="283" t="s">
        <v>2024</v>
      </c>
      <c r="I191" s="256" t="s">
        <v>11</v>
      </c>
      <c r="J191" s="283"/>
      <c r="K191" s="283"/>
      <c r="L191" s="299"/>
      <c r="M191" s="897"/>
      <c r="N191" s="343"/>
      <c r="O191" s="109"/>
    </row>
    <row r="192" spans="1:15" s="110" customFormat="1" ht="16.5" customHeight="1">
      <c r="A192" s="334">
        <v>184</v>
      </c>
      <c r="B192" s="675"/>
      <c r="C192" s="675"/>
      <c r="D192" s="254" t="s">
        <v>1506</v>
      </c>
      <c r="E192" s="295" t="s">
        <v>168</v>
      </c>
      <c r="F192" s="295" t="s">
        <v>1784</v>
      </c>
      <c r="G192" s="283" t="s">
        <v>2024</v>
      </c>
      <c r="H192" s="283" t="s">
        <v>2024</v>
      </c>
      <c r="I192" s="256" t="s">
        <v>11</v>
      </c>
      <c r="J192" s="283"/>
      <c r="K192" s="283"/>
      <c r="L192" s="301"/>
      <c r="M192" s="897" t="s">
        <v>2106</v>
      </c>
      <c r="N192" s="343"/>
      <c r="O192" s="109"/>
    </row>
    <row r="193" spans="1:15" s="110" customFormat="1" ht="16.5" customHeight="1">
      <c r="A193" s="334">
        <v>185</v>
      </c>
      <c r="B193" s="675"/>
      <c r="C193" s="675"/>
      <c r="D193" s="254" t="s">
        <v>1506</v>
      </c>
      <c r="E193" s="295" t="s">
        <v>168</v>
      </c>
      <c r="F193" s="295" t="s">
        <v>1785</v>
      </c>
      <c r="G193" s="283" t="s">
        <v>2024</v>
      </c>
      <c r="H193" s="283" t="s">
        <v>2024</v>
      </c>
      <c r="I193" s="256" t="s">
        <v>11</v>
      </c>
      <c r="J193" s="283"/>
      <c r="K193" s="283"/>
      <c r="L193" s="301"/>
      <c r="M193" s="897"/>
      <c r="N193" s="343"/>
      <c r="O193" s="109"/>
    </row>
    <row r="194" spans="1:15" s="110" customFormat="1" ht="16.5" customHeight="1">
      <c r="A194" s="334">
        <v>186</v>
      </c>
      <c r="B194" s="675"/>
      <c r="C194" s="675"/>
      <c r="D194" s="254" t="s">
        <v>1506</v>
      </c>
      <c r="E194" s="295" t="s">
        <v>168</v>
      </c>
      <c r="F194" s="295" t="s">
        <v>1277</v>
      </c>
      <c r="G194" s="283" t="s">
        <v>2024</v>
      </c>
      <c r="H194" s="283" t="s">
        <v>2024</v>
      </c>
      <c r="I194" s="256" t="s">
        <v>11</v>
      </c>
      <c r="J194" s="283"/>
      <c r="K194" s="283"/>
      <c r="L194" s="301"/>
      <c r="M194" s="897"/>
      <c r="N194" s="343"/>
      <c r="O194" s="109"/>
    </row>
    <row r="195" spans="1:15" s="110" customFormat="1" ht="16.5" customHeight="1">
      <c r="A195" s="334">
        <v>187</v>
      </c>
      <c r="B195" s="675"/>
      <c r="C195" s="675"/>
      <c r="D195" s="254" t="s">
        <v>1506</v>
      </c>
      <c r="E195" s="295" t="s">
        <v>168</v>
      </c>
      <c r="F195" s="295" t="s">
        <v>1786</v>
      </c>
      <c r="G195" s="283" t="s">
        <v>2024</v>
      </c>
      <c r="H195" s="283" t="s">
        <v>2024</v>
      </c>
      <c r="I195" s="256" t="s">
        <v>11</v>
      </c>
      <c r="J195" s="283"/>
      <c r="K195" s="283"/>
      <c r="L195" s="301"/>
      <c r="M195" s="897"/>
      <c r="N195" s="343"/>
      <c r="O195" s="109"/>
    </row>
    <row r="196" spans="1:15" s="110" customFormat="1" ht="16.5" customHeight="1">
      <c r="A196" s="334">
        <v>188</v>
      </c>
      <c r="B196" s="675"/>
      <c r="C196" s="675"/>
      <c r="D196" s="254" t="s">
        <v>1506</v>
      </c>
      <c r="E196" s="295" t="s">
        <v>168</v>
      </c>
      <c r="F196" s="295" t="s">
        <v>1787</v>
      </c>
      <c r="G196" s="283" t="s">
        <v>2024</v>
      </c>
      <c r="H196" s="283" t="s">
        <v>2024</v>
      </c>
      <c r="I196" s="256" t="s">
        <v>11</v>
      </c>
      <c r="J196" s="283"/>
      <c r="K196" s="283"/>
      <c r="L196" s="301"/>
      <c r="M196" s="897"/>
      <c r="N196" s="343"/>
      <c r="O196" s="109"/>
    </row>
    <row r="197" spans="1:15" s="110" customFormat="1" ht="16.5" customHeight="1">
      <c r="A197" s="334">
        <v>189</v>
      </c>
      <c r="B197" s="675"/>
      <c r="C197" s="675"/>
      <c r="D197" s="254" t="s">
        <v>1506</v>
      </c>
      <c r="E197" s="295" t="s">
        <v>168</v>
      </c>
      <c r="F197" s="295" t="s">
        <v>1788</v>
      </c>
      <c r="G197" s="283" t="s">
        <v>2024</v>
      </c>
      <c r="H197" s="283" t="s">
        <v>2024</v>
      </c>
      <c r="I197" s="256" t="s">
        <v>11</v>
      </c>
      <c r="J197" s="283"/>
      <c r="K197" s="283"/>
      <c r="L197" s="301"/>
      <c r="M197" s="897" t="s">
        <v>2275</v>
      </c>
      <c r="N197" s="343"/>
      <c r="O197" s="109"/>
    </row>
    <row r="198" spans="1:15" s="110" customFormat="1" ht="16.5" customHeight="1">
      <c r="A198" s="334">
        <v>190</v>
      </c>
      <c r="B198" s="675"/>
      <c r="C198" s="675"/>
      <c r="D198" s="254" t="s">
        <v>1506</v>
      </c>
      <c r="E198" s="295" t="s">
        <v>168</v>
      </c>
      <c r="F198" s="295" t="s">
        <v>1789</v>
      </c>
      <c r="G198" s="283" t="s">
        <v>2024</v>
      </c>
      <c r="H198" s="283" t="s">
        <v>2024</v>
      </c>
      <c r="I198" s="256" t="s">
        <v>11</v>
      </c>
      <c r="J198" s="283"/>
      <c r="K198" s="283"/>
      <c r="L198" s="301"/>
      <c r="M198" s="897"/>
      <c r="N198" s="343"/>
      <c r="O198" s="109"/>
    </row>
    <row r="199" spans="1:15" s="110" customFormat="1" ht="16.5" customHeight="1">
      <c r="A199" s="334">
        <v>191</v>
      </c>
      <c r="B199" s="675"/>
      <c r="C199" s="675"/>
      <c r="D199" s="254" t="s">
        <v>1506</v>
      </c>
      <c r="E199" s="295" t="s">
        <v>168</v>
      </c>
      <c r="F199" s="295" t="s">
        <v>1282</v>
      </c>
      <c r="G199" s="283" t="s">
        <v>2024</v>
      </c>
      <c r="H199" s="283" t="s">
        <v>2024</v>
      </c>
      <c r="I199" s="256" t="s">
        <v>11</v>
      </c>
      <c r="J199" s="283"/>
      <c r="K199" s="283"/>
      <c r="L199" s="301"/>
      <c r="M199" s="897"/>
      <c r="N199" s="343"/>
      <c r="O199" s="109"/>
    </row>
    <row r="200" spans="1:15" s="110" customFormat="1" ht="16.5" customHeight="1">
      <c r="A200" s="334">
        <v>192</v>
      </c>
      <c r="B200" s="675"/>
      <c r="C200" s="675"/>
      <c r="D200" s="254" t="s">
        <v>1506</v>
      </c>
      <c r="E200" s="295" t="s">
        <v>168</v>
      </c>
      <c r="F200" s="295" t="s">
        <v>1790</v>
      </c>
      <c r="G200" s="283" t="s">
        <v>2024</v>
      </c>
      <c r="H200" s="283" t="s">
        <v>2024</v>
      </c>
      <c r="I200" s="256" t="s">
        <v>11</v>
      </c>
      <c r="J200" s="283"/>
      <c r="K200" s="283"/>
      <c r="L200" s="301"/>
      <c r="M200" s="897"/>
      <c r="N200" s="343"/>
      <c r="O200" s="109"/>
    </row>
    <row r="201" spans="1:15" s="110" customFormat="1" ht="16.5" customHeight="1">
      <c r="A201" s="334">
        <v>193</v>
      </c>
      <c r="B201" s="675"/>
      <c r="C201" s="675"/>
      <c r="D201" s="254" t="s">
        <v>1506</v>
      </c>
      <c r="E201" s="295" t="s">
        <v>168</v>
      </c>
      <c r="F201" s="295" t="s">
        <v>1791</v>
      </c>
      <c r="G201" s="283" t="s">
        <v>2024</v>
      </c>
      <c r="H201" s="283" t="s">
        <v>2024</v>
      </c>
      <c r="I201" s="256" t="s">
        <v>11</v>
      </c>
      <c r="J201" s="283"/>
      <c r="K201" s="283"/>
      <c r="L201" s="301" t="s">
        <v>2025</v>
      </c>
      <c r="M201" s="897"/>
      <c r="N201" s="343"/>
      <c r="O201" s="109"/>
    </row>
    <row r="202" spans="1:15" ht="16.5" customHeight="1">
      <c r="A202" s="334">
        <v>194</v>
      </c>
      <c r="B202" s="675"/>
      <c r="C202" s="675"/>
      <c r="D202" s="254" t="s">
        <v>1506</v>
      </c>
      <c r="E202" s="255" t="s">
        <v>857</v>
      </c>
      <c r="F202" s="268" t="s">
        <v>1141</v>
      </c>
      <c r="G202" s="253"/>
      <c r="H202" s="253"/>
      <c r="I202" s="290" t="s">
        <v>11</v>
      </c>
      <c r="J202" s="257"/>
      <c r="K202" s="257"/>
      <c r="L202" s="302" t="s">
        <v>1718</v>
      </c>
      <c r="M202" s="267" t="s">
        <v>1546</v>
      </c>
      <c r="N202" s="335"/>
      <c r="O202" s="161"/>
    </row>
    <row r="203" spans="1:15" ht="16.5" customHeight="1">
      <c r="A203" s="334">
        <v>195</v>
      </c>
      <c r="B203" s="675"/>
      <c r="C203" s="675"/>
      <c r="D203" s="254" t="s">
        <v>1506</v>
      </c>
      <c r="E203" s="255" t="s">
        <v>857</v>
      </c>
      <c r="F203" s="268" t="s">
        <v>1142</v>
      </c>
      <c r="G203" s="253"/>
      <c r="H203" s="253"/>
      <c r="I203" s="290" t="s">
        <v>11</v>
      </c>
      <c r="J203" s="257"/>
      <c r="K203" s="257"/>
      <c r="L203" s="303" t="s">
        <v>1719</v>
      </c>
      <c r="M203" s="267" t="s">
        <v>1546</v>
      </c>
      <c r="N203" s="335"/>
      <c r="O203" s="161"/>
    </row>
    <row r="204" spans="1:15" ht="16.5" customHeight="1">
      <c r="A204" s="334">
        <v>196</v>
      </c>
      <c r="B204" s="675"/>
      <c r="C204" s="675"/>
      <c r="D204" s="254" t="s">
        <v>1506</v>
      </c>
      <c r="E204" s="255" t="s">
        <v>857</v>
      </c>
      <c r="F204" s="268" t="s">
        <v>1143</v>
      </c>
      <c r="G204" s="253"/>
      <c r="H204" s="253"/>
      <c r="I204" s="290" t="s">
        <v>11</v>
      </c>
      <c r="J204" s="257"/>
      <c r="K204" s="257"/>
      <c r="L204" s="302" t="s">
        <v>1720</v>
      </c>
      <c r="M204" s="267" t="s">
        <v>1547</v>
      </c>
      <c r="N204" s="335"/>
      <c r="O204" s="161"/>
    </row>
    <row r="205" spans="1:15" ht="16.5" customHeight="1">
      <c r="A205" s="334">
        <v>197</v>
      </c>
      <c r="B205" s="675"/>
      <c r="C205" s="675"/>
      <c r="D205" s="254" t="s">
        <v>1506</v>
      </c>
      <c r="E205" s="255" t="s">
        <v>857</v>
      </c>
      <c r="F205" s="268" t="s">
        <v>1144</v>
      </c>
      <c r="G205" s="253"/>
      <c r="H205" s="253"/>
      <c r="I205" s="290" t="s">
        <v>11</v>
      </c>
      <c r="J205" s="257"/>
      <c r="K205" s="257"/>
      <c r="L205" s="303" t="s">
        <v>1721</v>
      </c>
      <c r="M205" s="294" t="s">
        <v>1547</v>
      </c>
      <c r="N205" s="335"/>
      <c r="O205" s="161"/>
    </row>
    <row r="206" spans="1:15" ht="16.5" customHeight="1">
      <c r="A206" s="334">
        <v>198</v>
      </c>
      <c r="B206" s="675"/>
      <c r="C206" s="675"/>
      <c r="D206" s="254" t="s">
        <v>1506</v>
      </c>
      <c r="E206" s="255" t="s">
        <v>1390</v>
      </c>
      <c r="F206" s="304" t="s">
        <v>1043</v>
      </c>
      <c r="G206" s="305"/>
      <c r="H206" s="305"/>
      <c r="I206" s="290" t="s">
        <v>11</v>
      </c>
      <c r="J206" s="257"/>
      <c r="K206" s="257"/>
      <c r="L206" s="266"/>
      <c r="M206" s="306" t="s">
        <v>1419</v>
      </c>
      <c r="N206" s="344" t="s">
        <v>1631</v>
      </c>
      <c r="O206" s="162"/>
    </row>
    <row r="207" spans="1:15" ht="16.5" customHeight="1">
      <c r="A207" s="334">
        <v>199</v>
      </c>
      <c r="B207" s="675"/>
      <c r="C207" s="675"/>
      <c r="D207" s="254" t="s">
        <v>1506</v>
      </c>
      <c r="E207" s="255" t="s">
        <v>1390</v>
      </c>
      <c r="F207" s="304" t="s">
        <v>1423</v>
      </c>
      <c r="G207" s="305"/>
      <c r="H207" s="305"/>
      <c r="I207" s="290" t="s">
        <v>11</v>
      </c>
      <c r="J207" s="257"/>
      <c r="K207" s="257"/>
      <c r="L207" s="266"/>
      <c r="M207" s="307" t="s">
        <v>1379</v>
      </c>
      <c r="N207" s="345" t="s">
        <v>1632</v>
      </c>
      <c r="O207" s="162"/>
    </row>
    <row r="208" spans="1:15" ht="16.5" customHeight="1">
      <c r="A208" s="334">
        <v>200</v>
      </c>
      <c r="B208" s="675"/>
      <c r="C208" s="675"/>
      <c r="D208" s="254" t="s">
        <v>1506</v>
      </c>
      <c r="E208" s="255" t="s">
        <v>1390</v>
      </c>
      <c r="F208" s="304" t="s">
        <v>1044</v>
      </c>
      <c r="G208" s="305"/>
      <c r="H208" s="305"/>
      <c r="I208" s="290" t="s">
        <v>11</v>
      </c>
      <c r="J208" s="257"/>
      <c r="K208" s="257"/>
      <c r="L208" s="266"/>
      <c r="M208" s="306" t="s">
        <v>1380</v>
      </c>
      <c r="N208" s="344" t="s">
        <v>1467</v>
      </c>
      <c r="O208" s="162"/>
    </row>
    <row r="209" spans="1:16" ht="16.5" customHeight="1">
      <c r="A209" s="334">
        <v>201</v>
      </c>
      <c r="B209" s="675"/>
      <c r="C209" s="675"/>
      <c r="D209" s="254" t="s">
        <v>1506</v>
      </c>
      <c r="E209" s="255" t="s">
        <v>1390</v>
      </c>
      <c r="F209" s="304" t="s">
        <v>1045</v>
      </c>
      <c r="G209" s="305"/>
      <c r="H209" s="305"/>
      <c r="I209" s="290" t="s">
        <v>11</v>
      </c>
      <c r="J209" s="257"/>
      <c r="K209" s="257"/>
      <c r="L209" s="266"/>
      <c r="M209" s="307" t="s">
        <v>1421</v>
      </c>
      <c r="N209" s="345" t="s">
        <v>1633</v>
      </c>
      <c r="O209" s="163"/>
    </row>
    <row r="210" spans="1:16" ht="16.5" customHeight="1">
      <c r="A210" s="334">
        <v>202</v>
      </c>
      <c r="B210" s="675"/>
      <c r="C210" s="675"/>
      <c r="D210" s="254" t="s">
        <v>1506</v>
      </c>
      <c r="E210" s="255" t="s">
        <v>1390</v>
      </c>
      <c r="F210" s="304" t="s">
        <v>1987</v>
      </c>
      <c r="G210" s="305"/>
      <c r="H210" s="305"/>
      <c r="I210" s="290" t="s">
        <v>11</v>
      </c>
      <c r="J210" s="257"/>
      <c r="K210" s="257"/>
      <c r="L210" s="266"/>
      <c r="M210" s="523" t="s">
        <v>2259</v>
      </c>
      <c r="N210" s="346" t="s">
        <v>1985</v>
      </c>
      <c r="O210" s="162"/>
    </row>
    <row r="211" spans="1:16" ht="16.5" customHeight="1">
      <c r="A211" s="334">
        <v>203</v>
      </c>
      <c r="B211" s="675"/>
      <c r="C211" s="675"/>
      <c r="D211" s="254" t="s">
        <v>1506</v>
      </c>
      <c r="E211" s="255" t="s">
        <v>1390</v>
      </c>
      <c r="F211" s="304" t="s">
        <v>1424</v>
      </c>
      <c r="G211" s="305"/>
      <c r="H211" s="305"/>
      <c r="I211" s="290" t="s">
        <v>11</v>
      </c>
      <c r="J211" s="257"/>
      <c r="K211" s="257"/>
      <c r="L211" s="266"/>
      <c r="M211" s="307" t="s">
        <v>1425</v>
      </c>
      <c r="N211" s="345" t="s">
        <v>2918</v>
      </c>
      <c r="O211" s="162"/>
    </row>
    <row r="212" spans="1:16" ht="16.5" customHeight="1">
      <c r="A212" s="334">
        <v>204</v>
      </c>
      <c r="B212" s="675"/>
      <c r="C212" s="675"/>
      <c r="D212" s="254" t="s">
        <v>1506</v>
      </c>
      <c r="E212" s="255" t="s">
        <v>1390</v>
      </c>
      <c r="F212" s="304" t="s">
        <v>1046</v>
      </c>
      <c r="G212" s="305"/>
      <c r="H212" s="305"/>
      <c r="I212" s="290" t="s">
        <v>11</v>
      </c>
      <c r="J212" s="257"/>
      <c r="K212" s="257"/>
      <c r="L212" s="266"/>
      <c r="M212" s="306" t="s">
        <v>1384</v>
      </c>
      <c r="N212" s="344" t="s">
        <v>1634</v>
      </c>
      <c r="O212" s="162"/>
    </row>
    <row r="213" spans="1:16" ht="16.5" customHeight="1">
      <c r="A213" s="334">
        <v>205</v>
      </c>
      <c r="B213" s="675"/>
      <c r="C213" s="675"/>
      <c r="D213" s="254" t="s">
        <v>1506</v>
      </c>
      <c r="E213" s="255" t="s">
        <v>1390</v>
      </c>
      <c r="F213" s="304" t="s">
        <v>1382</v>
      </c>
      <c r="G213" s="305"/>
      <c r="H213" s="305"/>
      <c r="I213" s="290" t="s">
        <v>11</v>
      </c>
      <c r="J213" s="257"/>
      <c r="K213" s="257"/>
      <c r="L213" s="266"/>
      <c r="M213" s="306" t="s">
        <v>1381</v>
      </c>
      <c r="N213" s="344" t="s">
        <v>1468</v>
      </c>
      <c r="O213" s="162"/>
    </row>
    <row r="214" spans="1:16" ht="16.5" customHeight="1">
      <c r="A214" s="334">
        <v>206</v>
      </c>
      <c r="B214" s="675"/>
      <c r="C214" s="675"/>
      <c r="D214" s="254" t="s">
        <v>1506</v>
      </c>
      <c r="E214" s="255" t="s">
        <v>1390</v>
      </c>
      <c r="F214" s="304" t="s">
        <v>1047</v>
      </c>
      <c r="G214" s="305"/>
      <c r="H214" s="305"/>
      <c r="I214" s="290" t="s">
        <v>11</v>
      </c>
      <c r="J214" s="257"/>
      <c r="K214" s="257"/>
      <c r="L214" s="266"/>
      <c r="M214" s="306" t="s">
        <v>1383</v>
      </c>
      <c r="N214" s="344" t="s">
        <v>1635</v>
      </c>
      <c r="O214" s="162"/>
    </row>
    <row r="215" spans="1:16" ht="16.5" customHeight="1">
      <c r="A215" s="334">
        <v>207</v>
      </c>
      <c r="B215" s="675"/>
      <c r="C215" s="675"/>
      <c r="D215" s="254" t="s">
        <v>1506</v>
      </c>
      <c r="E215" s="255" t="s">
        <v>1390</v>
      </c>
      <c r="F215" s="304" t="s">
        <v>1048</v>
      </c>
      <c r="G215" s="305"/>
      <c r="H215" s="305"/>
      <c r="I215" s="290" t="s">
        <v>11</v>
      </c>
      <c r="J215" s="257"/>
      <c r="K215" s="257"/>
      <c r="L215" s="266"/>
      <c r="M215" s="306" t="s">
        <v>1420</v>
      </c>
      <c r="N215" s="344" t="s">
        <v>1469</v>
      </c>
      <c r="O215" s="162"/>
    </row>
    <row r="216" spans="1:16" ht="16.5" customHeight="1">
      <c r="A216" s="334">
        <v>208</v>
      </c>
      <c r="B216" s="675"/>
      <c r="C216" s="675"/>
      <c r="D216" s="254" t="s">
        <v>1506</v>
      </c>
      <c r="E216" s="309" t="s">
        <v>1548</v>
      </c>
      <c r="F216" s="309" t="s">
        <v>1549</v>
      </c>
      <c r="G216" s="253"/>
      <c r="H216" s="253"/>
      <c r="I216" s="272" t="s">
        <v>1499</v>
      </c>
      <c r="J216" s="257"/>
      <c r="K216" s="257"/>
      <c r="L216" s="266"/>
      <c r="M216" s="294" t="s">
        <v>1550</v>
      </c>
      <c r="N216" s="335"/>
      <c r="O216" s="164"/>
    </row>
    <row r="217" spans="1:16" ht="16.5" customHeight="1">
      <c r="A217" s="334">
        <v>209</v>
      </c>
      <c r="B217" s="675"/>
      <c r="C217" s="675"/>
      <c r="D217" s="254" t="s">
        <v>1506</v>
      </c>
      <c r="E217" s="255" t="s">
        <v>170</v>
      </c>
      <c r="F217" s="260" t="s">
        <v>836</v>
      </c>
      <c r="G217" s="253"/>
      <c r="H217" s="253"/>
      <c r="I217" s="256" t="s">
        <v>11</v>
      </c>
      <c r="J217" s="257"/>
      <c r="K217" s="257"/>
      <c r="L217" s="266"/>
      <c r="M217" s="267" t="s">
        <v>2252</v>
      </c>
      <c r="N217" s="335"/>
      <c r="O217" s="165"/>
      <c r="P217" s="164"/>
    </row>
    <row r="218" spans="1:16" s="155" customFormat="1" ht="16.5" customHeight="1">
      <c r="A218" s="334">
        <v>210</v>
      </c>
      <c r="B218" s="675"/>
      <c r="C218" s="675"/>
      <c r="D218" s="254" t="s">
        <v>1506</v>
      </c>
      <c r="E218" s="255" t="s">
        <v>338</v>
      </c>
      <c r="F218" s="260" t="s">
        <v>339</v>
      </c>
      <c r="G218" s="310" t="s">
        <v>340</v>
      </c>
      <c r="H218" s="310" t="s">
        <v>340</v>
      </c>
      <c r="I218" s="311" t="s">
        <v>11</v>
      </c>
      <c r="J218" s="312"/>
      <c r="K218" s="313"/>
      <c r="L218" s="314" t="s">
        <v>341</v>
      </c>
      <c r="M218" s="315" t="s">
        <v>1551</v>
      </c>
      <c r="N218" s="894"/>
      <c r="O218" s="166"/>
    </row>
    <row r="219" spans="1:16" s="155" customFormat="1" ht="16.5" customHeight="1">
      <c r="A219" s="334">
        <v>211</v>
      </c>
      <c r="B219" s="675"/>
      <c r="C219" s="675"/>
      <c r="D219" s="254" t="s">
        <v>1506</v>
      </c>
      <c r="E219" s="255" t="s">
        <v>338</v>
      </c>
      <c r="F219" s="260" t="s">
        <v>342</v>
      </c>
      <c r="G219" s="310" t="s">
        <v>340</v>
      </c>
      <c r="H219" s="310" t="s">
        <v>340</v>
      </c>
      <c r="I219" s="311" t="s">
        <v>11</v>
      </c>
      <c r="J219" s="312"/>
      <c r="K219" s="313"/>
      <c r="L219" s="314" t="s">
        <v>343</v>
      </c>
      <c r="M219" s="315" t="s">
        <v>1552</v>
      </c>
      <c r="N219" s="895"/>
      <c r="O219" s="166"/>
    </row>
    <row r="220" spans="1:16" s="155" customFormat="1" ht="16.5" customHeight="1">
      <c r="A220" s="334">
        <v>212</v>
      </c>
      <c r="B220" s="675"/>
      <c r="C220" s="675"/>
      <c r="D220" s="254" t="s">
        <v>1506</v>
      </c>
      <c r="E220" s="255" t="s">
        <v>338</v>
      </c>
      <c r="F220" s="260" t="s">
        <v>344</v>
      </c>
      <c r="G220" s="310" t="s">
        <v>340</v>
      </c>
      <c r="H220" s="310" t="s">
        <v>340</v>
      </c>
      <c r="I220" s="311" t="s">
        <v>11</v>
      </c>
      <c r="J220" s="312"/>
      <c r="K220" s="313"/>
      <c r="L220" s="314" t="s">
        <v>345</v>
      </c>
      <c r="M220" s="315" t="s">
        <v>1553</v>
      </c>
      <c r="N220" s="895"/>
      <c r="O220" s="166"/>
    </row>
    <row r="221" spans="1:16" s="155" customFormat="1" ht="16.5" customHeight="1">
      <c r="A221" s="334">
        <v>213</v>
      </c>
      <c r="B221" s="675"/>
      <c r="C221" s="675"/>
      <c r="D221" s="254" t="s">
        <v>1506</v>
      </c>
      <c r="E221" s="255" t="s">
        <v>338</v>
      </c>
      <c r="F221" s="260" t="s">
        <v>346</v>
      </c>
      <c r="G221" s="316"/>
      <c r="H221" s="316"/>
      <c r="I221" s="311" t="s">
        <v>11</v>
      </c>
      <c r="J221" s="312"/>
      <c r="K221" s="313"/>
      <c r="L221" s="314" t="s">
        <v>1554</v>
      </c>
      <c r="M221" s="317"/>
      <c r="N221" s="895"/>
      <c r="O221" s="166"/>
    </row>
    <row r="222" spans="1:16" s="155" customFormat="1" ht="16.5" customHeight="1">
      <c r="A222" s="334">
        <v>214</v>
      </c>
      <c r="B222" s="675"/>
      <c r="C222" s="675"/>
      <c r="D222" s="254" t="s">
        <v>1506</v>
      </c>
      <c r="E222" s="255" t="s">
        <v>338</v>
      </c>
      <c r="F222" s="260" t="s">
        <v>347</v>
      </c>
      <c r="G222" s="316"/>
      <c r="H222" s="316"/>
      <c r="I222" s="311" t="s">
        <v>11</v>
      </c>
      <c r="J222" s="312"/>
      <c r="K222" s="313"/>
      <c r="L222" s="318"/>
      <c r="M222" s="315" t="s">
        <v>1555</v>
      </c>
      <c r="N222" s="895"/>
      <c r="O222" s="166"/>
    </row>
    <row r="223" spans="1:16" s="155" customFormat="1" ht="16.5" customHeight="1">
      <c r="A223" s="334">
        <v>215</v>
      </c>
      <c r="B223" s="675"/>
      <c r="C223" s="675"/>
      <c r="D223" s="254" t="s">
        <v>1506</v>
      </c>
      <c r="E223" s="255" t="s">
        <v>338</v>
      </c>
      <c r="F223" s="260" t="s">
        <v>348</v>
      </c>
      <c r="G223" s="316"/>
      <c r="H223" s="316"/>
      <c r="I223" s="311" t="s">
        <v>11</v>
      </c>
      <c r="J223" s="312"/>
      <c r="K223" s="313"/>
      <c r="L223" s="314" t="s">
        <v>349</v>
      </c>
      <c r="M223" s="315" t="s">
        <v>1556</v>
      </c>
      <c r="N223" s="895"/>
      <c r="O223" s="166"/>
    </row>
    <row r="224" spans="1:16" s="155" customFormat="1" ht="16.5" customHeight="1">
      <c r="A224" s="334">
        <v>216</v>
      </c>
      <c r="B224" s="675"/>
      <c r="C224" s="675"/>
      <c r="D224" s="254" t="s">
        <v>1506</v>
      </c>
      <c r="E224" s="255" t="s">
        <v>338</v>
      </c>
      <c r="F224" s="260" t="s">
        <v>350</v>
      </c>
      <c r="G224" s="310" t="s">
        <v>351</v>
      </c>
      <c r="H224" s="310" t="s">
        <v>351</v>
      </c>
      <c r="I224" s="311" t="s">
        <v>11</v>
      </c>
      <c r="J224" s="312"/>
      <c r="K224" s="313"/>
      <c r="L224" s="314" t="s">
        <v>352</v>
      </c>
      <c r="M224" s="315"/>
      <c r="N224" s="895"/>
      <c r="O224" s="166"/>
    </row>
    <row r="225" spans="1:15" s="155" customFormat="1" ht="16.5" customHeight="1">
      <c r="A225" s="334">
        <v>217</v>
      </c>
      <c r="B225" s="675"/>
      <c r="C225" s="675"/>
      <c r="D225" s="254" t="s">
        <v>1506</v>
      </c>
      <c r="E225" s="255" t="s">
        <v>338</v>
      </c>
      <c r="F225" s="260" t="s">
        <v>353</v>
      </c>
      <c r="G225" s="310" t="s">
        <v>354</v>
      </c>
      <c r="H225" s="310" t="s">
        <v>354</v>
      </c>
      <c r="I225" s="311" t="s">
        <v>11</v>
      </c>
      <c r="J225" s="312"/>
      <c r="K225" s="313"/>
      <c r="L225" s="314" t="s">
        <v>355</v>
      </c>
      <c r="M225" s="315"/>
      <c r="N225" s="895"/>
      <c r="O225" s="166"/>
    </row>
    <row r="226" spans="1:15" s="155" customFormat="1" ht="16.5" customHeight="1">
      <c r="A226" s="334">
        <v>218</v>
      </c>
      <c r="B226" s="675"/>
      <c r="C226" s="675"/>
      <c r="D226" s="254" t="s">
        <v>1506</v>
      </c>
      <c r="E226" s="255" t="s">
        <v>338</v>
      </c>
      <c r="F226" s="260" t="s">
        <v>356</v>
      </c>
      <c r="G226" s="310" t="s">
        <v>357</v>
      </c>
      <c r="H226" s="310" t="s">
        <v>357</v>
      </c>
      <c r="I226" s="311" t="s">
        <v>11</v>
      </c>
      <c r="J226" s="312"/>
      <c r="K226" s="313"/>
      <c r="L226" s="314" t="s">
        <v>352</v>
      </c>
      <c r="M226" s="315"/>
      <c r="N226" s="895"/>
      <c r="O226" s="166"/>
    </row>
    <row r="227" spans="1:15" s="155" customFormat="1" ht="16.5" customHeight="1">
      <c r="A227" s="334">
        <v>219</v>
      </c>
      <c r="B227" s="675"/>
      <c r="C227" s="675"/>
      <c r="D227" s="254" t="s">
        <v>1506</v>
      </c>
      <c r="E227" s="255" t="s">
        <v>338</v>
      </c>
      <c r="F227" s="260" t="s">
        <v>358</v>
      </c>
      <c r="G227" s="310" t="s">
        <v>351</v>
      </c>
      <c r="H227" s="310" t="s">
        <v>351</v>
      </c>
      <c r="I227" s="311" t="s">
        <v>11</v>
      </c>
      <c r="J227" s="312"/>
      <c r="K227" s="313"/>
      <c r="L227" s="314" t="s">
        <v>359</v>
      </c>
      <c r="M227" s="315"/>
      <c r="N227" s="895"/>
      <c r="O227" s="166"/>
    </row>
    <row r="228" spans="1:15" s="155" customFormat="1" ht="16.5" customHeight="1">
      <c r="A228" s="334">
        <v>220</v>
      </c>
      <c r="B228" s="675"/>
      <c r="C228" s="675"/>
      <c r="D228" s="254" t="s">
        <v>1506</v>
      </c>
      <c r="E228" s="255" t="s">
        <v>338</v>
      </c>
      <c r="F228" s="260" t="s">
        <v>360</v>
      </c>
      <c r="G228" s="310" t="s">
        <v>361</v>
      </c>
      <c r="H228" s="310" t="s">
        <v>361</v>
      </c>
      <c r="I228" s="311" t="s">
        <v>11</v>
      </c>
      <c r="J228" s="312"/>
      <c r="K228" s="313"/>
      <c r="L228" s="314" t="s">
        <v>362</v>
      </c>
      <c r="M228" s="315"/>
      <c r="N228" s="895"/>
      <c r="O228" s="166"/>
    </row>
    <row r="229" spans="1:15" s="155" customFormat="1" ht="16.5" customHeight="1">
      <c r="A229" s="334">
        <v>221</v>
      </c>
      <c r="B229" s="675"/>
      <c r="C229" s="675"/>
      <c r="D229" s="254" t="s">
        <v>1506</v>
      </c>
      <c r="E229" s="255" t="s">
        <v>338</v>
      </c>
      <c r="F229" s="260" t="s">
        <v>363</v>
      </c>
      <c r="G229" s="310" t="s">
        <v>364</v>
      </c>
      <c r="H229" s="310" t="s">
        <v>364</v>
      </c>
      <c r="I229" s="311" t="s">
        <v>11</v>
      </c>
      <c r="J229" s="312"/>
      <c r="K229" s="313"/>
      <c r="L229" s="314" t="s">
        <v>352</v>
      </c>
      <c r="M229" s="315"/>
      <c r="N229" s="895"/>
      <c r="O229" s="166"/>
    </row>
    <row r="230" spans="1:15" s="155" customFormat="1" ht="16.5" customHeight="1">
      <c r="A230" s="334">
        <v>222</v>
      </c>
      <c r="B230" s="675"/>
      <c r="C230" s="675"/>
      <c r="D230" s="254" t="s">
        <v>1506</v>
      </c>
      <c r="E230" s="255" t="s">
        <v>338</v>
      </c>
      <c r="F230" s="260" t="s">
        <v>365</v>
      </c>
      <c r="G230" s="310" t="s">
        <v>366</v>
      </c>
      <c r="H230" s="310" t="s">
        <v>366</v>
      </c>
      <c r="I230" s="311" t="s">
        <v>11</v>
      </c>
      <c r="J230" s="312"/>
      <c r="K230" s="313"/>
      <c r="L230" s="319" t="s">
        <v>1557</v>
      </c>
      <c r="M230" s="315"/>
      <c r="N230" s="895"/>
      <c r="O230" s="166"/>
    </row>
    <row r="231" spans="1:15" s="155" customFormat="1" ht="16.5" customHeight="1">
      <c r="A231" s="334">
        <v>223</v>
      </c>
      <c r="B231" s="675"/>
      <c r="C231" s="675"/>
      <c r="D231" s="254" t="s">
        <v>1506</v>
      </c>
      <c r="E231" s="255" t="s">
        <v>338</v>
      </c>
      <c r="F231" s="260" t="s">
        <v>367</v>
      </c>
      <c r="G231" s="310" t="s">
        <v>368</v>
      </c>
      <c r="H231" s="310" t="s">
        <v>368</v>
      </c>
      <c r="I231" s="311" t="s">
        <v>11</v>
      </c>
      <c r="J231" s="312"/>
      <c r="K231" s="313"/>
      <c r="L231" s="314" t="s">
        <v>369</v>
      </c>
      <c r="M231" s="315"/>
      <c r="N231" s="895"/>
      <c r="O231" s="166"/>
    </row>
    <row r="232" spans="1:15" s="155" customFormat="1" ht="16.5" customHeight="1">
      <c r="A232" s="334">
        <v>224</v>
      </c>
      <c r="B232" s="675"/>
      <c r="C232" s="675"/>
      <c r="D232" s="254" t="s">
        <v>1506</v>
      </c>
      <c r="E232" s="255" t="s">
        <v>338</v>
      </c>
      <c r="F232" s="260" t="s">
        <v>370</v>
      </c>
      <c r="G232" s="316"/>
      <c r="H232" s="316"/>
      <c r="I232" s="311" t="s">
        <v>11</v>
      </c>
      <c r="J232" s="312"/>
      <c r="K232" s="313"/>
      <c r="L232" s="318"/>
      <c r="M232" s="315" t="s">
        <v>1558</v>
      </c>
      <c r="N232" s="895"/>
      <c r="O232" s="166"/>
    </row>
    <row r="233" spans="1:15" s="155" customFormat="1" ht="16.5" customHeight="1">
      <c r="A233" s="334">
        <v>225</v>
      </c>
      <c r="B233" s="675"/>
      <c r="C233" s="675"/>
      <c r="D233" s="254" t="s">
        <v>1506</v>
      </c>
      <c r="E233" s="255" t="s">
        <v>338</v>
      </c>
      <c r="F233" s="268" t="s">
        <v>371</v>
      </c>
      <c r="G233" s="316"/>
      <c r="H233" s="316"/>
      <c r="I233" s="311" t="s">
        <v>11</v>
      </c>
      <c r="J233" s="312"/>
      <c r="K233" s="313"/>
      <c r="L233" s="320"/>
      <c r="M233" s="315" t="s">
        <v>1559</v>
      </c>
      <c r="N233" s="895"/>
      <c r="O233" s="166"/>
    </row>
    <row r="234" spans="1:15" s="155" customFormat="1" ht="16.5" customHeight="1">
      <c r="A234" s="334">
        <v>226</v>
      </c>
      <c r="B234" s="675"/>
      <c r="C234" s="675"/>
      <c r="D234" s="254" t="s">
        <v>1506</v>
      </c>
      <c r="E234" s="255" t="s">
        <v>338</v>
      </c>
      <c r="F234" s="268" t="s">
        <v>1560</v>
      </c>
      <c r="G234" s="316"/>
      <c r="H234" s="316"/>
      <c r="I234" s="311" t="s">
        <v>11</v>
      </c>
      <c r="J234" s="312"/>
      <c r="K234" s="313"/>
      <c r="L234" s="314" t="s">
        <v>372</v>
      </c>
      <c r="M234" s="315" t="s">
        <v>1561</v>
      </c>
      <c r="N234" s="895"/>
      <c r="O234" s="166"/>
    </row>
    <row r="235" spans="1:15" s="155" customFormat="1" ht="16.5" customHeight="1">
      <c r="A235" s="334">
        <v>227</v>
      </c>
      <c r="B235" s="675"/>
      <c r="C235" s="675"/>
      <c r="D235" s="254" t="s">
        <v>1506</v>
      </c>
      <c r="E235" s="255" t="s">
        <v>338</v>
      </c>
      <c r="F235" s="268" t="s">
        <v>1562</v>
      </c>
      <c r="G235" s="316"/>
      <c r="H235" s="316"/>
      <c r="I235" s="311" t="s">
        <v>11</v>
      </c>
      <c r="J235" s="312"/>
      <c r="K235" s="313"/>
      <c r="L235" s="314" t="s">
        <v>373</v>
      </c>
      <c r="M235" s="315" t="s">
        <v>1563</v>
      </c>
      <c r="N235" s="895"/>
      <c r="O235" s="167"/>
    </row>
    <row r="236" spans="1:15" s="155" customFormat="1" ht="16.5" customHeight="1">
      <c r="A236" s="334">
        <v>228</v>
      </c>
      <c r="B236" s="675"/>
      <c r="C236" s="675"/>
      <c r="D236" s="254" t="s">
        <v>1506</v>
      </c>
      <c r="E236" s="255" t="s">
        <v>338</v>
      </c>
      <c r="F236" s="268" t="s">
        <v>1564</v>
      </c>
      <c r="G236" s="316"/>
      <c r="H236" s="316"/>
      <c r="I236" s="311" t="s">
        <v>11</v>
      </c>
      <c r="J236" s="312"/>
      <c r="K236" s="313"/>
      <c r="L236" s="314" t="s">
        <v>374</v>
      </c>
      <c r="M236" s="315" t="s">
        <v>1565</v>
      </c>
      <c r="N236" s="895"/>
      <c r="O236" s="166"/>
    </row>
    <row r="237" spans="1:15" s="155" customFormat="1" ht="16.5" customHeight="1">
      <c r="A237" s="334">
        <v>229</v>
      </c>
      <c r="B237" s="675"/>
      <c r="C237" s="675"/>
      <c r="D237" s="254" t="s">
        <v>1506</v>
      </c>
      <c r="E237" s="255" t="s">
        <v>338</v>
      </c>
      <c r="F237" s="268" t="s">
        <v>376</v>
      </c>
      <c r="G237" s="316"/>
      <c r="H237" s="316"/>
      <c r="I237" s="311" t="s">
        <v>11</v>
      </c>
      <c r="J237" s="312"/>
      <c r="K237" s="313"/>
      <c r="L237" s="314" t="s">
        <v>377</v>
      </c>
      <c r="M237" s="315"/>
      <c r="N237" s="895"/>
      <c r="O237" s="166"/>
    </row>
    <row r="238" spans="1:15" s="155" customFormat="1" ht="16.5" customHeight="1">
      <c r="A238" s="334">
        <v>230</v>
      </c>
      <c r="B238" s="675"/>
      <c r="C238" s="675"/>
      <c r="D238" s="254" t="s">
        <v>1506</v>
      </c>
      <c r="E238" s="255" t="s">
        <v>338</v>
      </c>
      <c r="F238" s="268" t="s">
        <v>378</v>
      </c>
      <c r="G238" s="316"/>
      <c r="H238" s="316"/>
      <c r="I238" s="311" t="s">
        <v>11</v>
      </c>
      <c r="J238" s="312"/>
      <c r="K238" s="313"/>
      <c r="L238" s="320"/>
      <c r="M238" s="315" t="s">
        <v>1566</v>
      </c>
      <c r="N238" s="895"/>
      <c r="O238" s="167"/>
    </row>
    <row r="239" spans="1:15" s="155" customFormat="1" ht="16.5" customHeight="1">
      <c r="A239" s="334">
        <v>231</v>
      </c>
      <c r="B239" s="675"/>
      <c r="C239" s="675"/>
      <c r="D239" s="254" t="s">
        <v>1506</v>
      </c>
      <c r="E239" s="255" t="s">
        <v>338</v>
      </c>
      <c r="F239" s="268" t="s">
        <v>379</v>
      </c>
      <c r="G239" s="310" t="s">
        <v>380</v>
      </c>
      <c r="H239" s="310" t="s">
        <v>380</v>
      </c>
      <c r="I239" s="311" t="s">
        <v>11</v>
      </c>
      <c r="J239" s="312"/>
      <c r="K239" s="313"/>
      <c r="L239" s="314" t="s">
        <v>381</v>
      </c>
      <c r="M239" s="315" t="s">
        <v>1567</v>
      </c>
      <c r="N239" s="895"/>
      <c r="O239" s="166"/>
    </row>
    <row r="240" spans="1:15" s="155" customFormat="1" ht="16.5" customHeight="1">
      <c r="A240" s="334">
        <v>232</v>
      </c>
      <c r="B240" s="675"/>
      <c r="C240" s="675"/>
      <c r="D240" s="254" t="s">
        <v>1506</v>
      </c>
      <c r="E240" s="255" t="s">
        <v>338</v>
      </c>
      <c r="F240" s="268" t="s">
        <v>382</v>
      </c>
      <c r="G240" s="316"/>
      <c r="H240" s="316"/>
      <c r="I240" s="311" t="s">
        <v>11</v>
      </c>
      <c r="J240" s="312"/>
      <c r="K240" s="313"/>
      <c r="L240" s="318"/>
      <c r="M240" s="315" t="s">
        <v>375</v>
      </c>
      <c r="N240" s="895"/>
      <c r="O240" s="166"/>
    </row>
    <row r="241" spans="1:43" s="155" customFormat="1" ht="16.5" customHeight="1">
      <c r="A241" s="334">
        <v>233</v>
      </c>
      <c r="B241" s="675"/>
      <c r="C241" s="675"/>
      <c r="D241" s="254" t="s">
        <v>1506</v>
      </c>
      <c r="E241" s="255" t="s">
        <v>338</v>
      </c>
      <c r="F241" s="268" t="s">
        <v>383</v>
      </c>
      <c r="G241" s="310" t="s">
        <v>384</v>
      </c>
      <c r="H241" s="310" t="s">
        <v>384</v>
      </c>
      <c r="I241" s="311" t="s">
        <v>11</v>
      </c>
      <c r="J241" s="312"/>
      <c r="K241" s="313"/>
      <c r="L241" s="314" t="s">
        <v>385</v>
      </c>
      <c r="M241" s="315" t="s">
        <v>1568</v>
      </c>
      <c r="N241" s="895"/>
      <c r="O241" s="166"/>
    </row>
    <row r="242" spans="1:43" s="155" customFormat="1" ht="16.5" customHeight="1">
      <c r="A242" s="334">
        <v>234</v>
      </c>
      <c r="B242" s="675"/>
      <c r="C242" s="675"/>
      <c r="D242" s="254" t="s">
        <v>1506</v>
      </c>
      <c r="E242" s="255" t="s">
        <v>338</v>
      </c>
      <c r="F242" s="268" t="s">
        <v>386</v>
      </c>
      <c r="G242" s="310" t="s">
        <v>387</v>
      </c>
      <c r="H242" s="310" t="s">
        <v>387</v>
      </c>
      <c r="I242" s="311" t="s">
        <v>11</v>
      </c>
      <c r="J242" s="312"/>
      <c r="K242" s="313"/>
      <c r="L242" s="314" t="s">
        <v>388</v>
      </c>
      <c r="M242" s="315" t="s">
        <v>2116</v>
      </c>
      <c r="N242" s="895"/>
      <c r="O242" s="166"/>
    </row>
    <row r="243" spans="1:43" s="155" customFormat="1" ht="16.5" customHeight="1">
      <c r="A243" s="334">
        <v>235</v>
      </c>
      <c r="B243" s="675"/>
      <c r="C243" s="675"/>
      <c r="D243" s="254" t="s">
        <v>1506</v>
      </c>
      <c r="E243" s="255" t="s">
        <v>338</v>
      </c>
      <c r="F243" s="268" t="s">
        <v>389</v>
      </c>
      <c r="G243" s="310" t="s">
        <v>384</v>
      </c>
      <c r="H243" s="310" t="s">
        <v>384</v>
      </c>
      <c r="I243" s="311" t="s">
        <v>11</v>
      </c>
      <c r="J243" s="312"/>
      <c r="K243" s="313"/>
      <c r="L243" s="314" t="s">
        <v>385</v>
      </c>
      <c r="M243" s="315" t="s">
        <v>2115</v>
      </c>
      <c r="N243" s="895"/>
      <c r="O243" s="166"/>
    </row>
    <row r="244" spans="1:43" s="155" customFormat="1" ht="16.5" customHeight="1">
      <c r="A244" s="334">
        <v>236</v>
      </c>
      <c r="B244" s="675"/>
      <c r="C244" s="675"/>
      <c r="D244" s="254" t="s">
        <v>1506</v>
      </c>
      <c r="E244" s="255" t="s">
        <v>338</v>
      </c>
      <c r="F244" s="268" t="s">
        <v>390</v>
      </c>
      <c r="G244" s="321"/>
      <c r="H244" s="321"/>
      <c r="I244" s="311" t="s">
        <v>11</v>
      </c>
      <c r="J244" s="322"/>
      <c r="K244" s="313"/>
      <c r="L244" s="320"/>
      <c r="M244" s="323" t="s">
        <v>1569</v>
      </c>
      <c r="N244" s="895"/>
      <c r="O244" s="166"/>
    </row>
    <row r="245" spans="1:43" s="155" customFormat="1" ht="16.5" customHeight="1">
      <c r="A245" s="334">
        <v>237</v>
      </c>
      <c r="B245" s="675"/>
      <c r="C245" s="675"/>
      <c r="D245" s="254" t="s">
        <v>1506</v>
      </c>
      <c r="E245" s="255" t="s">
        <v>338</v>
      </c>
      <c r="F245" s="268" t="s">
        <v>391</v>
      </c>
      <c r="G245" s="316"/>
      <c r="H245" s="316"/>
      <c r="I245" s="311" t="s">
        <v>11</v>
      </c>
      <c r="J245" s="312"/>
      <c r="K245" s="313"/>
      <c r="L245" s="320"/>
      <c r="M245" s="315" t="s">
        <v>1570</v>
      </c>
      <c r="N245" s="895"/>
      <c r="O245" s="166"/>
    </row>
    <row r="246" spans="1:43" s="155" customFormat="1" ht="16.5" customHeight="1">
      <c r="A246" s="334">
        <v>238</v>
      </c>
      <c r="B246" s="675"/>
      <c r="C246" s="675"/>
      <c r="D246" s="254" t="s">
        <v>1506</v>
      </c>
      <c r="E246" s="255" t="s">
        <v>338</v>
      </c>
      <c r="F246" s="268" t="s">
        <v>392</v>
      </c>
      <c r="G246" s="316"/>
      <c r="H246" s="316"/>
      <c r="I246" s="311" t="s">
        <v>11</v>
      </c>
      <c r="J246" s="312"/>
      <c r="K246" s="313"/>
      <c r="L246" s="320"/>
      <c r="M246" s="315" t="s">
        <v>1571</v>
      </c>
      <c r="N246" s="895"/>
      <c r="O246" s="166"/>
    </row>
    <row r="247" spans="1:43" s="155" customFormat="1" ht="16.5" customHeight="1">
      <c r="A247" s="334">
        <v>239</v>
      </c>
      <c r="B247" s="675"/>
      <c r="C247" s="675"/>
      <c r="D247" s="254" t="s">
        <v>1506</v>
      </c>
      <c r="E247" s="255" t="s">
        <v>338</v>
      </c>
      <c r="F247" s="268" t="s">
        <v>393</v>
      </c>
      <c r="G247" s="316"/>
      <c r="H247" s="316"/>
      <c r="I247" s="311" t="s">
        <v>11</v>
      </c>
      <c r="J247" s="312"/>
      <c r="K247" s="313"/>
      <c r="L247" s="314" t="s">
        <v>372</v>
      </c>
      <c r="M247" s="315" t="s">
        <v>1572</v>
      </c>
      <c r="N247" s="895"/>
      <c r="O247" s="166"/>
    </row>
    <row r="248" spans="1:43" s="155" customFormat="1" ht="16.5" customHeight="1">
      <c r="A248" s="334">
        <v>240</v>
      </c>
      <c r="B248" s="675"/>
      <c r="C248" s="675"/>
      <c r="D248" s="254" t="s">
        <v>1506</v>
      </c>
      <c r="E248" s="255" t="s">
        <v>338</v>
      </c>
      <c r="F248" s="268" t="s">
        <v>394</v>
      </c>
      <c r="G248" s="316"/>
      <c r="H248" s="316"/>
      <c r="I248" s="311" t="s">
        <v>11</v>
      </c>
      <c r="J248" s="312"/>
      <c r="K248" s="313"/>
      <c r="L248" s="314" t="s">
        <v>373</v>
      </c>
      <c r="M248" s="315" t="s">
        <v>3284</v>
      </c>
      <c r="N248" s="895"/>
      <c r="O248" s="166"/>
    </row>
    <row r="249" spans="1:43" s="155" customFormat="1" ht="16.5" customHeight="1">
      <c r="A249" s="334">
        <v>241</v>
      </c>
      <c r="B249" s="675"/>
      <c r="C249" s="675"/>
      <c r="D249" s="254" t="s">
        <v>1506</v>
      </c>
      <c r="E249" s="255" t="s">
        <v>338</v>
      </c>
      <c r="F249" s="260" t="s">
        <v>395</v>
      </c>
      <c r="G249" s="316"/>
      <c r="H249" s="316"/>
      <c r="I249" s="311" t="s">
        <v>11</v>
      </c>
      <c r="J249" s="312"/>
      <c r="K249" s="313"/>
      <c r="L249" s="314" t="s">
        <v>396</v>
      </c>
      <c r="M249" s="315" t="s">
        <v>1573</v>
      </c>
      <c r="N249" s="895"/>
      <c r="O249" s="166"/>
    </row>
    <row r="250" spans="1:43" s="155" customFormat="1" ht="16.5" customHeight="1">
      <c r="A250" s="334">
        <v>242</v>
      </c>
      <c r="B250" s="675"/>
      <c r="C250" s="675"/>
      <c r="D250" s="254" t="s">
        <v>1506</v>
      </c>
      <c r="E250" s="255" t="s">
        <v>338</v>
      </c>
      <c r="F250" s="260" t="s">
        <v>397</v>
      </c>
      <c r="G250" s="316"/>
      <c r="H250" s="316"/>
      <c r="I250" s="311" t="s">
        <v>11</v>
      </c>
      <c r="J250" s="312"/>
      <c r="K250" s="313"/>
      <c r="L250" s="314" t="s">
        <v>398</v>
      </c>
      <c r="M250" s="315"/>
      <c r="N250" s="895"/>
      <c r="O250" s="167"/>
    </row>
    <row r="251" spans="1:43" s="169" customFormat="1" ht="16.5" customHeight="1">
      <c r="A251" s="334">
        <v>243</v>
      </c>
      <c r="B251" s="675"/>
      <c r="C251" s="675"/>
      <c r="D251" s="254" t="s">
        <v>1506</v>
      </c>
      <c r="E251" s="255" t="s">
        <v>414</v>
      </c>
      <c r="F251" s="260" t="s">
        <v>864</v>
      </c>
      <c r="G251" s="324"/>
      <c r="H251" s="324"/>
      <c r="I251" s="311" t="s">
        <v>11</v>
      </c>
      <c r="J251" s="302"/>
      <c r="K251" s="302"/>
      <c r="L251" s="302"/>
      <c r="M251" s="888" t="s">
        <v>2240</v>
      </c>
      <c r="N251" s="347"/>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row>
    <row r="252" spans="1:43" s="169" customFormat="1" ht="16.5" customHeight="1">
      <c r="A252" s="334">
        <v>244</v>
      </c>
      <c r="B252" s="675"/>
      <c r="C252" s="675"/>
      <c r="D252" s="254" t="s">
        <v>1506</v>
      </c>
      <c r="E252" s="255" t="s">
        <v>414</v>
      </c>
      <c r="F252" s="260" t="s">
        <v>1145</v>
      </c>
      <c r="G252" s="324" t="s">
        <v>415</v>
      </c>
      <c r="H252" s="324" t="s">
        <v>415</v>
      </c>
      <c r="I252" s="311" t="s">
        <v>11</v>
      </c>
      <c r="J252" s="302"/>
      <c r="K252" s="302"/>
      <c r="L252" s="302"/>
      <c r="M252" s="888"/>
      <c r="N252" s="347"/>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c r="AO252" s="168"/>
      <c r="AP252" s="168"/>
      <c r="AQ252" s="168"/>
    </row>
    <row r="253" spans="1:43" s="169" customFormat="1" ht="16.5" customHeight="1">
      <c r="A253" s="334">
        <v>245</v>
      </c>
      <c r="B253" s="675"/>
      <c r="C253" s="675"/>
      <c r="D253" s="254" t="s">
        <v>1506</v>
      </c>
      <c r="E253" s="255" t="s">
        <v>414</v>
      </c>
      <c r="F253" s="260" t="s">
        <v>1146</v>
      </c>
      <c r="G253" s="324" t="s">
        <v>415</v>
      </c>
      <c r="H253" s="324" t="s">
        <v>415</v>
      </c>
      <c r="I253" s="311" t="s">
        <v>11</v>
      </c>
      <c r="J253" s="302"/>
      <c r="K253" s="302"/>
      <c r="L253" s="302"/>
      <c r="M253" s="888"/>
      <c r="N253" s="347"/>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c r="AO253" s="168"/>
      <c r="AP253" s="168"/>
      <c r="AQ253" s="168"/>
    </row>
    <row r="254" spans="1:43" s="169" customFormat="1" ht="16.5" customHeight="1">
      <c r="A254" s="334">
        <v>246</v>
      </c>
      <c r="B254" s="675"/>
      <c r="C254" s="675"/>
      <c r="D254" s="254" t="s">
        <v>1506</v>
      </c>
      <c r="E254" s="255" t="s">
        <v>414</v>
      </c>
      <c r="F254" s="260" t="s">
        <v>416</v>
      </c>
      <c r="G254" s="324" t="s">
        <v>415</v>
      </c>
      <c r="H254" s="324" t="s">
        <v>415</v>
      </c>
      <c r="I254" s="311" t="s">
        <v>11</v>
      </c>
      <c r="J254" s="302"/>
      <c r="K254" s="302"/>
      <c r="L254" s="302"/>
      <c r="M254" s="888"/>
      <c r="N254" s="347"/>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c r="AO254" s="168"/>
      <c r="AP254" s="168"/>
      <c r="AQ254" s="168"/>
    </row>
    <row r="255" spans="1:43" s="169" customFormat="1" ht="16.5" customHeight="1">
      <c r="A255" s="334">
        <v>247</v>
      </c>
      <c r="B255" s="675"/>
      <c r="C255" s="675"/>
      <c r="D255" s="254" t="s">
        <v>1506</v>
      </c>
      <c r="E255" s="255" t="s">
        <v>414</v>
      </c>
      <c r="F255" s="260" t="s">
        <v>417</v>
      </c>
      <c r="G255" s="324" t="s">
        <v>1574</v>
      </c>
      <c r="H255" s="324" t="s">
        <v>1574</v>
      </c>
      <c r="I255" s="311" t="s">
        <v>11</v>
      </c>
      <c r="J255" s="302"/>
      <c r="K255" s="302"/>
      <c r="L255" s="302"/>
      <c r="M255" s="888"/>
      <c r="N255" s="347"/>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c r="AO255" s="168"/>
      <c r="AP255" s="168"/>
      <c r="AQ255" s="168"/>
    </row>
    <row r="256" spans="1:43" s="169" customFormat="1" ht="16.5" customHeight="1">
      <c r="A256" s="334">
        <v>248</v>
      </c>
      <c r="B256" s="675"/>
      <c r="C256" s="675"/>
      <c r="D256" s="254" t="s">
        <v>1506</v>
      </c>
      <c r="E256" s="255" t="s">
        <v>414</v>
      </c>
      <c r="F256" s="260" t="s">
        <v>1147</v>
      </c>
      <c r="G256" s="324" t="s">
        <v>1516</v>
      </c>
      <c r="H256" s="324" t="s">
        <v>1575</v>
      </c>
      <c r="I256" s="311" t="s">
        <v>11</v>
      </c>
      <c r="J256" s="302"/>
      <c r="K256" s="302"/>
      <c r="L256" s="302"/>
      <c r="M256" s="888"/>
      <c r="N256" s="347"/>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c r="AO256" s="168"/>
      <c r="AP256" s="168"/>
      <c r="AQ256" s="168"/>
    </row>
    <row r="257" spans="1:43" s="169" customFormat="1" ht="16.5" customHeight="1">
      <c r="A257" s="334">
        <v>249</v>
      </c>
      <c r="B257" s="675"/>
      <c r="C257" s="675"/>
      <c r="D257" s="254" t="s">
        <v>1506</v>
      </c>
      <c r="E257" s="255" t="s">
        <v>414</v>
      </c>
      <c r="F257" s="260" t="s">
        <v>1148</v>
      </c>
      <c r="G257" s="324" t="s">
        <v>1516</v>
      </c>
      <c r="H257" s="324" t="s">
        <v>1575</v>
      </c>
      <c r="I257" s="311" t="s">
        <v>11</v>
      </c>
      <c r="J257" s="302"/>
      <c r="K257" s="302"/>
      <c r="L257" s="302"/>
      <c r="M257" s="888"/>
      <c r="N257" s="347"/>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c r="AO257" s="168"/>
      <c r="AP257" s="168"/>
      <c r="AQ257" s="168"/>
    </row>
    <row r="258" spans="1:43" s="169" customFormat="1" ht="16.5" customHeight="1">
      <c r="A258" s="334">
        <v>250</v>
      </c>
      <c r="B258" s="675"/>
      <c r="C258" s="675"/>
      <c r="D258" s="254" t="s">
        <v>1506</v>
      </c>
      <c r="E258" s="255" t="s">
        <v>414</v>
      </c>
      <c r="F258" s="260" t="s">
        <v>418</v>
      </c>
      <c r="G258" s="324" t="s">
        <v>1516</v>
      </c>
      <c r="H258" s="324" t="s">
        <v>1575</v>
      </c>
      <c r="I258" s="311" t="s">
        <v>11</v>
      </c>
      <c r="J258" s="302"/>
      <c r="K258" s="302"/>
      <c r="L258" s="302"/>
      <c r="M258" s="888"/>
      <c r="N258" s="347"/>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c r="AO258" s="168"/>
      <c r="AP258" s="168"/>
      <c r="AQ258" s="168"/>
    </row>
    <row r="259" spans="1:43" s="169" customFormat="1" ht="16.5" customHeight="1">
      <c r="A259" s="334">
        <v>251</v>
      </c>
      <c r="B259" s="675"/>
      <c r="C259" s="675"/>
      <c r="D259" s="254" t="s">
        <v>1506</v>
      </c>
      <c r="E259" s="255" t="s">
        <v>414</v>
      </c>
      <c r="F259" s="260" t="s">
        <v>419</v>
      </c>
      <c r="G259" s="324" t="s">
        <v>1516</v>
      </c>
      <c r="H259" s="324" t="s">
        <v>1575</v>
      </c>
      <c r="I259" s="311" t="s">
        <v>11</v>
      </c>
      <c r="J259" s="302"/>
      <c r="K259" s="302"/>
      <c r="L259" s="302"/>
      <c r="M259" s="888"/>
      <c r="N259" s="347"/>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c r="AO259" s="168"/>
      <c r="AP259" s="168"/>
      <c r="AQ259" s="168"/>
    </row>
    <row r="260" spans="1:43" s="155" customFormat="1" ht="16.5" customHeight="1">
      <c r="A260" s="334">
        <v>252</v>
      </c>
      <c r="B260" s="675"/>
      <c r="C260" s="675"/>
      <c r="D260" s="254" t="s">
        <v>1506</v>
      </c>
      <c r="E260" s="255" t="s">
        <v>401</v>
      </c>
      <c r="F260" s="260" t="s">
        <v>876</v>
      </c>
      <c r="G260" s="261" t="s">
        <v>403</v>
      </c>
      <c r="H260" s="261" t="s">
        <v>403</v>
      </c>
      <c r="I260" s="256" t="s">
        <v>11</v>
      </c>
      <c r="J260" s="265"/>
      <c r="K260" s="262"/>
      <c r="L260" s="325" t="s">
        <v>1576</v>
      </c>
      <c r="M260" s="521" t="s">
        <v>1667</v>
      </c>
      <c r="N260" s="348"/>
    </row>
    <row r="261" spans="1:43" s="155" customFormat="1" ht="16.5" customHeight="1">
      <c r="A261" s="334">
        <v>253</v>
      </c>
      <c r="B261" s="675"/>
      <c r="C261" s="675"/>
      <c r="D261" s="254" t="s">
        <v>1506</v>
      </c>
      <c r="E261" s="255" t="s">
        <v>401</v>
      </c>
      <c r="F261" s="260" t="s">
        <v>1157</v>
      </c>
      <c r="G261" s="261" t="s">
        <v>406</v>
      </c>
      <c r="H261" s="261" t="s">
        <v>406</v>
      </c>
      <c r="I261" s="256" t="s">
        <v>11</v>
      </c>
      <c r="J261" s="265"/>
      <c r="K261" s="262"/>
      <c r="L261" s="325" t="s">
        <v>1577</v>
      </c>
      <c r="M261" s="326"/>
      <c r="N261" s="348"/>
    </row>
    <row r="262" spans="1:43" s="155" customFormat="1" ht="16.5" customHeight="1">
      <c r="A262" s="334">
        <v>254</v>
      </c>
      <c r="B262" s="675"/>
      <c r="C262" s="675"/>
      <c r="D262" s="254" t="s">
        <v>1506</v>
      </c>
      <c r="E262" s="255" t="s">
        <v>401</v>
      </c>
      <c r="F262" s="260" t="s">
        <v>1158</v>
      </c>
      <c r="G262" s="261" t="s">
        <v>406</v>
      </c>
      <c r="H262" s="261" t="s">
        <v>406</v>
      </c>
      <c r="I262" s="256" t="s">
        <v>11</v>
      </c>
      <c r="J262" s="265"/>
      <c r="K262" s="262"/>
      <c r="L262" s="325" t="s">
        <v>1578</v>
      </c>
      <c r="M262" s="264"/>
      <c r="N262" s="348"/>
    </row>
    <row r="263" spans="1:43" s="155" customFormat="1" ht="16.5" customHeight="1">
      <c r="A263" s="334">
        <v>255</v>
      </c>
      <c r="B263" s="675"/>
      <c r="C263" s="675"/>
      <c r="D263" s="254" t="s">
        <v>1506</v>
      </c>
      <c r="E263" s="255" t="s">
        <v>401</v>
      </c>
      <c r="F263" s="260" t="s">
        <v>890</v>
      </c>
      <c r="G263" s="261"/>
      <c r="H263" s="261"/>
      <c r="I263" s="256" t="s">
        <v>11</v>
      </c>
      <c r="J263" s="265"/>
      <c r="K263" s="262"/>
      <c r="L263" s="263"/>
      <c r="M263" s="264"/>
      <c r="N263" s="348"/>
    </row>
    <row r="264" spans="1:43" s="155" customFormat="1" ht="16.5" customHeight="1">
      <c r="A264" s="334">
        <v>256</v>
      </c>
      <c r="B264" s="675"/>
      <c r="C264" s="675"/>
      <c r="D264" s="254" t="s">
        <v>1506</v>
      </c>
      <c r="E264" s="255" t="s">
        <v>401</v>
      </c>
      <c r="F264" s="260" t="s">
        <v>892</v>
      </c>
      <c r="G264" s="261"/>
      <c r="H264" s="261"/>
      <c r="I264" s="256" t="s">
        <v>11</v>
      </c>
      <c r="J264" s="265"/>
      <c r="K264" s="262"/>
      <c r="L264" s="263"/>
      <c r="M264" s="264"/>
      <c r="N264" s="348"/>
    </row>
    <row r="265" spans="1:43" s="155" customFormat="1" ht="16.5" customHeight="1">
      <c r="A265" s="334">
        <v>257</v>
      </c>
      <c r="B265" s="675"/>
      <c r="C265" s="675"/>
      <c r="D265" s="254" t="s">
        <v>1506</v>
      </c>
      <c r="E265" s="255" t="s">
        <v>401</v>
      </c>
      <c r="F265" s="260" t="s">
        <v>894</v>
      </c>
      <c r="G265" s="261"/>
      <c r="H265" s="261"/>
      <c r="I265" s="256" t="s">
        <v>11</v>
      </c>
      <c r="J265" s="265"/>
      <c r="K265" s="262"/>
      <c r="L265" s="263"/>
      <c r="M265" s="264"/>
      <c r="N265" s="348"/>
    </row>
    <row r="266" spans="1:43" ht="16.5" customHeight="1">
      <c r="A266" s="334">
        <v>258</v>
      </c>
      <c r="B266" s="675"/>
      <c r="C266" s="675"/>
      <c r="D266" s="254" t="s">
        <v>1506</v>
      </c>
      <c r="E266" s="255" t="s">
        <v>207</v>
      </c>
      <c r="F266" s="255" t="s">
        <v>1051</v>
      </c>
      <c r="G266" s="283" t="s">
        <v>737</v>
      </c>
      <c r="H266" s="283" t="s">
        <v>737</v>
      </c>
      <c r="I266" s="256" t="s">
        <v>11</v>
      </c>
      <c r="J266" s="257"/>
      <c r="K266" s="257"/>
      <c r="L266" s="266"/>
      <c r="M266" s="267" t="s">
        <v>1579</v>
      </c>
      <c r="N266" s="335"/>
      <c r="O266" s="161"/>
    </row>
    <row r="267" spans="1:43" ht="16.5" customHeight="1">
      <c r="A267" s="334">
        <v>259</v>
      </c>
      <c r="B267" s="675"/>
      <c r="C267" s="675"/>
      <c r="D267" s="254" t="s">
        <v>1506</v>
      </c>
      <c r="E267" s="255" t="s">
        <v>1580</v>
      </c>
      <c r="F267" s="255" t="s">
        <v>1581</v>
      </c>
      <c r="G267" s="310" t="s">
        <v>1081</v>
      </c>
      <c r="H267" s="310" t="s">
        <v>1081</v>
      </c>
      <c r="I267" s="256" t="s">
        <v>11</v>
      </c>
      <c r="J267" s="257"/>
      <c r="K267" s="257"/>
      <c r="L267" s="266"/>
      <c r="M267" s="889" t="s">
        <v>1582</v>
      </c>
      <c r="N267" s="335"/>
      <c r="O267" s="161"/>
    </row>
    <row r="268" spans="1:43" ht="16.5" customHeight="1">
      <c r="A268" s="334">
        <v>260</v>
      </c>
      <c r="B268" s="675"/>
      <c r="C268" s="675"/>
      <c r="D268" s="254" t="s">
        <v>1506</v>
      </c>
      <c r="E268" s="255" t="s">
        <v>1078</v>
      </c>
      <c r="F268" s="255" t="s">
        <v>1583</v>
      </c>
      <c r="G268" s="310" t="s">
        <v>1079</v>
      </c>
      <c r="H268" s="310" t="s">
        <v>1079</v>
      </c>
      <c r="I268" s="256" t="s">
        <v>11</v>
      </c>
      <c r="J268" s="257"/>
      <c r="K268" s="257"/>
      <c r="L268" s="266"/>
      <c r="M268" s="889"/>
      <c r="N268" s="335"/>
      <c r="O268" s="161"/>
    </row>
    <row r="269" spans="1:43" ht="16.5" customHeight="1">
      <c r="A269" s="334">
        <v>261</v>
      </c>
      <c r="B269" s="675"/>
      <c r="C269" s="675"/>
      <c r="D269" s="254" t="s">
        <v>1506</v>
      </c>
      <c r="E269" s="255" t="s">
        <v>1078</v>
      </c>
      <c r="F269" s="255" t="s">
        <v>1584</v>
      </c>
      <c r="G269" s="310" t="s">
        <v>1079</v>
      </c>
      <c r="H269" s="310" t="s">
        <v>1079</v>
      </c>
      <c r="I269" s="256" t="s">
        <v>11</v>
      </c>
      <c r="J269" s="257"/>
      <c r="K269" s="257"/>
      <c r="L269" s="266"/>
      <c r="M269" s="889"/>
      <c r="N269" s="335"/>
      <c r="O269" s="161"/>
    </row>
    <row r="270" spans="1:43" ht="16.5" customHeight="1">
      <c r="A270" s="334">
        <v>262</v>
      </c>
      <c r="B270" s="675"/>
      <c r="C270" s="675"/>
      <c r="D270" s="254" t="s">
        <v>1506</v>
      </c>
      <c r="E270" s="255" t="s">
        <v>1078</v>
      </c>
      <c r="F270" s="255" t="s">
        <v>1426</v>
      </c>
      <c r="G270" s="310" t="s">
        <v>1079</v>
      </c>
      <c r="H270" s="310" t="s">
        <v>1079</v>
      </c>
      <c r="I270" s="256" t="s">
        <v>11</v>
      </c>
      <c r="J270" s="257"/>
      <c r="K270" s="257"/>
      <c r="L270" s="266"/>
      <c r="M270" s="889"/>
      <c r="N270" s="335"/>
      <c r="O270" s="161"/>
    </row>
    <row r="271" spans="1:43" ht="16.5" customHeight="1">
      <c r="A271" s="334">
        <v>263</v>
      </c>
      <c r="B271" s="675"/>
      <c r="C271" s="675"/>
      <c r="D271" s="254" t="s">
        <v>1506</v>
      </c>
      <c r="E271" s="255" t="s">
        <v>1078</v>
      </c>
      <c r="F271" s="255" t="s">
        <v>1585</v>
      </c>
      <c r="G271" s="310" t="s">
        <v>1079</v>
      </c>
      <c r="H271" s="310" t="s">
        <v>1079</v>
      </c>
      <c r="I271" s="256" t="s">
        <v>11</v>
      </c>
      <c r="J271" s="257"/>
      <c r="K271" s="257"/>
      <c r="L271" s="266"/>
      <c r="M271" s="889"/>
      <c r="N271" s="335"/>
      <c r="O271" s="161"/>
    </row>
    <row r="272" spans="1:43" ht="16.5" customHeight="1">
      <c r="A272" s="334">
        <v>264</v>
      </c>
      <c r="B272" s="675"/>
      <c r="C272" s="675"/>
      <c r="D272" s="254" t="s">
        <v>1506</v>
      </c>
      <c r="E272" s="255" t="s">
        <v>1078</v>
      </c>
      <c r="F272" s="255" t="s">
        <v>1586</v>
      </c>
      <c r="G272" s="310" t="s">
        <v>1079</v>
      </c>
      <c r="H272" s="310" t="s">
        <v>1079</v>
      </c>
      <c r="I272" s="256" t="s">
        <v>11</v>
      </c>
      <c r="J272" s="257"/>
      <c r="K272" s="257"/>
      <c r="L272" s="266"/>
      <c r="M272" s="889"/>
      <c r="N272" s="335"/>
      <c r="O272" s="161"/>
    </row>
    <row r="273" spans="1:15" ht="16.5" customHeight="1">
      <c r="A273" s="334">
        <v>265</v>
      </c>
      <c r="B273" s="675"/>
      <c r="C273" s="675"/>
      <c r="D273" s="254" t="s">
        <v>1506</v>
      </c>
      <c r="E273" s="255" t="s">
        <v>1078</v>
      </c>
      <c r="F273" s="255" t="s">
        <v>1587</v>
      </c>
      <c r="G273" s="310" t="s">
        <v>1079</v>
      </c>
      <c r="H273" s="310" t="s">
        <v>1079</v>
      </c>
      <c r="I273" s="256" t="s">
        <v>11</v>
      </c>
      <c r="J273" s="257"/>
      <c r="K273" s="257"/>
      <c r="L273" s="266"/>
      <c r="M273" s="889"/>
      <c r="N273" s="335"/>
      <c r="O273" s="161"/>
    </row>
    <row r="274" spans="1:15" ht="16.5" customHeight="1">
      <c r="A274" s="334">
        <v>266</v>
      </c>
      <c r="B274" s="675"/>
      <c r="C274" s="675"/>
      <c r="D274" s="254" t="s">
        <v>1506</v>
      </c>
      <c r="E274" s="255" t="s">
        <v>1078</v>
      </c>
      <c r="F274" s="255" t="s">
        <v>1588</v>
      </c>
      <c r="G274" s="310" t="s">
        <v>1079</v>
      </c>
      <c r="H274" s="310" t="s">
        <v>1079</v>
      </c>
      <c r="I274" s="256" t="s">
        <v>11</v>
      </c>
      <c r="J274" s="257"/>
      <c r="K274" s="257"/>
      <c r="L274" s="266"/>
      <c r="M274" s="889"/>
      <c r="N274" s="335"/>
      <c r="O274" s="161"/>
    </row>
    <row r="275" spans="1:15" ht="16.5" customHeight="1">
      <c r="A275" s="334">
        <v>267</v>
      </c>
      <c r="B275" s="675"/>
      <c r="C275" s="675"/>
      <c r="D275" s="254" t="s">
        <v>1506</v>
      </c>
      <c r="E275" s="255" t="s">
        <v>1078</v>
      </c>
      <c r="F275" s="255" t="s">
        <v>1589</v>
      </c>
      <c r="G275" s="310" t="s">
        <v>1079</v>
      </c>
      <c r="H275" s="310" t="s">
        <v>1079</v>
      </c>
      <c r="I275" s="256" t="s">
        <v>11</v>
      </c>
      <c r="J275" s="257"/>
      <c r="K275" s="257"/>
      <c r="L275" s="266"/>
      <c r="M275" s="889"/>
      <c r="N275" s="335"/>
      <c r="O275" s="161"/>
    </row>
    <row r="276" spans="1:15" ht="16.5" customHeight="1">
      <c r="A276" s="334">
        <v>268</v>
      </c>
      <c r="B276" s="675"/>
      <c r="C276" s="675"/>
      <c r="D276" s="254" t="s">
        <v>1506</v>
      </c>
      <c r="E276" s="255" t="s">
        <v>1078</v>
      </c>
      <c r="F276" s="255" t="s">
        <v>1590</v>
      </c>
      <c r="G276" s="310" t="s">
        <v>1081</v>
      </c>
      <c r="H276" s="310" t="s">
        <v>1081</v>
      </c>
      <c r="I276" s="256" t="s">
        <v>11</v>
      </c>
      <c r="J276" s="257"/>
      <c r="K276" s="257"/>
      <c r="L276" s="266"/>
      <c r="M276" s="889"/>
      <c r="N276" s="335"/>
      <c r="O276" s="161"/>
    </row>
    <row r="277" spans="1:15" ht="16.5" customHeight="1">
      <c r="A277" s="334">
        <v>269</v>
      </c>
      <c r="B277" s="675"/>
      <c r="C277" s="675"/>
      <c r="D277" s="254" t="s">
        <v>1506</v>
      </c>
      <c r="E277" s="255" t="s">
        <v>1078</v>
      </c>
      <c r="F277" s="255" t="s">
        <v>1591</v>
      </c>
      <c r="G277" s="310" t="s">
        <v>1079</v>
      </c>
      <c r="H277" s="310" t="s">
        <v>1079</v>
      </c>
      <c r="I277" s="256" t="s">
        <v>11</v>
      </c>
      <c r="J277" s="257"/>
      <c r="K277" s="257"/>
      <c r="L277" s="266"/>
      <c r="M277" s="889"/>
      <c r="N277" s="335"/>
      <c r="O277" s="161"/>
    </row>
    <row r="278" spans="1:15" ht="16.5" customHeight="1">
      <c r="A278" s="334">
        <v>270</v>
      </c>
      <c r="B278" s="675"/>
      <c r="C278" s="675"/>
      <c r="D278" s="254" t="s">
        <v>1506</v>
      </c>
      <c r="E278" s="255" t="s">
        <v>1078</v>
      </c>
      <c r="F278" s="255" t="s">
        <v>1592</v>
      </c>
      <c r="G278" s="310" t="s">
        <v>1079</v>
      </c>
      <c r="H278" s="310" t="s">
        <v>1079</v>
      </c>
      <c r="I278" s="256" t="s">
        <v>11</v>
      </c>
      <c r="J278" s="257"/>
      <c r="K278" s="257"/>
      <c r="L278" s="266"/>
      <c r="M278" s="889"/>
      <c r="N278" s="335"/>
      <c r="O278" s="161"/>
    </row>
    <row r="279" spans="1:15" ht="16.5" customHeight="1">
      <c r="A279" s="334">
        <v>271</v>
      </c>
      <c r="B279" s="675"/>
      <c r="C279" s="675"/>
      <c r="D279" s="254" t="s">
        <v>1506</v>
      </c>
      <c r="E279" s="255" t="s">
        <v>1078</v>
      </c>
      <c r="F279" s="255" t="s">
        <v>1593</v>
      </c>
      <c r="G279" s="310" t="s">
        <v>1079</v>
      </c>
      <c r="H279" s="310" t="s">
        <v>1079</v>
      </c>
      <c r="I279" s="256" t="s">
        <v>11</v>
      </c>
      <c r="J279" s="257"/>
      <c r="K279" s="257"/>
      <c r="L279" s="266"/>
      <c r="M279" s="889"/>
      <c r="N279" s="349"/>
      <c r="O279" s="161"/>
    </row>
    <row r="280" spans="1:15" s="162" customFormat="1" ht="16.5" customHeight="1">
      <c r="A280" s="334">
        <v>272</v>
      </c>
      <c r="B280" s="675"/>
      <c r="C280" s="675"/>
      <c r="D280" s="254" t="s">
        <v>1506</v>
      </c>
      <c r="E280" s="255" t="s">
        <v>1078</v>
      </c>
      <c r="F280" s="255" t="s">
        <v>1594</v>
      </c>
      <c r="G280" s="310" t="s">
        <v>1079</v>
      </c>
      <c r="H280" s="310" t="s">
        <v>1079</v>
      </c>
      <c r="I280" s="256" t="s">
        <v>11</v>
      </c>
      <c r="J280" s="327"/>
      <c r="K280" s="328"/>
      <c r="L280" s="266"/>
      <c r="M280" s="889"/>
      <c r="N280" s="350"/>
    </row>
    <row r="281" spans="1:15" s="162" customFormat="1" ht="16.5" customHeight="1">
      <c r="A281" s="334">
        <v>273</v>
      </c>
      <c r="B281" s="675"/>
      <c r="C281" s="675"/>
      <c r="D281" s="254" t="s">
        <v>1506</v>
      </c>
      <c r="E281" s="255" t="s">
        <v>1078</v>
      </c>
      <c r="F281" s="255" t="s">
        <v>1595</v>
      </c>
      <c r="G281" s="310" t="s">
        <v>1079</v>
      </c>
      <c r="H281" s="310" t="s">
        <v>1079</v>
      </c>
      <c r="I281" s="256" t="s">
        <v>11</v>
      </c>
      <c r="J281" s="327"/>
      <c r="K281" s="328"/>
      <c r="L281" s="266"/>
      <c r="M281" s="889"/>
      <c r="N281" s="351"/>
    </row>
    <row r="282" spans="1:15" s="162" customFormat="1" ht="16.5" customHeight="1">
      <c r="A282" s="334">
        <v>274</v>
      </c>
      <c r="B282" s="675"/>
      <c r="C282" s="675"/>
      <c r="D282" s="254" t="s">
        <v>1506</v>
      </c>
      <c r="E282" s="255" t="s">
        <v>1078</v>
      </c>
      <c r="F282" s="255" t="s">
        <v>1621</v>
      </c>
      <c r="G282" s="271" t="s">
        <v>1079</v>
      </c>
      <c r="H282" s="271" t="s">
        <v>1079</v>
      </c>
      <c r="I282" s="256" t="s">
        <v>11</v>
      </c>
      <c r="J282" s="327"/>
      <c r="K282" s="328"/>
      <c r="L282" s="329"/>
      <c r="M282" s="886" t="s">
        <v>1946</v>
      </c>
      <c r="N282" s="887" t="s">
        <v>1624</v>
      </c>
    </row>
    <row r="283" spans="1:15" s="162" customFormat="1" ht="16.5" customHeight="1">
      <c r="A283" s="334">
        <v>275</v>
      </c>
      <c r="B283" s="675"/>
      <c r="C283" s="675"/>
      <c r="D283" s="254" t="s">
        <v>1506</v>
      </c>
      <c r="E283" s="255" t="s">
        <v>1078</v>
      </c>
      <c r="F283" s="255" t="s">
        <v>1622</v>
      </c>
      <c r="G283" s="271" t="s">
        <v>1081</v>
      </c>
      <c r="H283" s="271" t="s">
        <v>1081</v>
      </c>
      <c r="I283" s="256" t="s">
        <v>11</v>
      </c>
      <c r="J283" s="327"/>
      <c r="K283" s="328"/>
      <c r="L283" s="329"/>
      <c r="M283" s="886"/>
      <c r="N283" s="887"/>
    </row>
    <row r="284" spans="1:15" s="162" customFormat="1" ht="16.5" customHeight="1">
      <c r="A284" s="334">
        <v>276</v>
      </c>
      <c r="B284" s="675"/>
      <c r="C284" s="675"/>
      <c r="D284" s="254" t="s">
        <v>1506</v>
      </c>
      <c r="E284" s="255" t="s">
        <v>1078</v>
      </c>
      <c r="F284" s="255" t="s">
        <v>1629</v>
      </c>
      <c r="G284" s="271" t="s">
        <v>1079</v>
      </c>
      <c r="H284" s="271" t="s">
        <v>1079</v>
      </c>
      <c r="I284" s="256" t="s">
        <v>11</v>
      </c>
      <c r="J284" s="327"/>
      <c r="K284" s="328"/>
      <c r="L284" s="329"/>
      <c r="M284" s="886"/>
      <c r="N284" s="887" t="s">
        <v>1625</v>
      </c>
    </row>
    <row r="285" spans="1:15" s="162" customFormat="1" ht="16.5" customHeight="1">
      <c r="A285" s="334">
        <v>277</v>
      </c>
      <c r="B285" s="675"/>
      <c r="C285" s="675"/>
      <c r="D285" s="254" t="s">
        <v>1506</v>
      </c>
      <c r="E285" s="255" t="s">
        <v>1078</v>
      </c>
      <c r="F285" s="255" t="s">
        <v>1623</v>
      </c>
      <c r="G285" s="271" t="s">
        <v>1081</v>
      </c>
      <c r="H285" s="271" t="s">
        <v>1081</v>
      </c>
      <c r="I285" s="256" t="s">
        <v>11</v>
      </c>
      <c r="J285" s="327"/>
      <c r="K285" s="328"/>
      <c r="L285" s="329"/>
      <c r="M285" s="886"/>
      <c r="N285" s="887"/>
    </row>
    <row r="286" spans="1:15" ht="16.5" customHeight="1">
      <c r="A286" s="334">
        <v>278</v>
      </c>
      <c r="B286" s="675"/>
      <c r="C286" s="675"/>
      <c r="D286" s="254" t="s">
        <v>1506</v>
      </c>
      <c r="E286" s="255" t="s">
        <v>207</v>
      </c>
      <c r="F286" s="255" t="s">
        <v>1082</v>
      </c>
      <c r="G286" s="253" t="s">
        <v>1511</v>
      </c>
      <c r="H286" s="253" t="s">
        <v>1596</v>
      </c>
      <c r="I286" s="256" t="s">
        <v>11</v>
      </c>
      <c r="J286" s="257"/>
      <c r="K286" s="257"/>
      <c r="L286" s="266"/>
      <c r="M286" s="267" t="s">
        <v>1597</v>
      </c>
      <c r="N286" s="335"/>
      <c r="O286" s="156"/>
    </row>
    <row r="287" spans="1:15" ht="16.5" customHeight="1">
      <c r="A287" s="334">
        <v>279</v>
      </c>
      <c r="B287" s="675"/>
      <c r="C287" s="675"/>
      <c r="D287" s="254" t="s">
        <v>1506</v>
      </c>
      <c r="E287" s="255" t="s">
        <v>207</v>
      </c>
      <c r="F287" s="255" t="s">
        <v>1083</v>
      </c>
      <c r="G287" s="253" t="s">
        <v>1598</v>
      </c>
      <c r="H287" s="253" t="s">
        <v>1598</v>
      </c>
      <c r="I287" s="256" t="s">
        <v>11</v>
      </c>
      <c r="J287" s="257"/>
      <c r="K287" s="257"/>
      <c r="L287" s="266"/>
      <c r="M287" s="267" t="s">
        <v>2007</v>
      </c>
      <c r="N287" s="335"/>
      <c r="O287" s="170"/>
    </row>
    <row r="288" spans="1:15" ht="16.5" customHeight="1" thickBot="1">
      <c r="A288" s="334">
        <v>280</v>
      </c>
      <c r="B288" s="675"/>
      <c r="C288" s="675"/>
      <c r="D288" s="352" t="s">
        <v>1506</v>
      </c>
      <c r="E288" s="353" t="s">
        <v>188</v>
      </c>
      <c r="F288" s="354" t="s">
        <v>189</v>
      </c>
      <c r="G288" s="355"/>
      <c r="H288" s="355"/>
      <c r="I288" s="356" t="s">
        <v>11</v>
      </c>
      <c r="J288" s="357"/>
      <c r="K288" s="357"/>
      <c r="L288" s="358"/>
      <c r="M288" s="359"/>
      <c r="N288" s="360"/>
    </row>
    <row r="289" spans="2:13">
      <c r="B289" s="137"/>
      <c r="C289" s="137"/>
      <c r="D289" s="137"/>
      <c r="E289" s="137"/>
      <c r="F289" s="137"/>
      <c r="L289" s="171"/>
      <c r="M289" s="171"/>
    </row>
    <row r="290" spans="2:13">
      <c r="B290" s="137"/>
      <c r="C290" s="137"/>
      <c r="D290" s="137"/>
      <c r="E290" s="137"/>
      <c r="F290" s="137"/>
      <c r="L290" s="171"/>
      <c r="M290" s="171"/>
    </row>
    <row r="291" spans="2:13">
      <c r="B291" s="137"/>
      <c r="C291" s="137"/>
      <c r="D291" s="137"/>
      <c r="E291" s="137"/>
      <c r="F291" s="137"/>
      <c r="L291" s="171"/>
      <c r="M291" s="171"/>
    </row>
    <row r="292" spans="2:13">
      <c r="B292" s="137"/>
      <c r="C292" s="137"/>
      <c r="D292" s="137"/>
      <c r="E292" s="137"/>
      <c r="F292" s="137"/>
      <c r="L292" s="171"/>
      <c r="M292" s="171"/>
    </row>
    <row r="293" spans="2:13">
      <c r="B293" s="137"/>
      <c r="C293" s="137"/>
      <c r="D293" s="137"/>
      <c r="E293" s="137"/>
      <c r="F293" s="137"/>
      <c r="L293" s="171"/>
      <c r="M293" s="171"/>
    </row>
    <row r="294" spans="2:13">
      <c r="B294" s="137"/>
      <c r="C294" s="137"/>
      <c r="D294" s="137"/>
      <c r="E294" s="137"/>
      <c r="F294" s="137"/>
      <c r="L294" s="171"/>
      <c r="M294" s="171"/>
    </row>
    <row r="295" spans="2:13">
      <c r="B295" s="137"/>
      <c r="C295" s="137"/>
      <c r="D295" s="137"/>
      <c r="E295" s="137"/>
      <c r="F295" s="137"/>
      <c r="L295" s="171"/>
      <c r="M295" s="171"/>
    </row>
    <row r="296" spans="2:13">
      <c r="B296" s="137"/>
      <c r="C296" s="137"/>
      <c r="D296" s="137"/>
      <c r="E296" s="137"/>
      <c r="F296" s="137"/>
      <c r="L296" s="171"/>
      <c r="M296" s="171"/>
    </row>
    <row r="297" spans="2:13">
      <c r="B297" s="137"/>
      <c r="C297" s="137"/>
      <c r="D297" s="137"/>
      <c r="E297" s="137"/>
      <c r="F297" s="137"/>
      <c r="L297" s="171"/>
      <c r="M297" s="171"/>
    </row>
    <row r="298" spans="2:13">
      <c r="B298" s="137"/>
      <c r="C298" s="137"/>
      <c r="D298" s="137"/>
      <c r="E298" s="137"/>
      <c r="F298" s="137"/>
      <c r="L298" s="171"/>
      <c r="M298" s="171"/>
    </row>
    <row r="299" spans="2:13">
      <c r="B299" s="137"/>
      <c r="C299" s="137"/>
      <c r="D299" s="137"/>
      <c r="E299" s="137"/>
      <c r="F299" s="137"/>
      <c r="L299" s="171"/>
      <c r="M299" s="171"/>
    </row>
    <row r="300" spans="2:13">
      <c r="B300" s="137"/>
      <c r="C300" s="137"/>
      <c r="D300" s="137"/>
      <c r="E300" s="137"/>
      <c r="F300" s="137"/>
      <c r="L300" s="171"/>
      <c r="M300" s="171"/>
    </row>
    <row r="301" spans="2:13">
      <c r="B301" s="137"/>
      <c r="C301" s="137"/>
      <c r="D301" s="137"/>
      <c r="E301" s="137"/>
      <c r="F301" s="137"/>
      <c r="L301" s="171"/>
      <c r="M301" s="171"/>
    </row>
    <row r="302" spans="2:13">
      <c r="B302" s="137"/>
      <c r="C302" s="137"/>
      <c r="D302" s="137"/>
      <c r="E302" s="137"/>
      <c r="F302" s="137"/>
      <c r="L302" s="171"/>
      <c r="M302" s="171"/>
    </row>
    <row r="303" spans="2:13">
      <c r="B303" s="137"/>
      <c r="C303" s="137"/>
      <c r="D303" s="137"/>
      <c r="E303" s="137"/>
      <c r="F303" s="137"/>
      <c r="L303" s="171"/>
      <c r="M303" s="171"/>
    </row>
    <row r="304" spans="2:13">
      <c r="B304" s="137"/>
      <c r="C304" s="137"/>
      <c r="D304" s="137"/>
      <c r="E304" s="137"/>
      <c r="F304" s="137"/>
      <c r="L304" s="171"/>
      <c r="M304" s="171"/>
    </row>
    <row r="305" spans="2:13">
      <c r="B305" s="137"/>
      <c r="C305" s="137"/>
      <c r="D305" s="137"/>
      <c r="E305" s="137"/>
      <c r="F305" s="137"/>
      <c r="L305" s="171"/>
      <c r="M305" s="171"/>
    </row>
    <row r="306" spans="2:13">
      <c r="B306" s="137"/>
      <c r="C306" s="137"/>
      <c r="D306" s="137"/>
      <c r="E306" s="137"/>
      <c r="F306" s="137"/>
      <c r="L306" s="171"/>
      <c r="M306" s="171"/>
    </row>
    <row r="307" spans="2:13">
      <c r="B307" s="137"/>
      <c r="C307" s="137"/>
      <c r="D307" s="137"/>
      <c r="E307" s="137"/>
      <c r="F307" s="137"/>
      <c r="L307" s="171"/>
      <c r="M307" s="171"/>
    </row>
    <row r="308" spans="2:13">
      <c r="B308" s="137"/>
      <c r="C308" s="137"/>
      <c r="D308" s="137"/>
      <c r="E308" s="137"/>
      <c r="F308" s="137"/>
      <c r="L308" s="171"/>
      <c r="M308" s="171"/>
    </row>
    <row r="309" spans="2:13">
      <c r="B309" s="137"/>
      <c r="C309" s="137"/>
      <c r="D309" s="137"/>
      <c r="E309" s="137"/>
      <c r="F309" s="137"/>
      <c r="L309" s="171"/>
      <c r="M309" s="171"/>
    </row>
    <row r="310" spans="2:13">
      <c r="B310" s="137"/>
      <c r="C310" s="137"/>
      <c r="D310" s="137"/>
      <c r="E310" s="137"/>
      <c r="F310" s="137"/>
      <c r="L310" s="171"/>
      <c r="M310" s="171"/>
    </row>
    <row r="311" spans="2:13" ht="87.75" customHeight="1">
      <c r="B311" s="137"/>
      <c r="C311" s="137"/>
      <c r="D311" s="137"/>
      <c r="E311" s="137"/>
      <c r="F311" s="137"/>
      <c r="L311" s="171"/>
      <c r="M311" s="171"/>
    </row>
    <row r="312" spans="2:13">
      <c r="B312" s="137"/>
      <c r="C312" s="137"/>
      <c r="D312" s="137"/>
      <c r="E312" s="137"/>
      <c r="F312" s="137"/>
      <c r="L312" s="171"/>
      <c r="M312" s="171"/>
    </row>
    <row r="313" spans="2:13">
      <c r="B313" s="137"/>
      <c r="C313" s="137"/>
      <c r="D313" s="137"/>
      <c r="E313" s="137"/>
      <c r="F313" s="137"/>
      <c r="L313" s="171"/>
      <c r="M313" s="171"/>
    </row>
    <row r="314" spans="2:13">
      <c r="B314" s="137"/>
      <c r="C314" s="137"/>
      <c r="D314" s="137"/>
      <c r="E314" s="137"/>
      <c r="F314" s="137"/>
      <c r="L314" s="171"/>
      <c r="M314" s="171"/>
    </row>
    <row r="315" spans="2:13">
      <c r="B315" s="137"/>
      <c r="C315" s="137"/>
      <c r="D315" s="137"/>
      <c r="E315" s="137"/>
      <c r="F315" s="137"/>
      <c r="L315" s="171"/>
      <c r="M315" s="171"/>
    </row>
    <row r="316" spans="2:13">
      <c r="B316" s="137"/>
      <c r="C316" s="137"/>
      <c r="D316" s="137"/>
      <c r="E316" s="137"/>
      <c r="F316" s="137"/>
      <c r="L316" s="171"/>
      <c r="M316" s="171"/>
    </row>
    <row r="317" spans="2:13">
      <c r="B317" s="137"/>
      <c r="C317" s="137"/>
      <c r="D317" s="137"/>
      <c r="E317" s="137"/>
      <c r="F317" s="137"/>
      <c r="L317" s="171"/>
      <c r="M317" s="171"/>
    </row>
    <row r="318" spans="2:13">
      <c r="B318" s="137"/>
      <c r="C318" s="137"/>
      <c r="D318" s="137"/>
      <c r="E318" s="137"/>
      <c r="F318" s="137"/>
      <c r="L318" s="171"/>
      <c r="M318" s="171"/>
    </row>
    <row r="319" spans="2:13">
      <c r="B319" s="137"/>
      <c r="C319" s="137"/>
      <c r="D319" s="137"/>
      <c r="E319" s="137"/>
      <c r="F319" s="137"/>
      <c r="L319" s="171"/>
      <c r="M319" s="171"/>
    </row>
    <row r="320" spans="2:13">
      <c r="B320" s="137"/>
      <c r="C320" s="137"/>
      <c r="D320" s="137"/>
      <c r="E320" s="137"/>
      <c r="F320" s="137"/>
      <c r="L320" s="171"/>
      <c r="M320" s="171"/>
    </row>
    <row r="321" spans="2:13">
      <c r="B321" s="137"/>
      <c r="C321" s="137"/>
      <c r="D321" s="137"/>
      <c r="E321" s="137"/>
      <c r="F321" s="137"/>
      <c r="L321" s="171"/>
      <c r="M321" s="171"/>
    </row>
    <row r="322" spans="2:13">
      <c r="B322" s="137"/>
      <c r="C322" s="137"/>
      <c r="D322" s="137"/>
      <c r="E322" s="137"/>
      <c r="F322" s="137"/>
      <c r="L322" s="171"/>
      <c r="M322" s="171"/>
    </row>
    <row r="323" spans="2:13">
      <c r="B323" s="137"/>
      <c r="C323" s="137"/>
      <c r="D323" s="137"/>
      <c r="E323" s="137"/>
      <c r="F323" s="137"/>
    </row>
    <row r="324" spans="2:13">
      <c r="B324" s="137"/>
      <c r="C324" s="137"/>
      <c r="D324" s="137"/>
      <c r="E324" s="137"/>
      <c r="F324" s="137"/>
    </row>
    <row r="325" spans="2:13">
      <c r="B325" s="137"/>
      <c r="C325" s="137"/>
      <c r="D325" s="137"/>
      <c r="E325" s="137"/>
      <c r="F325" s="137"/>
    </row>
    <row r="326" spans="2:13">
      <c r="B326" s="137"/>
      <c r="C326" s="137"/>
      <c r="D326" s="137"/>
      <c r="E326" s="137"/>
      <c r="F326" s="137"/>
    </row>
    <row r="327" spans="2:13">
      <c r="B327" s="137"/>
      <c r="C327" s="137"/>
      <c r="D327" s="137"/>
      <c r="E327" s="137"/>
      <c r="F327" s="137"/>
    </row>
    <row r="328" spans="2:13">
      <c r="B328" s="137"/>
      <c r="C328" s="137"/>
      <c r="D328" s="137"/>
      <c r="E328" s="137"/>
      <c r="F328" s="137"/>
    </row>
    <row r="329" spans="2:13">
      <c r="B329" s="137"/>
      <c r="C329" s="137"/>
      <c r="D329" s="137"/>
      <c r="E329" s="137"/>
      <c r="F329" s="137"/>
    </row>
    <row r="330" spans="2:13">
      <c r="B330" s="137"/>
      <c r="C330" s="137"/>
      <c r="D330" s="137"/>
      <c r="E330" s="137"/>
      <c r="F330" s="137"/>
    </row>
    <row r="331" spans="2:13">
      <c r="B331" s="137"/>
      <c r="C331" s="137"/>
      <c r="D331" s="137"/>
      <c r="E331" s="137"/>
      <c r="F331" s="137"/>
    </row>
    <row r="332" spans="2:13">
      <c r="B332" s="137"/>
      <c r="C332" s="137"/>
      <c r="D332" s="137"/>
      <c r="E332" s="137"/>
      <c r="F332" s="137"/>
    </row>
    <row r="333" spans="2:13">
      <c r="B333" s="137"/>
      <c r="C333" s="137"/>
      <c r="D333" s="137"/>
      <c r="E333" s="137"/>
      <c r="F333" s="137"/>
    </row>
    <row r="334" spans="2:13">
      <c r="B334" s="137"/>
      <c r="C334" s="137"/>
      <c r="D334" s="137"/>
      <c r="E334" s="137"/>
      <c r="F334" s="137"/>
    </row>
    <row r="335" spans="2:13">
      <c r="B335" s="137"/>
      <c r="C335" s="137"/>
      <c r="D335" s="137"/>
      <c r="E335" s="137"/>
      <c r="F335" s="137"/>
    </row>
    <row r="336" spans="2:13">
      <c r="B336" s="137"/>
      <c r="C336" s="137"/>
      <c r="D336" s="137"/>
      <c r="E336" s="137"/>
      <c r="F336" s="137"/>
    </row>
    <row r="337" spans="2:6">
      <c r="B337" s="137"/>
      <c r="C337" s="137"/>
      <c r="D337" s="137"/>
      <c r="E337" s="137"/>
      <c r="F337" s="137"/>
    </row>
    <row r="338" spans="2:6">
      <c r="B338" s="137"/>
      <c r="C338" s="137"/>
      <c r="D338" s="137"/>
      <c r="E338" s="137"/>
      <c r="F338" s="137"/>
    </row>
    <row r="339" spans="2:6">
      <c r="B339" s="137"/>
      <c r="C339" s="137"/>
      <c r="D339" s="137"/>
      <c r="E339" s="137"/>
      <c r="F339" s="137"/>
    </row>
    <row r="340" spans="2:6">
      <c r="B340" s="137"/>
      <c r="C340" s="137"/>
      <c r="D340" s="137"/>
      <c r="E340" s="137"/>
      <c r="F340" s="137"/>
    </row>
    <row r="341" spans="2:6">
      <c r="B341" s="137"/>
      <c r="C341" s="137"/>
      <c r="D341" s="137"/>
      <c r="E341" s="137"/>
      <c r="F341" s="137"/>
    </row>
    <row r="342" spans="2:6">
      <c r="B342" s="137"/>
      <c r="C342" s="137"/>
      <c r="D342" s="137"/>
      <c r="E342" s="137"/>
      <c r="F342" s="137"/>
    </row>
    <row r="343" spans="2:6">
      <c r="B343" s="137"/>
      <c r="C343" s="137"/>
      <c r="D343" s="137"/>
      <c r="E343" s="137"/>
      <c r="F343" s="137"/>
    </row>
    <row r="344" spans="2:6">
      <c r="B344" s="137"/>
      <c r="C344" s="137"/>
      <c r="D344" s="137"/>
      <c r="E344" s="137"/>
      <c r="F344" s="137"/>
    </row>
    <row r="345" spans="2:6">
      <c r="B345" s="137"/>
      <c r="C345" s="137"/>
      <c r="D345" s="137"/>
      <c r="E345" s="137"/>
      <c r="F345" s="137"/>
    </row>
    <row r="346" spans="2:6">
      <c r="B346" s="137"/>
      <c r="C346" s="137"/>
      <c r="D346" s="137"/>
      <c r="E346" s="137"/>
      <c r="F346" s="137"/>
    </row>
    <row r="347" spans="2:6">
      <c r="B347" s="137"/>
      <c r="C347" s="137"/>
      <c r="D347" s="137"/>
      <c r="E347" s="137"/>
      <c r="F347" s="137"/>
    </row>
    <row r="348" spans="2:6">
      <c r="B348" s="137"/>
      <c r="C348" s="137"/>
      <c r="D348" s="137"/>
      <c r="E348" s="137"/>
      <c r="F348" s="137"/>
    </row>
    <row r="349" spans="2:6">
      <c r="B349" s="137"/>
      <c r="C349" s="137"/>
      <c r="D349" s="137"/>
      <c r="E349" s="137"/>
      <c r="F349" s="137"/>
    </row>
    <row r="350" spans="2:6">
      <c r="B350" s="137"/>
      <c r="C350" s="137"/>
      <c r="D350" s="137"/>
      <c r="E350" s="137"/>
      <c r="F350" s="137"/>
    </row>
    <row r="351" spans="2:6">
      <c r="B351" s="137"/>
      <c r="C351" s="137"/>
      <c r="D351" s="137"/>
      <c r="E351" s="137"/>
      <c r="F351" s="137"/>
    </row>
    <row r="352" spans="2:6">
      <c r="B352" s="137"/>
      <c r="C352" s="137"/>
      <c r="D352" s="137"/>
      <c r="E352" s="137"/>
      <c r="F352" s="137"/>
    </row>
    <row r="353" spans="2:6">
      <c r="B353" s="137"/>
      <c r="C353" s="137"/>
      <c r="D353" s="137"/>
      <c r="E353" s="137"/>
      <c r="F353" s="137"/>
    </row>
    <row r="354" spans="2:6">
      <c r="B354" s="137"/>
      <c r="C354" s="137"/>
      <c r="D354" s="137"/>
      <c r="E354" s="137"/>
      <c r="F354" s="137"/>
    </row>
    <row r="355" spans="2:6">
      <c r="B355" s="137"/>
      <c r="C355" s="137"/>
      <c r="D355" s="137"/>
      <c r="E355" s="137"/>
      <c r="F355" s="137"/>
    </row>
    <row r="356" spans="2:6">
      <c r="B356" s="137"/>
      <c r="C356" s="137"/>
      <c r="D356" s="137"/>
      <c r="E356" s="137"/>
      <c r="F356" s="137"/>
    </row>
    <row r="357" spans="2:6">
      <c r="B357" s="137"/>
      <c r="C357" s="137"/>
      <c r="D357" s="137"/>
      <c r="E357" s="137"/>
      <c r="F357" s="137"/>
    </row>
    <row r="358" spans="2:6">
      <c r="B358" s="137"/>
      <c r="C358" s="137"/>
      <c r="D358" s="137"/>
      <c r="E358" s="137"/>
      <c r="F358" s="137"/>
    </row>
    <row r="359" spans="2:6">
      <c r="B359" s="137"/>
      <c r="C359" s="137"/>
      <c r="D359" s="137"/>
      <c r="E359" s="137"/>
      <c r="F359" s="137"/>
    </row>
    <row r="360" spans="2:6">
      <c r="B360" s="137"/>
      <c r="C360" s="137"/>
      <c r="D360" s="137"/>
      <c r="E360" s="137"/>
      <c r="F360" s="137"/>
    </row>
    <row r="361" spans="2:6">
      <c r="B361" s="137"/>
      <c r="C361" s="137"/>
      <c r="D361" s="137"/>
      <c r="E361" s="137"/>
      <c r="F361" s="137"/>
    </row>
    <row r="362" spans="2:6">
      <c r="B362" s="137"/>
      <c r="C362" s="137"/>
      <c r="D362" s="137"/>
      <c r="E362" s="137"/>
      <c r="F362" s="137"/>
    </row>
    <row r="363" spans="2:6">
      <c r="B363" s="137"/>
      <c r="C363" s="137"/>
      <c r="D363" s="137"/>
      <c r="E363" s="137"/>
      <c r="F363" s="137"/>
    </row>
    <row r="364" spans="2:6">
      <c r="B364" s="137"/>
      <c r="C364" s="137"/>
      <c r="D364" s="137"/>
      <c r="E364" s="137"/>
      <c r="F364" s="137"/>
    </row>
  </sheetData>
  <mergeCells count="20">
    <mergeCell ref="H1:H8"/>
    <mergeCell ref="N39:N41"/>
    <mergeCell ref="M63:M70"/>
    <mergeCell ref="N63:N71"/>
    <mergeCell ref="G1:G8"/>
    <mergeCell ref="M76:M107"/>
    <mergeCell ref="M116:M120"/>
    <mergeCell ref="M145:M151"/>
    <mergeCell ref="N218:N250"/>
    <mergeCell ref="M176:M181"/>
    <mergeCell ref="M164:M169"/>
    <mergeCell ref="M182:M186"/>
    <mergeCell ref="M187:M191"/>
    <mergeCell ref="M192:M196"/>
    <mergeCell ref="M197:M201"/>
    <mergeCell ref="M282:M285"/>
    <mergeCell ref="N282:N283"/>
    <mergeCell ref="N284:N285"/>
    <mergeCell ref="M251:M259"/>
    <mergeCell ref="M267:M281"/>
  </mergeCells>
  <phoneticPr fontId="28" type="noConversion"/>
  <hyperlinks>
    <hyperlink ref="F72" r:id="rId1"/>
    <hyperlink ref="F73" r:id="rId2"/>
    <hyperlink ref="F75" r:id="rId3"/>
    <hyperlink ref="F202" r:id="rId4"/>
    <hyperlink ref="F203" r:id="rId5"/>
    <hyperlink ref="F204" r:id="rId6"/>
    <hyperlink ref="F205" r:id="rId7"/>
    <hyperlink ref="F268" r:id="rId8"/>
    <hyperlink ref="F277" r:id="rId9"/>
    <hyperlink ref="F269:F275" r:id="rId10" display="Temperature_TDEV1@Sera"/>
    <hyperlink ref="F278:F281" r:id="rId11" display="Temperature_TDEV1@SIMETRA"/>
    <hyperlink ref="F267" r:id="rId12"/>
    <hyperlink ref="F276" r:id="rId13"/>
    <hyperlink ref="F261" r:id="rId14"/>
    <hyperlink ref="F262" r:id="rId15"/>
    <hyperlink ref="F252" r:id="rId16"/>
    <hyperlink ref="F253" r:id="rId17"/>
    <hyperlink ref="F254" r:id="rId18"/>
    <hyperlink ref="F255" r:id="rId19"/>
    <hyperlink ref="F256" r:id="rId20"/>
    <hyperlink ref="F257" r:id="rId21"/>
    <hyperlink ref="F258" r:id="rId22"/>
    <hyperlink ref="F259" r:id="rId23"/>
    <hyperlink ref="F282" r:id="rId24"/>
    <hyperlink ref="F283" r:id="rId25"/>
    <hyperlink ref="F284" r:id="rId26"/>
    <hyperlink ref="F285" r:id="rId27"/>
    <hyperlink ref="F160" r:id="rId28"/>
    <hyperlink ref="F170" r:id="rId29"/>
    <hyperlink ref="F171" r:id="rId30"/>
    <hyperlink ref="F172" r:id="rId31"/>
    <hyperlink ref="F159" r:id="rId32"/>
    <hyperlink ref="F158" r:id="rId33"/>
    <hyperlink ref="F161" r:id="rId34"/>
    <hyperlink ref="F162" r:id="rId35"/>
    <hyperlink ref="F173" r:id="rId36"/>
    <hyperlink ref="F174" r:id="rId37"/>
    <hyperlink ref="F163" r:id="rId38"/>
    <hyperlink ref="F175" r:id="rId39"/>
    <hyperlink ref="F169" r:id="rId40"/>
    <hyperlink ref="F181" r:id="rId41"/>
    <hyperlink ref="F182" r:id="rId42"/>
    <hyperlink ref="F183" r:id="rId43"/>
    <hyperlink ref="F184" r:id="rId44" display="BL_Leakage_Bright_Ch_1@ALS_FH_Right"/>
    <hyperlink ref="F186" r:id="rId45" display="BL_Leakage_Bright_Ch_1@ALS_FH_Right"/>
    <hyperlink ref="F185" r:id="rId46" display="BL_Leakage_Bright_Ch_2@ALS_FH_Right"/>
    <hyperlink ref="F187" r:id="rId47"/>
    <hyperlink ref="F188" r:id="rId48"/>
    <hyperlink ref="F189" r:id="rId49" display="BL_Leakage_Bright_Ch_1@ALS_FH_Left"/>
    <hyperlink ref="F191" r:id="rId50"/>
    <hyperlink ref="F190" r:id="rId51" display="BL_Leakage_Bright_Ch_2@ALS_FH_Left"/>
    <hyperlink ref="F104" r:id="rId52" display="Juliet_NVM_Revision"/>
    <hyperlink ref="F105" r:id="rId53" display="Juliet_Project"/>
    <hyperlink ref="F106" r:id="rId54" display="Juliet_Project_Version"/>
    <hyperlink ref="F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zoomScaleNormal="100" workbookViewId="0">
      <selection activeCell="D132" sqref="D132"/>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63" t="s">
        <v>1136</v>
      </c>
      <c r="D1" s="764"/>
      <c r="E1" s="89"/>
      <c r="F1" s="89"/>
      <c r="G1" s="83"/>
      <c r="H1" s="92" t="s">
        <v>5</v>
      </c>
      <c r="I1" s="79"/>
      <c r="J1" s="79"/>
      <c r="K1" s="80"/>
      <c r="L1" s="76"/>
      <c r="M1" s="42"/>
    </row>
    <row r="2" spans="1:13" ht="17.100000000000001" customHeight="1">
      <c r="A2" s="42"/>
      <c r="B2" s="44"/>
      <c r="C2" s="764"/>
      <c r="D2" s="764"/>
      <c r="E2" s="89"/>
      <c r="F2" s="18"/>
      <c r="G2" s="25" t="s">
        <v>6</v>
      </c>
      <c r="H2" s="22">
        <f>COUNTIF(G12:G135,"Not POR")</f>
        <v>0</v>
      </c>
      <c r="I2" s="81"/>
      <c r="J2" s="82"/>
      <c r="K2" s="80"/>
      <c r="L2" s="76"/>
      <c r="M2" s="42"/>
    </row>
    <row r="3" spans="1:13" ht="17.100000000000001" customHeight="1">
      <c r="A3" s="42"/>
      <c r="B3" s="44"/>
      <c r="C3" s="764"/>
      <c r="D3" s="764"/>
      <c r="E3" s="89"/>
      <c r="F3" s="18"/>
      <c r="G3" s="33" t="s">
        <v>7</v>
      </c>
      <c r="H3" s="22">
        <f>COUNTIF(G12:G135,"Pending update")</f>
        <v>0</v>
      </c>
      <c r="I3" s="81"/>
      <c r="J3" s="82"/>
      <c r="K3" s="80"/>
      <c r="L3" s="76"/>
      <c r="M3" s="42"/>
    </row>
    <row r="4" spans="1:13" ht="17.100000000000001" customHeight="1">
      <c r="A4" s="42"/>
      <c r="B4" s="44"/>
      <c r="C4" s="764"/>
      <c r="D4" s="764"/>
      <c r="E4" s="89"/>
      <c r="F4" s="18"/>
      <c r="G4" s="31" t="s">
        <v>8</v>
      </c>
      <c r="H4" s="22">
        <f>COUNTIF(G13:G135,"CHN validation")</f>
        <v>0</v>
      </c>
      <c r="I4" s="81"/>
      <c r="J4" s="82"/>
      <c r="K4" s="80"/>
      <c r="L4" s="76"/>
      <c r="M4" s="42"/>
    </row>
    <row r="5" spans="1:13" ht="17.100000000000001" customHeight="1">
      <c r="A5" s="42"/>
      <c r="B5" s="44"/>
      <c r="C5" s="764"/>
      <c r="D5" s="764"/>
      <c r="E5" s="89"/>
      <c r="F5" s="18"/>
      <c r="G5" s="32" t="s">
        <v>9</v>
      </c>
      <c r="H5" s="22">
        <f>COUNTIF(G12:G135,"New Item")</f>
        <v>0</v>
      </c>
      <c r="I5" s="81"/>
      <c r="J5" s="82"/>
      <c r="K5" s="80"/>
      <c r="L5" s="76"/>
      <c r="M5" s="42"/>
    </row>
    <row r="6" spans="1:13" ht="17.100000000000001" customHeight="1">
      <c r="A6" s="42"/>
      <c r="B6" s="44"/>
      <c r="C6" s="764"/>
      <c r="D6" s="764"/>
      <c r="E6" s="89"/>
      <c r="F6" s="18"/>
      <c r="G6" s="84" t="s">
        <v>10</v>
      </c>
      <c r="H6" s="22">
        <f>COUNTIF(G15:G135,"Modified")</f>
        <v>1</v>
      </c>
      <c r="I6" s="81"/>
      <c r="J6" s="82"/>
      <c r="K6" s="80"/>
      <c r="L6" s="76"/>
      <c r="M6" s="42"/>
    </row>
    <row r="7" spans="1:13" ht="17.100000000000001" customHeight="1">
      <c r="A7" s="42"/>
      <c r="B7" s="44"/>
      <c r="C7" s="764"/>
      <c r="D7" s="764"/>
      <c r="E7" s="89"/>
      <c r="F7" s="18"/>
      <c r="G7" s="36" t="s">
        <v>11</v>
      </c>
      <c r="H7" s="22">
        <f>COUNTIF(G12:G135,"Ready")</f>
        <v>122</v>
      </c>
      <c r="I7" s="81"/>
      <c r="J7" s="82"/>
      <c r="K7" s="80"/>
      <c r="L7" s="76"/>
      <c r="M7" s="42"/>
    </row>
    <row r="8" spans="1:13" ht="17.45" customHeight="1" thickBot="1">
      <c r="A8" s="86"/>
      <c r="B8" s="94"/>
      <c r="C8" s="765"/>
      <c r="D8" s="765"/>
      <c r="E8" s="470"/>
      <c r="F8" s="471"/>
      <c r="G8" s="238" t="s">
        <v>12</v>
      </c>
      <c r="H8" s="239">
        <f>COUNTIF(G12:G135,"Not ready")</f>
        <v>1</v>
      </c>
      <c r="I8" s="472"/>
      <c r="J8" s="82"/>
      <c r="K8" s="104"/>
      <c r="L8" s="105"/>
      <c r="M8" s="86"/>
    </row>
    <row r="9" spans="1:13" ht="31.5">
      <c r="A9" s="401" t="s">
        <v>13</v>
      </c>
      <c r="B9" s="402" t="s">
        <v>14</v>
      </c>
      <c r="C9" s="402" t="s">
        <v>15</v>
      </c>
      <c r="D9" s="402" t="s">
        <v>16</v>
      </c>
      <c r="E9" s="402" t="s">
        <v>2897</v>
      </c>
      <c r="F9" s="402" t="s">
        <v>2898</v>
      </c>
      <c r="G9" s="402" t="s">
        <v>17</v>
      </c>
      <c r="H9" s="402" t="s">
        <v>1137</v>
      </c>
      <c r="I9" s="402" t="s">
        <v>18</v>
      </c>
      <c r="J9" s="402" t="s">
        <v>19</v>
      </c>
      <c r="K9" s="402" t="s">
        <v>20</v>
      </c>
      <c r="L9" s="402" t="s">
        <v>21</v>
      </c>
      <c r="M9" s="403" t="s">
        <v>22</v>
      </c>
    </row>
    <row r="10" spans="1:13" ht="16.5" customHeight="1">
      <c r="A10" s="404">
        <v>1</v>
      </c>
      <c r="B10" s="242" t="s">
        <v>23</v>
      </c>
      <c r="C10" s="243" t="s">
        <v>26</v>
      </c>
      <c r="D10" s="405" t="s">
        <v>27</v>
      </c>
      <c r="E10" s="406"/>
      <c r="F10" s="406"/>
      <c r="G10" s="407" t="s">
        <v>11</v>
      </c>
      <c r="H10" s="406"/>
      <c r="I10" s="245"/>
      <c r="J10" s="473"/>
      <c r="K10" s="415" t="s">
        <v>28</v>
      </c>
      <c r="L10" s="473"/>
      <c r="M10" s="474"/>
    </row>
    <row r="11" spans="1:13" ht="16.5" customHeight="1">
      <c r="A11" s="404">
        <v>2</v>
      </c>
      <c r="B11" s="242" t="s">
        <v>23</v>
      </c>
      <c r="C11" s="243" t="s">
        <v>26</v>
      </c>
      <c r="D11" s="405" t="s">
        <v>29</v>
      </c>
      <c r="E11" s="406"/>
      <c r="F11" s="406"/>
      <c r="G11" s="407" t="s">
        <v>11</v>
      </c>
      <c r="H11" s="406"/>
      <c r="I11" s="245"/>
      <c r="J11" s="473"/>
      <c r="K11" s="415" t="s">
        <v>30</v>
      </c>
      <c r="L11" s="473"/>
      <c r="M11" s="474"/>
    </row>
    <row r="12" spans="1:13" ht="16.5" customHeight="1">
      <c r="A12" s="404">
        <v>3</v>
      </c>
      <c r="B12" s="242" t="s">
        <v>23</v>
      </c>
      <c r="C12" s="243" t="s">
        <v>24</v>
      </c>
      <c r="D12" s="243" t="s">
        <v>2292</v>
      </c>
      <c r="E12" s="406"/>
      <c r="F12" s="406"/>
      <c r="G12" s="407" t="s">
        <v>11</v>
      </c>
      <c r="H12" s="406"/>
      <c r="I12" s="244"/>
      <c r="J12" s="244"/>
      <c r="K12" s="244"/>
      <c r="L12" s="244"/>
      <c r="M12" s="475"/>
    </row>
    <row r="13" spans="1:13" ht="16.5" customHeight="1">
      <c r="A13" s="404">
        <v>4</v>
      </c>
      <c r="B13" s="242" t="s">
        <v>23</v>
      </c>
      <c r="C13" s="243" t="s">
        <v>31</v>
      </c>
      <c r="D13" s="243" t="s">
        <v>32</v>
      </c>
      <c r="E13" s="406"/>
      <c r="F13" s="406"/>
      <c r="G13" s="407" t="s">
        <v>11</v>
      </c>
      <c r="H13" s="406"/>
      <c r="I13" s="245"/>
      <c r="J13" s="415" t="s">
        <v>33</v>
      </c>
      <c r="K13" s="408"/>
      <c r="L13" s="473"/>
      <c r="M13" s="474"/>
    </row>
    <row r="14" spans="1:13" ht="16.5" customHeight="1">
      <c r="A14" s="404">
        <v>5</v>
      </c>
      <c r="B14" s="242" t="s">
        <v>23</v>
      </c>
      <c r="C14" s="243" t="s">
        <v>26</v>
      </c>
      <c r="D14" s="405" t="s">
        <v>34</v>
      </c>
      <c r="E14" s="406"/>
      <c r="F14" s="406"/>
      <c r="G14" s="200" t="s">
        <v>11</v>
      </c>
      <c r="H14" s="406"/>
      <c r="I14" s="245"/>
      <c r="J14" s="408"/>
      <c r="K14" s="408"/>
      <c r="L14" s="198"/>
      <c r="M14" s="474"/>
    </row>
    <row r="15" spans="1:13" ht="16.5" customHeight="1">
      <c r="A15" s="404">
        <v>6</v>
      </c>
      <c r="B15" s="242" t="s">
        <v>23</v>
      </c>
      <c r="C15" s="243" t="s">
        <v>24</v>
      </c>
      <c r="D15" s="243" t="s">
        <v>35</v>
      </c>
      <c r="E15" s="406"/>
      <c r="F15" s="204"/>
      <c r="G15" s="200" t="s">
        <v>11</v>
      </c>
      <c r="H15" s="199"/>
      <c r="I15" s="421" t="s">
        <v>36</v>
      </c>
      <c r="J15" s="473"/>
      <c r="K15" s="408"/>
      <c r="L15" s="476" t="s">
        <v>1492</v>
      </c>
      <c r="M15" s="474"/>
    </row>
    <row r="16" spans="1:13" ht="16.5" customHeight="1">
      <c r="A16" s="404">
        <v>7</v>
      </c>
      <c r="B16" s="242" t="s">
        <v>23</v>
      </c>
      <c r="C16" s="243" t="s">
        <v>24</v>
      </c>
      <c r="D16" s="243" t="s">
        <v>37</v>
      </c>
      <c r="E16" s="406"/>
      <c r="F16" s="406"/>
      <c r="G16" s="200" t="s">
        <v>11</v>
      </c>
      <c r="H16" s="406"/>
      <c r="I16" s="410"/>
      <c r="J16" s="473"/>
      <c r="K16" s="473"/>
      <c r="L16" s="473"/>
      <c r="M16" s="474"/>
    </row>
    <row r="17" spans="1:13" ht="16.5" customHeight="1">
      <c r="A17" s="404">
        <v>8</v>
      </c>
      <c r="B17" s="242" t="s">
        <v>23</v>
      </c>
      <c r="C17" s="243" t="s">
        <v>24</v>
      </c>
      <c r="D17" s="458" t="s">
        <v>38</v>
      </c>
      <c r="E17" s="406"/>
      <c r="F17" s="406"/>
      <c r="G17" s="407" t="s">
        <v>11</v>
      </c>
      <c r="H17" s="406"/>
      <c r="I17" s="421" t="s">
        <v>39</v>
      </c>
      <c r="J17" s="473"/>
      <c r="K17" s="473"/>
      <c r="L17" s="473"/>
      <c r="M17" s="474"/>
    </row>
    <row r="18" spans="1:13" ht="16.5" customHeight="1">
      <c r="A18" s="404">
        <v>9</v>
      </c>
      <c r="B18" s="242" t="s">
        <v>23</v>
      </c>
      <c r="C18" s="243" t="s">
        <v>24</v>
      </c>
      <c r="D18" s="458" t="s">
        <v>40</v>
      </c>
      <c r="E18" s="406"/>
      <c r="F18" s="406"/>
      <c r="G18" s="407" t="s">
        <v>11</v>
      </c>
      <c r="H18" s="406"/>
      <c r="I18" s="421" t="s">
        <v>41</v>
      </c>
      <c r="J18" s="473"/>
      <c r="K18" s="473"/>
      <c r="L18" s="473"/>
      <c r="M18" s="474"/>
    </row>
    <row r="19" spans="1:13" ht="16.5" customHeight="1">
      <c r="A19" s="404">
        <v>10</v>
      </c>
      <c r="B19" s="242" t="s">
        <v>23</v>
      </c>
      <c r="C19" s="243" t="s">
        <v>24</v>
      </c>
      <c r="D19" s="405" t="s">
        <v>42</v>
      </c>
      <c r="E19" s="406"/>
      <c r="F19" s="406"/>
      <c r="G19" s="407" t="s">
        <v>11</v>
      </c>
      <c r="H19" s="406"/>
      <c r="I19" s="421" t="s">
        <v>43</v>
      </c>
      <c r="J19" s="473"/>
      <c r="K19" s="473"/>
      <c r="L19" s="473"/>
      <c r="M19" s="474"/>
    </row>
    <row r="20" spans="1:13" ht="16.5" customHeight="1">
      <c r="A20" s="404">
        <v>11</v>
      </c>
      <c r="B20" s="242" t="s">
        <v>23</v>
      </c>
      <c r="C20" s="243" t="s">
        <v>24</v>
      </c>
      <c r="D20" s="405" t="s">
        <v>44</v>
      </c>
      <c r="E20" s="406"/>
      <c r="F20" s="406"/>
      <c r="G20" s="407" t="s">
        <v>11</v>
      </c>
      <c r="H20" s="406"/>
      <c r="I20" s="421" t="s">
        <v>45</v>
      </c>
      <c r="J20" s="473"/>
      <c r="K20" s="473"/>
      <c r="L20" s="473"/>
      <c r="M20" s="474"/>
    </row>
    <row r="21" spans="1:13" ht="16.5" customHeight="1">
      <c r="A21" s="404">
        <v>12</v>
      </c>
      <c r="B21" s="242" t="s">
        <v>23</v>
      </c>
      <c r="C21" s="243" t="s">
        <v>24</v>
      </c>
      <c r="D21" s="405" t="s">
        <v>46</v>
      </c>
      <c r="E21" s="406"/>
      <c r="F21" s="406"/>
      <c r="G21" s="407" t="s">
        <v>11</v>
      </c>
      <c r="H21" s="406"/>
      <c r="I21" s="421" t="s">
        <v>47</v>
      </c>
      <c r="J21" s="473"/>
      <c r="K21" s="473"/>
      <c r="L21" s="473"/>
      <c r="M21" s="474"/>
    </row>
    <row r="22" spans="1:13" ht="16.5" customHeight="1">
      <c r="A22" s="404">
        <v>13</v>
      </c>
      <c r="B22" s="242" t="s">
        <v>23</v>
      </c>
      <c r="C22" s="243" t="s">
        <v>24</v>
      </c>
      <c r="D22" s="405" t="s">
        <v>48</v>
      </c>
      <c r="E22" s="406"/>
      <c r="F22" s="406"/>
      <c r="G22" s="407" t="s">
        <v>11</v>
      </c>
      <c r="H22" s="406"/>
      <c r="I22" s="421" t="s">
        <v>49</v>
      </c>
      <c r="J22" s="473"/>
      <c r="K22" s="473"/>
      <c r="L22" s="473"/>
      <c r="M22" s="474"/>
    </row>
    <row r="23" spans="1:13" ht="16.5" customHeight="1">
      <c r="A23" s="404">
        <v>14</v>
      </c>
      <c r="B23" s="242" t="s">
        <v>23</v>
      </c>
      <c r="C23" s="243" t="s">
        <v>24</v>
      </c>
      <c r="D23" s="405" t="s">
        <v>50</v>
      </c>
      <c r="E23" s="406"/>
      <c r="F23" s="406"/>
      <c r="G23" s="407" t="s">
        <v>11</v>
      </c>
      <c r="H23" s="406"/>
      <c r="I23" s="421" t="s">
        <v>51</v>
      </c>
      <c r="J23" s="473"/>
      <c r="K23" s="473"/>
      <c r="L23" s="473"/>
      <c r="M23" s="474"/>
    </row>
    <row r="24" spans="1:13" ht="16.5" customHeight="1">
      <c r="A24" s="404">
        <v>15</v>
      </c>
      <c r="B24" s="242" t="s">
        <v>23</v>
      </c>
      <c r="C24" s="243" t="s">
        <v>24</v>
      </c>
      <c r="D24" s="405" t="s">
        <v>1920</v>
      </c>
      <c r="E24" s="406"/>
      <c r="F24" s="406"/>
      <c r="G24" s="407" t="s">
        <v>11</v>
      </c>
      <c r="H24" s="406"/>
      <c r="I24" s="245"/>
      <c r="J24" s="408"/>
      <c r="K24" s="408"/>
      <c r="L24" s="415"/>
      <c r="M24" s="475"/>
    </row>
    <row r="25" spans="1:13" ht="16.5" customHeight="1">
      <c r="A25" s="404">
        <v>16</v>
      </c>
      <c r="B25" s="242" t="s">
        <v>23</v>
      </c>
      <c r="C25" s="243" t="s">
        <v>52</v>
      </c>
      <c r="D25" s="405" t="s">
        <v>2234</v>
      </c>
      <c r="E25" s="406"/>
      <c r="F25" s="406"/>
      <c r="G25" s="407" t="s">
        <v>11</v>
      </c>
      <c r="H25" s="406"/>
      <c r="I25" s="245"/>
      <c r="J25" s="473"/>
      <c r="K25" s="473"/>
      <c r="L25" s="501" t="s">
        <v>2259</v>
      </c>
      <c r="M25" s="475" t="s">
        <v>1986</v>
      </c>
    </row>
    <row r="26" spans="1:13" ht="16.5" customHeight="1">
      <c r="A26" s="404">
        <v>17</v>
      </c>
      <c r="B26" s="242" t="s">
        <v>23</v>
      </c>
      <c r="C26" s="458" t="s">
        <v>53</v>
      </c>
      <c r="D26" s="405" t="s">
        <v>2096</v>
      </c>
      <c r="E26" s="406"/>
      <c r="F26" s="406"/>
      <c r="G26" s="407" t="s">
        <v>11</v>
      </c>
      <c r="H26" s="406"/>
      <c r="I26" s="245"/>
      <c r="J26" s="473"/>
      <c r="K26" s="473"/>
      <c r="L26" s="411" t="s">
        <v>1466</v>
      </c>
      <c r="M26" s="475"/>
    </row>
    <row r="27" spans="1:13" ht="16.5" customHeight="1">
      <c r="A27" s="404">
        <v>18</v>
      </c>
      <c r="B27" s="242" t="s">
        <v>23</v>
      </c>
      <c r="C27" s="458" t="s">
        <v>53</v>
      </c>
      <c r="D27" s="405" t="s">
        <v>56</v>
      </c>
      <c r="E27" s="406"/>
      <c r="F27" s="406"/>
      <c r="G27" s="407" t="s">
        <v>11</v>
      </c>
      <c r="H27" s="406"/>
      <c r="I27" s="245"/>
      <c r="J27" s="473"/>
      <c r="K27" s="473"/>
      <c r="L27" s="415" t="s">
        <v>1846</v>
      </c>
      <c r="M27" s="475"/>
    </row>
    <row r="28" spans="1:13" ht="16.5" customHeight="1">
      <c r="A28" s="404">
        <v>19</v>
      </c>
      <c r="B28" s="242" t="s">
        <v>23</v>
      </c>
      <c r="C28" s="458" t="s">
        <v>53</v>
      </c>
      <c r="D28" s="405" t="s">
        <v>58</v>
      </c>
      <c r="E28" s="406"/>
      <c r="F28" s="406"/>
      <c r="G28" s="407" t="s">
        <v>11</v>
      </c>
      <c r="H28" s="406"/>
      <c r="I28" s="245"/>
      <c r="J28" s="473"/>
      <c r="K28" s="473"/>
      <c r="L28" s="415" t="s">
        <v>3000</v>
      </c>
      <c r="M28" s="412"/>
    </row>
    <row r="29" spans="1:13" ht="16.5" customHeight="1">
      <c r="A29" s="404">
        <v>20</v>
      </c>
      <c r="B29" s="242" t="s">
        <v>23</v>
      </c>
      <c r="C29" s="458" t="s">
        <v>53</v>
      </c>
      <c r="D29" s="405" t="s">
        <v>60</v>
      </c>
      <c r="E29" s="406"/>
      <c r="F29" s="406"/>
      <c r="G29" s="407" t="s">
        <v>11</v>
      </c>
      <c r="H29" s="406"/>
      <c r="I29" s="245"/>
      <c r="J29" s="473"/>
      <c r="K29" s="473"/>
      <c r="L29" s="415" t="s">
        <v>3230</v>
      </c>
      <c r="M29" s="412"/>
    </row>
    <row r="30" spans="1:13" ht="16.5" customHeight="1">
      <c r="A30" s="404">
        <v>21</v>
      </c>
      <c r="B30" s="242" t="s">
        <v>23</v>
      </c>
      <c r="C30" s="458" t="s">
        <v>53</v>
      </c>
      <c r="D30" s="405" t="s">
        <v>61</v>
      </c>
      <c r="E30" s="406"/>
      <c r="F30" s="406"/>
      <c r="G30" s="477" t="s">
        <v>12</v>
      </c>
      <c r="H30" s="406"/>
      <c r="I30" s="245"/>
      <c r="J30" s="473"/>
      <c r="K30" s="473"/>
      <c r="L30" s="415" t="s">
        <v>2260</v>
      </c>
      <c r="M30" s="412"/>
    </row>
    <row r="31" spans="1:13" ht="16.5" customHeight="1">
      <c r="A31" s="404">
        <v>22</v>
      </c>
      <c r="B31" s="242" t="s">
        <v>23</v>
      </c>
      <c r="C31" s="458" t="s">
        <v>63</v>
      </c>
      <c r="D31" s="405" t="s">
        <v>3085</v>
      </c>
      <c r="E31" s="242" t="s">
        <v>65</v>
      </c>
      <c r="F31" s="242" t="s">
        <v>65</v>
      </c>
      <c r="G31" s="407" t="s">
        <v>11</v>
      </c>
      <c r="H31" s="406"/>
      <c r="I31" s="245"/>
      <c r="J31" s="473"/>
      <c r="K31" s="408"/>
      <c r="L31" s="415" t="s">
        <v>1600</v>
      </c>
      <c r="M31" s="475"/>
    </row>
    <row r="32" spans="1:13" ht="16.5" customHeight="1">
      <c r="A32" s="404">
        <v>23</v>
      </c>
      <c r="B32" s="242" t="s">
        <v>23</v>
      </c>
      <c r="C32" s="458" t="s">
        <v>63</v>
      </c>
      <c r="D32" s="405" t="s">
        <v>3086</v>
      </c>
      <c r="E32" s="242" t="s">
        <v>66</v>
      </c>
      <c r="F32" s="242" t="s">
        <v>66</v>
      </c>
      <c r="G32" s="407" t="s">
        <v>11</v>
      </c>
      <c r="H32" s="406"/>
      <c r="I32" s="245"/>
      <c r="J32" s="473"/>
      <c r="K32" s="473"/>
      <c r="L32" s="501" t="s">
        <v>2098</v>
      </c>
      <c r="M32" s="412"/>
    </row>
    <row r="33" spans="1:13" ht="16.5" customHeight="1">
      <c r="A33" s="404">
        <v>24</v>
      </c>
      <c r="B33" s="242" t="s">
        <v>23</v>
      </c>
      <c r="C33" s="458" t="s">
        <v>63</v>
      </c>
      <c r="D33" s="405" t="s">
        <v>67</v>
      </c>
      <c r="E33" s="242" t="s">
        <v>68</v>
      </c>
      <c r="F33" s="242" t="s">
        <v>68</v>
      </c>
      <c r="G33" s="407" t="s">
        <v>11</v>
      </c>
      <c r="H33" s="406"/>
      <c r="I33" s="245"/>
      <c r="J33" s="473"/>
      <c r="K33" s="473"/>
      <c r="L33" s="476" t="s">
        <v>3004</v>
      </c>
      <c r="M33" s="412"/>
    </row>
    <row r="34" spans="1:13" ht="16.5" customHeight="1">
      <c r="A34" s="404">
        <v>25</v>
      </c>
      <c r="B34" s="242" t="s">
        <v>23</v>
      </c>
      <c r="C34" s="458" t="s">
        <v>63</v>
      </c>
      <c r="D34" s="405" t="s">
        <v>3005</v>
      </c>
      <c r="E34" s="242" t="s">
        <v>69</v>
      </c>
      <c r="F34" s="242" t="s">
        <v>69</v>
      </c>
      <c r="G34" s="407" t="s">
        <v>3038</v>
      </c>
      <c r="H34" s="406"/>
      <c r="I34" s="245"/>
      <c r="J34" s="473"/>
      <c r="K34" s="473"/>
      <c r="L34" s="415" t="s">
        <v>3016</v>
      </c>
      <c r="M34" s="412"/>
    </row>
    <row r="35" spans="1:13" ht="16.5" customHeight="1">
      <c r="A35" s="404">
        <v>26</v>
      </c>
      <c r="B35" s="242" t="s">
        <v>23</v>
      </c>
      <c r="C35" s="458" t="s">
        <v>63</v>
      </c>
      <c r="D35" s="405" t="s">
        <v>70</v>
      </c>
      <c r="E35" s="242" t="s">
        <v>71</v>
      </c>
      <c r="F35" s="242" t="s">
        <v>71</v>
      </c>
      <c r="G35" s="407" t="s">
        <v>11</v>
      </c>
      <c r="H35" s="406"/>
      <c r="I35" s="245"/>
      <c r="J35" s="473"/>
      <c r="K35" s="473"/>
      <c r="L35" s="476" t="s">
        <v>1683</v>
      </c>
      <c r="M35" s="412"/>
    </row>
    <row r="36" spans="1:13" ht="16.5" customHeight="1">
      <c r="A36" s="404">
        <v>27</v>
      </c>
      <c r="B36" s="242" t="s">
        <v>23</v>
      </c>
      <c r="C36" s="458" t="s">
        <v>63</v>
      </c>
      <c r="D36" s="405" t="s">
        <v>72</v>
      </c>
      <c r="E36" s="406"/>
      <c r="F36" s="406"/>
      <c r="G36" s="407" t="s">
        <v>11</v>
      </c>
      <c r="H36" s="406"/>
      <c r="I36" s="245"/>
      <c r="J36" s="473"/>
      <c r="K36" s="473"/>
      <c r="L36" s="476" t="s">
        <v>1684</v>
      </c>
      <c r="M36" s="412"/>
    </row>
    <row r="37" spans="1:13" ht="16.5" customHeight="1">
      <c r="A37" s="404">
        <v>28</v>
      </c>
      <c r="B37" s="242" t="s">
        <v>23</v>
      </c>
      <c r="C37" s="458" t="s">
        <v>63</v>
      </c>
      <c r="D37" s="405" t="s">
        <v>73</v>
      </c>
      <c r="E37" s="406"/>
      <c r="F37" s="406"/>
      <c r="G37" s="407" t="s">
        <v>11</v>
      </c>
      <c r="H37" s="406"/>
      <c r="I37" s="245"/>
      <c r="J37" s="473"/>
      <c r="K37" s="473"/>
      <c r="L37" s="476" t="s">
        <v>1685</v>
      </c>
      <c r="M37" s="412"/>
    </row>
    <row r="38" spans="1:13" ht="16.5" customHeight="1">
      <c r="A38" s="404">
        <v>29</v>
      </c>
      <c r="B38" s="242" t="s">
        <v>23</v>
      </c>
      <c r="C38" s="458" t="s">
        <v>63</v>
      </c>
      <c r="D38" s="405" t="s">
        <v>74</v>
      </c>
      <c r="E38" s="242" t="s">
        <v>75</v>
      </c>
      <c r="F38" s="242" t="s">
        <v>75</v>
      </c>
      <c r="G38" s="407" t="s">
        <v>11</v>
      </c>
      <c r="H38" s="406"/>
      <c r="I38" s="245"/>
      <c r="J38" s="473"/>
      <c r="K38" s="473"/>
      <c r="L38" s="476" t="s">
        <v>1686</v>
      </c>
      <c r="M38" s="412"/>
    </row>
    <row r="39" spans="1:13" ht="16.5" customHeight="1">
      <c r="A39" s="404">
        <v>30</v>
      </c>
      <c r="B39" s="242" t="s">
        <v>23</v>
      </c>
      <c r="C39" s="458" t="s">
        <v>63</v>
      </c>
      <c r="D39" s="405" t="s">
        <v>76</v>
      </c>
      <c r="E39" s="242" t="s">
        <v>77</v>
      </c>
      <c r="F39" s="242" t="s">
        <v>77</v>
      </c>
      <c r="G39" s="407" t="s">
        <v>11</v>
      </c>
      <c r="H39" s="406"/>
      <c r="I39" s="245"/>
      <c r="J39" s="473"/>
      <c r="K39" s="473"/>
      <c r="L39" s="415" t="s">
        <v>1687</v>
      </c>
      <c r="M39" s="412"/>
    </row>
    <row r="40" spans="1:13" ht="16.5" customHeight="1">
      <c r="A40" s="404">
        <v>31</v>
      </c>
      <c r="B40" s="242" t="s">
        <v>23</v>
      </c>
      <c r="C40" s="458" t="s">
        <v>63</v>
      </c>
      <c r="D40" s="405" t="s">
        <v>78</v>
      </c>
      <c r="E40" s="242" t="s">
        <v>79</v>
      </c>
      <c r="F40" s="242" t="s">
        <v>79</v>
      </c>
      <c r="G40" s="407" t="s">
        <v>11</v>
      </c>
      <c r="H40" s="406"/>
      <c r="I40" s="245"/>
      <c r="J40" s="473"/>
      <c r="K40" s="473"/>
      <c r="L40" s="415" t="s">
        <v>1688</v>
      </c>
      <c r="M40" s="412"/>
    </row>
    <row r="41" spans="1:13" ht="16.5" customHeight="1">
      <c r="A41" s="404">
        <v>32</v>
      </c>
      <c r="B41" s="242" t="s">
        <v>23</v>
      </c>
      <c r="C41" s="458" t="s">
        <v>63</v>
      </c>
      <c r="D41" s="405" t="s">
        <v>80</v>
      </c>
      <c r="E41" s="242" t="s">
        <v>81</v>
      </c>
      <c r="F41" s="242" t="s">
        <v>81</v>
      </c>
      <c r="G41" s="407" t="s">
        <v>11</v>
      </c>
      <c r="H41" s="406"/>
      <c r="I41" s="245"/>
      <c r="J41" s="473"/>
      <c r="K41" s="473"/>
      <c r="L41" s="415" t="s">
        <v>1689</v>
      </c>
      <c r="M41" s="412"/>
    </row>
    <row r="42" spans="1:13" ht="16.5" customHeight="1">
      <c r="A42" s="404">
        <v>33</v>
      </c>
      <c r="B42" s="242" t="s">
        <v>23</v>
      </c>
      <c r="C42" s="458" t="s">
        <v>63</v>
      </c>
      <c r="D42" s="405" t="s">
        <v>82</v>
      </c>
      <c r="E42" s="242" t="s">
        <v>83</v>
      </c>
      <c r="F42" s="242" t="s">
        <v>83</v>
      </c>
      <c r="G42" s="407" t="s">
        <v>11</v>
      </c>
      <c r="H42" s="406"/>
      <c r="I42" s="245"/>
      <c r="J42" s="473"/>
      <c r="K42" s="473"/>
      <c r="L42" s="476" t="s">
        <v>1702</v>
      </c>
      <c r="M42" s="412"/>
    </row>
    <row r="43" spans="1:13" ht="16.5" customHeight="1">
      <c r="A43" s="404">
        <v>34</v>
      </c>
      <c r="B43" s="242" t="s">
        <v>23</v>
      </c>
      <c r="C43" s="458" t="s">
        <v>63</v>
      </c>
      <c r="D43" s="405" t="s">
        <v>84</v>
      </c>
      <c r="E43" s="242" t="s">
        <v>85</v>
      </c>
      <c r="F43" s="242" t="s">
        <v>85</v>
      </c>
      <c r="G43" s="407" t="s">
        <v>11</v>
      </c>
      <c r="H43" s="406"/>
      <c r="I43" s="245"/>
      <c r="J43" s="473"/>
      <c r="K43" s="473"/>
      <c r="L43" s="415" t="s">
        <v>1690</v>
      </c>
      <c r="M43" s="412"/>
    </row>
    <row r="44" spans="1:13" ht="16.5" customHeight="1">
      <c r="A44" s="404">
        <v>35</v>
      </c>
      <c r="B44" s="242" t="s">
        <v>23</v>
      </c>
      <c r="C44" s="458" t="s">
        <v>63</v>
      </c>
      <c r="D44" s="405" t="s">
        <v>86</v>
      </c>
      <c r="E44" s="242" t="s">
        <v>87</v>
      </c>
      <c r="F44" s="242" t="s">
        <v>87</v>
      </c>
      <c r="G44" s="407" t="s">
        <v>11</v>
      </c>
      <c r="H44" s="406"/>
      <c r="I44" s="245"/>
      <c r="J44" s="473"/>
      <c r="K44" s="473"/>
      <c r="L44" s="415" t="s">
        <v>1703</v>
      </c>
      <c r="M44" s="412"/>
    </row>
    <row r="45" spans="1:13" ht="16.5" customHeight="1">
      <c r="A45" s="404">
        <v>36</v>
      </c>
      <c r="B45" s="242" t="s">
        <v>23</v>
      </c>
      <c r="C45" s="458" t="s">
        <v>63</v>
      </c>
      <c r="D45" s="405" t="s">
        <v>88</v>
      </c>
      <c r="E45" s="242" t="s">
        <v>89</v>
      </c>
      <c r="F45" s="242" t="s">
        <v>89</v>
      </c>
      <c r="G45" s="407" t="s">
        <v>11</v>
      </c>
      <c r="H45" s="406"/>
      <c r="I45" s="245"/>
      <c r="J45" s="473"/>
      <c r="K45" s="473"/>
      <c r="L45" s="415" t="s">
        <v>1691</v>
      </c>
      <c r="M45" s="412"/>
    </row>
    <row r="46" spans="1:13" ht="16.5" customHeight="1">
      <c r="A46" s="404">
        <v>37</v>
      </c>
      <c r="B46" s="242" t="s">
        <v>23</v>
      </c>
      <c r="C46" s="458" t="s">
        <v>63</v>
      </c>
      <c r="D46" s="405" t="s">
        <v>90</v>
      </c>
      <c r="E46" s="242" t="s">
        <v>89</v>
      </c>
      <c r="F46" s="242" t="s">
        <v>89</v>
      </c>
      <c r="G46" s="407" t="s">
        <v>11</v>
      </c>
      <c r="H46" s="406"/>
      <c r="I46" s="245"/>
      <c r="J46" s="473"/>
      <c r="K46" s="473"/>
      <c r="L46" s="476" t="s">
        <v>1692</v>
      </c>
      <c r="M46" s="412"/>
    </row>
    <row r="47" spans="1:13" ht="16.5" customHeight="1">
      <c r="A47" s="404">
        <v>38</v>
      </c>
      <c r="B47" s="242" t="s">
        <v>23</v>
      </c>
      <c r="C47" s="458" t="s">
        <v>63</v>
      </c>
      <c r="D47" s="405" t="s">
        <v>91</v>
      </c>
      <c r="E47" s="242" t="s">
        <v>87</v>
      </c>
      <c r="F47" s="242" t="s">
        <v>87</v>
      </c>
      <c r="G47" s="407" t="s">
        <v>11</v>
      </c>
      <c r="H47" s="406"/>
      <c r="I47" s="245"/>
      <c r="J47" s="473"/>
      <c r="K47" s="473"/>
      <c r="L47" s="476" t="s">
        <v>1693</v>
      </c>
      <c r="M47" s="412"/>
    </row>
    <row r="48" spans="1:13" ht="16.5" customHeight="1">
      <c r="A48" s="404">
        <v>39</v>
      </c>
      <c r="B48" s="242" t="s">
        <v>23</v>
      </c>
      <c r="C48" s="458" t="s">
        <v>63</v>
      </c>
      <c r="D48" s="405" t="s">
        <v>92</v>
      </c>
      <c r="E48" s="242" t="s">
        <v>87</v>
      </c>
      <c r="F48" s="242" t="s">
        <v>87</v>
      </c>
      <c r="G48" s="407" t="s">
        <v>11</v>
      </c>
      <c r="H48" s="406"/>
      <c r="I48" s="245"/>
      <c r="J48" s="473"/>
      <c r="K48" s="473"/>
      <c r="L48" s="476" t="s">
        <v>1693</v>
      </c>
      <c r="M48" s="412"/>
    </row>
    <row r="49" spans="1:13" ht="16.5" customHeight="1">
      <c r="A49" s="404">
        <v>40</v>
      </c>
      <c r="B49" s="242" t="s">
        <v>23</v>
      </c>
      <c r="C49" s="458" t="s">
        <v>63</v>
      </c>
      <c r="D49" s="405" t="s">
        <v>93</v>
      </c>
      <c r="E49" s="242" t="s">
        <v>87</v>
      </c>
      <c r="F49" s="242" t="s">
        <v>87</v>
      </c>
      <c r="G49" s="407" t="s">
        <v>11</v>
      </c>
      <c r="H49" s="406"/>
      <c r="I49" s="245"/>
      <c r="J49" s="473"/>
      <c r="K49" s="473"/>
      <c r="L49" s="476" t="s">
        <v>1692</v>
      </c>
      <c r="M49" s="412"/>
    </row>
    <row r="50" spans="1:13" ht="16.5" customHeight="1">
      <c r="A50" s="404">
        <v>41</v>
      </c>
      <c r="B50" s="242" t="s">
        <v>23</v>
      </c>
      <c r="C50" s="458" t="s">
        <v>63</v>
      </c>
      <c r="D50" s="405" t="s">
        <v>94</v>
      </c>
      <c r="E50" s="242" t="s">
        <v>87</v>
      </c>
      <c r="F50" s="242" t="s">
        <v>87</v>
      </c>
      <c r="G50" s="407" t="s">
        <v>11</v>
      </c>
      <c r="H50" s="406"/>
      <c r="I50" s="245"/>
      <c r="J50" s="473"/>
      <c r="K50" s="473"/>
      <c r="L50" s="415" t="s">
        <v>1694</v>
      </c>
      <c r="M50" s="412"/>
    </row>
    <row r="51" spans="1:13" ht="16.5" customHeight="1">
      <c r="A51" s="404">
        <v>42</v>
      </c>
      <c r="B51" s="242" t="s">
        <v>23</v>
      </c>
      <c r="C51" s="458" t="s">
        <v>63</v>
      </c>
      <c r="D51" s="405" t="s">
        <v>95</v>
      </c>
      <c r="E51" s="242" t="s">
        <v>96</v>
      </c>
      <c r="F51" s="242" t="s">
        <v>96</v>
      </c>
      <c r="G51" s="407" t="s">
        <v>11</v>
      </c>
      <c r="H51" s="406"/>
      <c r="I51" s="245"/>
      <c r="J51" s="473"/>
      <c r="K51" s="473"/>
      <c r="L51" s="476" t="s">
        <v>1704</v>
      </c>
      <c r="M51" s="412"/>
    </row>
    <row r="52" spans="1:13" ht="16.5" customHeight="1">
      <c r="A52" s="404">
        <v>43</v>
      </c>
      <c r="B52" s="242" t="s">
        <v>23</v>
      </c>
      <c r="C52" s="458" t="s">
        <v>63</v>
      </c>
      <c r="D52" s="405" t="s">
        <v>97</v>
      </c>
      <c r="E52" s="242" t="s">
        <v>98</v>
      </c>
      <c r="F52" s="242" t="s">
        <v>98</v>
      </c>
      <c r="G52" s="407" t="s">
        <v>11</v>
      </c>
      <c r="H52" s="406"/>
      <c r="I52" s="245"/>
      <c r="J52" s="473"/>
      <c r="K52" s="473"/>
      <c r="L52" s="476" t="s">
        <v>1704</v>
      </c>
      <c r="M52" s="412"/>
    </row>
    <row r="53" spans="1:13" ht="16.5" customHeight="1">
      <c r="A53" s="404">
        <v>44</v>
      </c>
      <c r="B53" s="242" t="s">
        <v>23</v>
      </c>
      <c r="C53" s="458" t="s">
        <v>63</v>
      </c>
      <c r="D53" s="405" t="s">
        <v>3082</v>
      </c>
      <c r="E53" s="242" t="s">
        <v>100</v>
      </c>
      <c r="F53" s="242" t="s">
        <v>100</v>
      </c>
      <c r="G53" s="407" t="s">
        <v>11</v>
      </c>
      <c r="H53" s="406"/>
      <c r="I53" s="245"/>
      <c r="J53" s="473"/>
      <c r="K53" s="473"/>
      <c r="L53" s="476" t="s">
        <v>101</v>
      </c>
      <c r="M53" s="412"/>
    </row>
    <row r="54" spans="1:13" ht="16.5" customHeight="1">
      <c r="A54" s="404">
        <v>45</v>
      </c>
      <c r="B54" s="242" t="s">
        <v>23</v>
      </c>
      <c r="C54" s="458" t="s">
        <v>63</v>
      </c>
      <c r="D54" s="405" t="s">
        <v>102</v>
      </c>
      <c r="E54" s="242" t="s">
        <v>62</v>
      </c>
      <c r="F54" s="242" t="s">
        <v>62</v>
      </c>
      <c r="G54" s="407" t="s">
        <v>11</v>
      </c>
      <c r="H54" s="406"/>
      <c r="I54" s="245"/>
      <c r="J54" s="473"/>
      <c r="K54" s="473"/>
      <c r="L54" s="476" t="s">
        <v>101</v>
      </c>
      <c r="M54" s="412"/>
    </row>
    <row r="55" spans="1:13" ht="16.5" customHeight="1">
      <c r="A55" s="404">
        <v>46</v>
      </c>
      <c r="B55" s="242" t="s">
        <v>23</v>
      </c>
      <c r="C55" s="458" t="s">
        <v>63</v>
      </c>
      <c r="D55" s="405" t="s">
        <v>103</v>
      </c>
      <c r="E55" s="242" t="s">
        <v>104</v>
      </c>
      <c r="F55" s="242" t="s">
        <v>104</v>
      </c>
      <c r="G55" s="407" t="s">
        <v>11</v>
      </c>
      <c r="H55" s="406"/>
      <c r="I55" s="245"/>
      <c r="J55" s="473"/>
      <c r="K55" s="473"/>
      <c r="L55" s="476" t="s">
        <v>101</v>
      </c>
      <c r="M55" s="412"/>
    </row>
    <row r="56" spans="1:13" ht="16.5" customHeight="1">
      <c r="A56" s="404">
        <v>47</v>
      </c>
      <c r="B56" s="242" t="s">
        <v>23</v>
      </c>
      <c r="C56" s="458" t="s">
        <v>63</v>
      </c>
      <c r="D56" s="405" t="s">
        <v>105</v>
      </c>
      <c r="E56" s="242" t="s">
        <v>89</v>
      </c>
      <c r="F56" s="242" t="s">
        <v>89</v>
      </c>
      <c r="G56" s="407" t="s">
        <v>11</v>
      </c>
      <c r="H56" s="406"/>
      <c r="I56" s="245"/>
      <c r="J56" s="473"/>
      <c r="K56" s="473"/>
      <c r="L56" s="476" t="s">
        <v>101</v>
      </c>
      <c r="M56" s="412"/>
    </row>
    <row r="57" spans="1:13" ht="16.5" customHeight="1">
      <c r="A57" s="404">
        <v>48</v>
      </c>
      <c r="B57" s="242" t="s">
        <v>23</v>
      </c>
      <c r="C57" s="458" t="s">
        <v>63</v>
      </c>
      <c r="D57" s="405" t="s">
        <v>106</v>
      </c>
      <c r="E57" s="242" t="s">
        <v>62</v>
      </c>
      <c r="F57" s="242" t="s">
        <v>62</v>
      </c>
      <c r="G57" s="407" t="s">
        <v>11</v>
      </c>
      <c r="H57" s="406"/>
      <c r="I57" s="245"/>
      <c r="J57" s="473"/>
      <c r="K57" s="473"/>
      <c r="L57" s="476" t="s">
        <v>101</v>
      </c>
      <c r="M57" s="412"/>
    </row>
    <row r="58" spans="1:13" ht="16.5" customHeight="1">
      <c r="A58" s="404">
        <v>49</v>
      </c>
      <c r="B58" s="242" t="s">
        <v>23</v>
      </c>
      <c r="C58" s="458" t="s">
        <v>63</v>
      </c>
      <c r="D58" s="405" t="s">
        <v>107</v>
      </c>
      <c r="E58" s="242" t="s">
        <v>71</v>
      </c>
      <c r="F58" s="242" t="s">
        <v>71</v>
      </c>
      <c r="G58" s="407" t="s">
        <v>11</v>
      </c>
      <c r="H58" s="406"/>
      <c r="I58" s="245"/>
      <c r="J58" s="473"/>
      <c r="K58" s="473"/>
      <c r="L58" s="476" t="s">
        <v>101</v>
      </c>
      <c r="M58" s="412"/>
    </row>
    <row r="59" spans="1:13" ht="16.5" customHeight="1">
      <c r="A59" s="404">
        <v>50</v>
      </c>
      <c r="B59" s="242" t="s">
        <v>23</v>
      </c>
      <c r="C59" s="458" t="s">
        <v>63</v>
      </c>
      <c r="D59" s="405" t="s">
        <v>108</v>
      </c>
      <c r="E59" s="242" t="s">
        <v>89</v>
      </c>
      <c r="F59" s="242" t="s">
        <v>89</v>
      </c>
      <c r="G59" s="407" t="s">
        <v>11</v>
      </c>
      <c r="H59" s="406"/>
      <c r="I59" s="245"/>
      <c r="J59" s="473"/>
      <c r="K59" s="473"/>
      <c r="L59" s="476" t="s">
        <v>101</v>
      </c>
      <c r="M59" s="412"/>
    </row>
    <row r="60" spans="1:13" ht="16.5" customHeight="1">
      <c r="A60" s="404">
        <v>51</v>
      </c>
      <c r="B60" s="242" t="s">
        <v>23</v>
      </c>
      <c r="C60" s="458" t="s">
        <v>63</v>
      </c>
      <c r="D60" s="405" t="s">
        <v>109</v>
      </c>
      <c r="E60" s="242" t="s">
        <v>110</v>
      </c>
      <c r="F60" s="242" t="s">
        <v>110</v>
      </c>
      <c r="G60" s="407" t="s">
        <v>11</v>
      </c>
      <c r="H60" s="406"/>
      <c r="I60" s="245"/>
      <c r="J60" s="473"/>
      <c r="K60" s="473"/>
      <c r="L60" s="415" t="s">
        <v>101</v>
      </c>
      <c r="M60" s="412"/>
    </row>
    <row r="61" spans="1:13" ht="16.5" customHeight="1">
      <c r="A61" s="404">
        <v>52</v>
      </c>
      <c r="B61" s="242" t="s">
        <v>23</v>
      </c>
      <c r="C61" s="458" t="s">
        <v>63</v>
      </c>
      <c r="D61" s="405" t="s">
        <v>111</v>
      </c>
      <c r="E61" s="406"/>
      <c r="F61" s="406"/>
      <c r="G61" s="407" t="s">
        <v>11</v>
      </c>
      <c r="H61" s="406"/>
      <c r="I61" s="245"/>
      <c r="J61" s="473"/>
      <c r="K61" s="473"/>
      <c r="L61" s="415" t="s">
        <v>112</v>
      </c>
      <c r="M61" s="412"/>
    </row>
    <row r="62" spans="1:13" ht="16.5" customHeight="1">
      <c r="A62" s="404">
        <v>53</v>
      </c>
      <c r="B62" s="242" t="s">
        <v>23</v>
      </c>
      <c r="C62" s="243" t="s">
        <v>113</v>
      </c>
      <c r="D62" s="405" t="s">
        <v>1138</v>
      </c>
      <c r="E62" s="406"/>
      <c r="F62" s="406"/>
      <c r="G62" s="407" t="s">
        <v>11</v>
      </c>
      <c r="H62" s="406"/>
      <c r="I62" s="245"/>
      <c r="J62" s="415" t="s">
        <v>114</v>
      </c>
      <c r="K62" s="473"/>
      <c r="L62" s="415" t="s">
        <v>115</v>
      </c>
      <c r="M62" s="412"/>
    </row>
    <row r="63" spans="1:13" ht="16.5" customHeight="1">
      <c r="A63" s="404">
        <v>54</v>
      </c>
      <c r="B63" s="242" t="s">
        <v>23</v>
      </c>
      <c r="C63" s="243" t="s">
        <v>113</v>
      </c>
      <c r="D63" s="405" t="s">
        <v>1139</v>
      </c>
      <c r="E63" s="406"/>
      <c r="F63" s="406"/>
      <c r="G63" s="407" t="s">
        <v>11</v>
      </c>
      <c r="H63" s="406"/>
      <c r="I63" s="245"/>
      <c r="J63" s="415" t="s">
        <v>116</v>
      </c>
      <c r="K63" s="473"/>
      <c r="L63" s="415" t="s">
        <v>115</v>
      </c>
      <c r="M63" s="412"/>
    </row>
    <row r="64" spans="1:13" ht="16.5" customHeight="1">
      <c r="A64" s="404">
        <v>55</v>
      </c>
      <c r="B64" s="242" t="s">
        <v>23</v>
      </c>
      <c r="C64" s="243" t="s">
        <v>117</v>
      </c>
      <c r="D64" s="405" t="s">
        <v>118</v>
      </c>
      <c r="E64" s="242" t="s">
        <v>119</v>
      </c>
      <c r="F64" s="242" t="s">
        <v>120</v>
      </c>
      <c r="G64" s="407" t="s">
        <v>11</v>
      </c>
      <c r="H64" s="406"/>
      <c r="I64" s="245"/>
      <c r="J64" s="415" t="s">
        <v>121</v>
      </c>
      <c r="K64" s="473"/>
      <c r="L64" s="473"/>
      <c r="M64" s="412"/>
    </row>
    <row r="65" spans="1:13" ht="16.5" customHeight="1">
      <c r="A65" s="404">
        <v>56</v>
      </c>
      <c r="B65" s="242" t="s">
        <v>23</v>
      </c>
      <c r="C65" s="243" t="s">
        <v>117</v>
      </c>
      <c r="D65" s="405" t="s">
        <v>122</v>
      </c>
      <c r="E65" s="242" t="s">
        <v>120</v>
      </c>
      <c r="F65" s="242" t="s">
        <v>119</v>
      </c>
      <c r="G65" s="407" t="s">
        <v>11</v>
      </c>
      <c r="H65" s="406"/>
      <c r="I65" s="245"/>
      <c r="J65" s="415" t="s">
        <v>123</v>
      </c>
      <c r="K65" s="473"/>
      <c r="L65" s="473"/>
      <c r="M65" s="412"/>
    </row>
    <row r="66" spans="1:13" ht="16.5" customHeight="1">
      <c r="A66" s="404">
        <v>57</v>
      </c>
      <c r="B66" s="242" t="s">
        <v>23</v>
      </c>
      <c r="C66" s="243" t="s">
        <v>117</v>
      </c>
      <c r="D66" s="405" t="s">
        <v>124</v>
      </c>
      <c r="E66" s="242" t="s">
        <v>120</v>
      </c>
      <c r="F66" s="242" t="s">
        <v>120</v>
      </c>
      <c r="G66" s="407" t="s">
        <v>11</v>
      </c>
      <c r="H66" s="406"/>
      <c r="I66" s="245"/>
      <c r="J66" s="415" t="s">
        <v>125</v>
      </c>
      <c r="K66" s="473"/>
      <c r="L66" s="473"/>
      <c r="M66" s="412"/>
    </row>
    <row r="67" spans="1:13" ht="16.5" customHeight="1">
      <c r="A67" s="404">
        <v>58</v>
      </c>
      <c r="B67" s="242" t="s">
        <v>23</v>
      </c>
      <c r="C67" s="243" t="s">
        <v>117</v>
      </c>
      <c r="D67" s="405" t="s">
        <v>126</v>
      </c>
      <c r="E67" s="242" t="s">
        <v>119</v>
      </c>
      <c r="F67" s="242" t="s">
        <v>119</v>
      </c>
      <c r="G67" s="407" t="s">
        <v>11</v>
      </c>
      <c r="H67" s="406"/>
      <c r="I67" s="245"/>
      <c r="J67" s="415" t="s">
        <v>127</v>
      </c>
      <c r="K67" s="473"/>
      <c r="L67" s="473"/>
      <c r="M67" s="412"/>
    </row>
    <row r="68" spans="1:13" ht="16.5" customHeight="1">
      <c r="A68" s="404">
        <v>59</v>
      </c>
      <c r="B68" s="242" t="s">
        <v>23</v>
      </c>
      <c r="C68" s="458" t="s">
        <v>63</v>
      </c>
      <c r="D68" s="405" t="s">
        <v>3087</v>
      </c>
      <c r="E68" s="242" t="s">
        <v>128</v>
      </c>
      <c r="F68" s="242" t="s">
        <v>128</v>
      </c>
      <c r="G68" s="407" t="s">
        <v>11</v>
      </c>
      <c r="H68" s="406"/>
      <c r="I68" s="242" t="s">
        <v>129</v>
      </c>
      <c r="J68" s="473"/>
      <c r="K68" s="408"/>
      <c r="L68" s="415" t="s">
        <v>3090</v>
      </c>
      <c r="M68" s="412"/>
    </row>
    <row r="69" spans="1:13" ht="16.5" customHeight="1">
      <c r="A69" s="404">
        <v>60</v>
      </c>
      <c r="B69" s="242" t="s">
        <v>23</v>
      </c>
      <c r="C69" s="458" t="s">
        <v>63</v>
      </c>
      <c r="D69" s="405" t="s">
        <v>130</v>
      </c>
      <c r="E69" s="242" t="s">
        <v>131</v>
      </c>
      <c r="F69" s="242" t="s">
        <v>131</v>
      </c>
      <c r="G69" s="407" t="s">
        <v>11</v>
      </c>
      <c r="H69" s="406"/>
      <c r="I69" s="242" t="s">
        <v>132</v>
      </c>
      <c r="J69" s="473"/>
      <c r="K69" s="473"/>
      <c r="L69" s="476" t="s">
        <v>3091</v>
      </c>
      <c r="M69" s="412"/>
    </row>
    <row r="70" spans="1:13" ht="16.5" customHeight="1">
      <c r="A70" s="404">
        <v>61</v>
      </c>
      <c r="B70" s="242" t="s">
        <v>23</v>
      </c>
      <c r="C70" s="458" t="s">
        <v>63</v>
      </c>
      <c r="D70" s="405" t="s">
        <v>133</v>
      </c>
      <c r="E70" s="406"/>
      <c r="F70" s="406"/>
      <c r="G70" s="407" t="s">
        <v>11</v>
      </c>
      <c r="H70" s="406"/>
      <c r="I70" s="242" t="s">
        <v>134</v>
      </c>
      <c r="J70" s="473"/>
      <c r="K70" s="473"/>
      <c r="L70" s="476" t="s">
        <v>3092</v>
      </c>
      <c r="M70" s="412"/>
    </row>
    <row r="71" spans="1:13" ht="16.5" customHeight="1">
      <c r="A71" s="404">
        <v>62</v>
      </c>
      <c r="B71" s="242" t="s">
        <v>23</v>
      </c>
      <c r="C71" s="458" t="s">
        <v>63</v>
      </c>
      <c r="D71" s="405" t="s">
        <v>136</v>
      </c>
      <c r="E71" s="242" t="s">
        <v>137</v>
      </c>
      <c r="F71" s="242" t="s">
        <v>137</v>
      </c>
      <c r="G71" s="407" t="s">
        <v>11</v>
      </c>
      <c r="H71" s="406"/>
      <c r="I71" s="478"/>
      <c r="J71" s="476" t="s">
        <v>3093</v>
      </c>
      <c r="K71" s="473"/>
      <c r="L71" s="769" t="s">
        <v>1701</v>
      </c>
      <c r="M71" s="412"/>
    </row>
    <row r="72" spans="1:13" ht="16.5" customHeight="1">
      <c r="A72" s="404">
        <v>63</v>
      </c>
      <c r="B72" s="242" t="s">
        <v>23</v>
      </c>
      <c r="C72" s="458" t="s">
        <v>63</v>
      </c>
      <c r="D72" s="405" t="s">
        <v>138</v>
      </c>
      <c r="E72" s="242" t="s">
        <v>139</v>
      </c>
      <c r="F72" s="242" t="s">
        <v>139</v>
      </c>
      <c r="G72" s="407" t="s">
        <v>11</v>
      </c>
      <c r="H72" s="406"/>
      <c r="I72" s="478"/>
      <c r="J72" s="473"/>
      <c r="K72" s="473"/>
      <c r="L72" s="770"/>
      <c r="M72" s="412"/>
    </row>
    <row r="73" spans="1:13" ht="16.5" customHeight="1">
      <c r="A73" s="404">
        <v>64</v>
      </c>
      <c r="B73" s="242" t="s">
        <v>23</v>
      </c>
      <c r="C73" s="458" t="s">
        <v>63</v>
      </c>
      <c r="D73" s="405" t="s">
        <v>140</v>
      </c>
      <c r="E73" s="242" t="s">
        <v>141</v>
      </c>
      <c r="F73" s="242" t="s">
        <v>141</v>
      </c>
      <c r="G73" s="407" t="s">
        <v>11</v>
      </c>
      <c r="H73" s="406"/>
      <c r="I73" s="478"/>
      <c r="J73" s="473"/>
      <c r="K73" s="473"/>
      <c r="L73" s="770"/>
      <c r="M73" s="412"/>
    </row>
    <row r="74" spans="1:13" ht="16.5" customHeight="1">
      <c r="A74" s="404">
        <v>65</v>
      </c>
      <c r="B74" s="242" t="s">
        <v>23</v>
      </c>
      <c r="C74" s="458" t="s">
        <v>63</v>
      </c>
      <c r="D74" s="405" t="s">
        <v>142</v>
      </c>
      <c r="E74" s="242" t="s">
        <v>143</v>
      </c>
      <c r="F74" s="242" t="s">
        <v>143</v>
      </c>
      <c r="G74" s="407" t="s">
        <v>11</v>
      </c>
      <c r="H74" s="406"/>
      <c r="I74" s="478"/>
      <c r="J74" s="473"/>
      <c r="K74" s="473"/>
      <c r="L74" s="770"/>
      <c r="M74" s="412"/>
    </row>
    <row r="75" spans="1:13" ht="16.5" customHeight="1">
      <c r="A75" s="404">
        <v>66</v>
      </c>
      <c r="B75" s="242" t="s">
        <v>23</v>
      </c>
      <c r="C75" s="458" t="s">
        <v>63</v>
      </c>
      <c r="D75" s="405" t="s">
        <v>144</v>
      </c>
      <c r="E75" s="242" t="s">
        <v>145</v>
      </c>
      <c r="F75" s="242" t="s">
        <v>145</v>
      </c>
      <c r="G75" s="407" t="s">
        <v>11</v>
      </c>
      <c r="H75" s="406"/>
      <c r="I75" s="478"/>
      <c r="J75" s="473"/>
      <c r="K75" s="473"/>
      <c r="L75" s="770"/>
      <c r="M75" s="412"/>
    </row>
    <row r="76" spans="1:13" ht="16.5" customHeight="1">
      <c r="A76" s="404">
        <v>67</v>
      </c>
      <c r="B76" s="242" t="s">
        <v>23</v>
      </c>
      <c r="C76" s="458" t="s">
        <v>63</v>
      </c>
      <c r="D76" s="405" t="s">
        <v>146</v>
      </c>
      <c r="E76" s="242" t="s">
        <v>147</v>
      </c>
      <c r="F76" s="242" t="s">
        <v>147</v>
      </c>
      <c r="G76" s="407" t="s">
        <v>11</v>
      </c>
      <c r="H76" s="406"/>
      <c r="I76" s="478"/>
      <c r="J76" s="473"/>
      <c r="K76" s="473"/>
      <c r="L76" s="770"/>
      <c r="M76" s="412"/>
    </row>
    <row r="77" spans="1:13" ht="16.5" customHeight="1">
      <c r="A77" s="404">
        <v>68</v>
      </c>
      <c r="B77" s="242" t="s">
        <v>23</v>
      </c>
      <c r="C77" s="458" t="s">
        <v>63</v>
      </c>
      <c r="D77" s="405" t="s">
        <v>148</v>
      </c>
      <c r="E77" s="242" t="s">
        <v>149</v>
      </c>
      <c r="F77" s="242" t="s">
        <v>149</v>
      </c>
      <c r="G77" s="407" t="s">
        <v>11</v>
      </c>
      <c r="H77" s="406"/>
      <c r="I77" s="478"/>
      <c r="J77" s="473"/>
      <c r="K77" s="473"/>
      <c r="L77" s="770"/>
      <c r="M77" s="412"/>
    </row>
    <row r="78" spans="1:13" ht="16.5" customHeight="1">
      <c r="A78" s="404">
        <v>69</v>
      </c>
      <c r="B78" s="242" t="s">
        <v>23</v>
      </c>
      <c r="C78" s="458" t="s">
        <v>63</v>
      </c>
      <c r="D78" s="405" t="s">
        <v>150</v>
      </c>
      <c r="E78" s="242" t="s">
        <v>151</v>
      </c>
      <c r="F78" s="242" t="s">
        <v>151</v>
      </c>
      <c r="G78" s="407" t="s">
        <v>11</v>
      </c>
      <c r="H78" s="406"/>
      <c r="I78" s="478"/>
      <c r="J78" s="473"/>
      <c r="K78" s="473"/>
      <c r="L78" s="770"/>
      <c r="M78" s="412"/>
    </row>
    <row r="79" spans="1:13" ht="16.5" customHeight="1">
      <c r="A79" s="404">
        <v>70</v>
      </c>
      <c r="B79" s="242" t="s">
        <v>23</v>
      </c>
      <c r="C79" s="458" t="s">
        <v>63</v>
      </c>
      <c r="D79" s="405" t="s">
        <v>152</v>
      </c>
      <c r="E79" s="242" t="s">
        <v>153</v>
      </c>
      <c r="F79" s="242" t="s">
        <v>153</v>
      </c>
      <c r="G79" s="407" t="s">
        <v>11</v>
      </c>
      <c r="H79" s="406"/>
      <c r="I79" s="478"/>
      <c r="J79" s="476" t="s">
        <v>3094</v>
      </c>
      <c r="K79" s="473"/>
      <c r="L79" s="771"/>
      <c r="M79" s="412"/>
    </row>
    <row r="80" spans="1:13" ht="16.5" customHeight="1">
      <c r="A80" s="404">
        <v>71</v>
      </c>
      <c r="B80" s="242" t="s">
        <v>23</v>
      </c>
      <c r="C80" s="458" t="s">
        <v>63</v>
      </c>
      <c r="D80" s="405" t="s">
        <v>154</v>
      </c>
      <c r="E80" s="242" t="s">
        <v>155</v>
      </c>
      <c r="F80" s="242" t="s">
        <v>155</v>
      </c>
      <c r="G80" s="407" t="s">
        <v>11</v>
      </c>
      <c r="H80" s="406"/>
      <c r="I80" s="478"/>
      <c r="J80" s="476" t="s">
        <v>3095</v>
      </c>
      <c r="K80" s="473"/>
      <c r="L80" s="766" t="s">
        <v>3081</v>
      </c>
      <c r="M80" s="412"/>
    </row>
    <row r="81" spans="1:14" ht="16.5" customHeight="1">
      <c r="A81" s="404">
        <v>72</v>
      </c>
      <c r="B81" s="242" t="s">
        <v>23</v>
      </c>
      <c r="C81" s="458" t="s">
        <v>63</v>
      </c>
      <c r="D81" s="405" t="s">
        <v>156</v>
      </c>
      <c r="E81" s="242" t="s">
        <v>139</v>
      </c>
      <c r="F81" s="242" t="s">
        <v>139</v>
      </c>
      <c r="G81" s="407" t="s">
        <v>11</v>
      </c>
      <c r="H81" s="406"/>
      <c r="I81" s="478"/>
      <c r="J81" s="473"/>
      <c r="K81" s="473"/>
      <c r="L81" s="767"/>
      <c r="M81" s="412"/>
    </row>
    <row r="82" spans="1:14" ht="16.5" customHeight="1">
      <c r="A82" s="404">
        <v>73</v>
      </c>
      <c r="B82" s="242" t="s">
        <v>23</v>
      </c>
      <c r="C82" s="458" t="s">
        <v>63</v>
      </c>
      <c r="D82" s="405" t="s">
        <v>157</v>
      </c>
      <c r="E82" s="242" t="s">
        <v>158</v>
      </c>
      <c r="F82" s="242" t="s">
        <v>158</v>
      </c>
      <c r="G82" s="407" t="s">
        <v>11</v>
      </c>
      <c r="H82" s="406"/>
      <c r="I82" s="478"/>
      <c r="J82" s="473"/>
      <c r="K82" s="473"/>
      <c r="L82" s="767"/>
      <c r="M82" s="412"/>
    </row>
    <row r="83" spans="1:14" ht="16.5" customHeight="1">
      <c r="A83" s="404">
        <v>74</v>
      </c>
      <c r="B83" s="242" t="s">
        <v>23</v>
      </c>
      <c r="C83" s="458" t="s">
        <v>63</v>
      </c>
      <c r="D83" s="405" t="s">
        <v>159</v>
      </c>
      <c r="E83" s="242" t="s">
        <v>160</v>
      </c>
      <c r="F83" s="242" t="s">
        <v>160</v>
      </c>
      <c r="G83" s="407" t="s">
        <v>11</v>
      </c>
      <c r="H83" s="406"/>
      <c r="I83" s="478"/>
      <c r="J83" s="473"/>
      <c r="K83" s="473"/>
      <c r="L83" s="767"/>
      <c r="M83" s="412"/>
    </row>
    <row r="84" spans="1:14" ht="16.5" customHeight="1">
      <c r="A84" s="404">
        <v>75</v>
      </c>
      <c r="B84" s="242" t="s">
        <v>23</v>
      </c>
      <c r="C84" s="458" t="s">
        <v>63</v>
      </c>
      <c r="D84" s="405" t="s">
        <v>161</v>
      </c>
      <c r="E84" s="242" t="s">
        <v>162</v>
      </c>
      <c r="F84" s="242" t="s">
        <v>162</v>
      </c>
      <c r="G84" s="407" t="s">
        <v>11</v>
      </c>
      <c r="H84" s="406"/>
      <c r="I84" s="478"/>
      <c r="J84" s="473"/>
      <c r="K84" s="473"/>
      <c r="L84" s="767"/>
      <c r="M84" s="412"/>
    </row>
    <row r="85" spans="1:14" ht="16.5" customHeight="1">
      <c r="A85" s="404">
        <v>76</v>
      </c>
      <c r="B85" s="242" t="s">
        <v>23</v>
      </c>
      <c r="C85" s="458" t="s">
        <v>63</v>
      </c>
      <c r="D85" s="405" t="s">
        <v>163</v>
      </c>
      <c r="E85" s="242" t="s">
        <v>164</v>
      </c>
      <c r="F85" s="242" t="s">
        <v>164</v>
      </c>
      <c r="G85" s="407" t="s">
        <v>11</v>
      </c>
      <c r="H85" s="406"/>
      <c r="I85" s="478"/>
      <c r="J85" s="473"/>
      <c r="K85" s="473"/>
      <c r="L85" s="767"/>
      <c r="M85" s="412"/>
    </row>
    <row r="86" spans="1:14" ht="16.5" customHeight="1">
      <c r="A86" s="404">
        <v>77</v>
      </c>
      <c r="B86" s="242" t="s">
        <v>23</v>
      </c>
      <c r="C86" s="458" t="s">
        <v>63</v>
      </c>
      <c r="D86" s="405" t="s">
        <v>165</v>
      </c>
      <c r="E86" s="242" t="s">
        <v>149</v>
      </c>
      <c r="F86" s="242" t="s">
        <v>149</v>
      </c>
      <c r="G86" s="407" t="s">
        <v>11</v>
      </c>
      <c r="H86" s="406"/>
      <c r="I86" s="478"/>
      <c r="J86" s="473"/>
      <c r="K86" s="473"/>
      <c r="L86" s="767"/>
      <c r="M86" s="412"/>
    </row>
    <row r="87" spans="1:14" ht="16.5" customHeight="1">
      <c r="A87" s="404">
        <v>78</v>
      </c>
      <c r="B87" s="242" t="s">
        <v>23</v>
      </c>
      <c r="C87" s="458" t="s">
        <v>63</v>
      </c>
      <c r="D87" s="405" t="s">
        <v>166</v>
      </c>
      <c r="E87" s="242" t="s">
        <v>167</v>
      </c>
      <c r="F87" s="242" t="s">
        <v>167</v>
      </c>
      <c r="G87" s="407" t="s">
        <v>11</v>
      </c>
      <c r="H87" s="406"/>
      <c r="I87" s="478"/>
      <c r="J87" s="476" t="s">
        <v>3096</v>
      </c>
      <c r="K87" s="473"/>
      <c r="L87" s="768"/>
      <c r="M87" s="412"/>
    </row>
    <row r="88" spans="1:14" ht="16.5" customHeight="1">
      <c r="A88" s="404">
        <v>79</v>
      </c>
      <c r="B88" s="242" t="s">
        <v>23</v>
      </c>
      <c r="C88" s="231" t="s">
        <v>168</v>
      </c>
      <c r="D88" s="405" t="s">
        <v>1284</v>
      </c>
      <c r="E88" s="653" t="s">
        <v>3017</v>
      </c>
      <c r="F88" s="653" t="s">
        <v>3017</v>
      </c>
      <c r="G88" s="407" t="s">
        <v>11</v>
      </c>
      <c r="H88" s="179"/>
      <c r="I88" s="179"/>
      <c r="J88" s="181"/>
      <c r="K88" s="181"/>
      <c r="L88" s="250" t="s">
        <v>3015</v>
      </c>
      <c r="M88" s="178"/>
    </row>
    <row r="89" spans="1:14" s="110" customFormat="1" ht="16.5" customHeight="1">
      <c r="A89" s="404">
        <v>80</v>
      </c>
      <c r="B89" s="242" t="s">
        <v>23</v>
      </c>
      <c r="C89" s="231" t="s">
        <v>168</v>
      </c>
      <c r="D89" s="405" t="s">
        <v>1285</v>
      </c>
      <c r="E89" s="653" t="s">
        <v>3018</v>
      </c>
      <c r="F89" s="653" t="s">
        <v>3018</v>
      </c>
      <c r="G89" s="407" t="s">
        <v>11</v>
      </c>
      <c r="H89" s="179"/>
      <c r="I89" s="179"/>
      <c r="J89" s="181"/>
      <c r="K89" s="181"/>
      <c r="L89" s="650" t="s">
        <v>3013</v>
      </c>
      <c r="M89" s="178"/>
      <c r="N89" s="109"/>
    </row>
    <row r="90" spans="1:14" s="110" customFormat="1" ht="16.5" customHeight="1">
      <c r="A90" s="404">
        <v>81</v>
      </c>
      <c r="B90" s="242" t="s">
        <v>23</v>
      </c>
      <c r="C90" s="231" t="s">
        <v>168</v>
      </c>
      <c r="D90" s="405" t="s">
        <v>1286</v>
      </c>
      <c r="E90" s="653" t="s">
        <v>3019</v>
      </c>
      <c r="F90" s="653" t="s">
        <v>3019</v>
      </c>
      <c r="G90" s="407" t="s">
        <v>11</v>
      </c>
      <c r="H90" s="179"/>
      <c r="I90" s="179"/>
      <c r="J90" s="181"/>
      <c r="K90" s="479"/>
      <c r="L90" s="522" t="s">
        <v>1741</v>
      </c>
      <c r="M90" s="178"/>
      <c r="N90" s="109"/>
    </row>
    <row r="91" spans="1:14" s="110" customFormat="1" ht="16.5" customHeight="1">
      <c r="A91" s="404">
        <v>82</v>
      </c>
      <c r="B91" s="242" t="s">
        <v>23</v>
      </c>
      <c r="C91" s="231" t="s">
        <v>168</v>
      </c>
      <c r="D91" s="405" t="s">
        <v>1723</v>
      </c>
      <c r="E91" s="653" t="s">
        <v>3019</v>
      </c>
      <c r="F91" s="653" t="s">
        <v>3019</v>
      </c>
      <c r="G91" s="407" t="s">
        <v>11</v>
      </c>
      <c r="H91" s="179"/>
      <c r="I91" s="179"/>
      <c r="J91" s="181"/>
      <c r="K91" s="181"/>
      <c r="L91" s="250" t="s">
        <v>1752</v>
      </c>
      <c r="M91" s="178"/>
      <c r="N91" s="109"/>
    </row>
    <row r="92" spans="1:14" s="110" customFormat="1" ht="16.5" customHeight="1">
      <c r="A92" s="404">
        <v>83</v>
      </c>
      <c r="B92" s="242" t="s">
        <v>23</v>
      </c>
      <c r="C92" s="231" t="s">
        <v>168</v>
      </c>
      <c r="D92" s="405" t="s">
        <v>2293</v>
      </c>
      <c r="E92" s="653" t="s">
        <v>3019</v>
      </c>
      <c r="F92" s="653" t="s">
        <v>3019</v>
      </c>
      <c r="G92" s="407" t="s">
        <v>11</v>
      </c>
      <c r="H92" s="179"/>
      <c r="I92" s="179"/>
      <c r="J92" s="181"/>
      <c r="K92" s="181"/>
      <c r="L92" s="250" t="s">
        <v>1742</v>
      </c>
      <c r="M92" s="178"/>
      <c r="N92" s="109"/>
    </row>
    <row r="93" spans="1:14" s="110" customFormat="1" ht="16.5" customHeight="1">
      <c r="A93" s="404">
        <v>84</v>
      </c>
      <c r="B93" s="242" t="s">
        <v>23</v>
      </c>
      <c r="C93" s="480" t="s">
        <v>168</v>
      </c>
      <c r="D93" s="405" t="s">
        <v>2294</v>
      </c>
      <c r="E93" s="653" t="s">
        <v>3019</v>
      </c>
      <c r="F93" s="653" t="s">
        <v>3019</v>
      </c>
      <c r="G93" s="407" t="s">
        <v>11</v>
      </c>
      <c r="H93" s="247"/>
      <c r="I93" s="247"/>
      <c r="J93" s="248"/>
      <c r="K93" s="248"/>
      <c r="L93" s="249" t="s">
        <v>2257</v>
      </c>
      <c r="M93" s="481"/>
      <c r="N93" s="109"/>
    </row>
    <row r="94" spans="1:14" s="143" customFormat="1" ht="16.5" customHeight="1">
      <c r="A94" s="404">
        <v>85</v>
      </c>
      <c r="B94" s="242" t="s">
        <v>23</v>
      </c>
      <c r="C94" s="231" t="s">
        <v>168</v>
      </c>
      <c r="D94" s="405" t="s">
        <v>1754</v>
      </c>
      <c r="E94" s="653" t="s">
        <v>169</v>
      </c>
      <c r="F94" s="653" t="s">
        <v>169</v>
      </c>
      <c r="G94" s="407" t="s">
        <v>11</v>
      </c>
      <c r="H94" s="179"/>
      <c r="I94" s="179"/>
      <c r="J94" s="182" t="s">
        <v>1749</v>
      </c>
      <c r="K94" s="182"/>
      <c r="L94" s="772" t="s">
        <v>1930</v>
      </c>
      <c r="M94" s="178"/>
    </row>
    <row r="95" spans="1:14" s="110" customFormat="1" ht="16.5" customHeight="1">
      <c r="A95" s="404">
        <v>86</v>
      </c>
      <c r="B95" s="242" t="s">
        <v>23</v>
      </c>
      <c r="C95" s="231" t="s">
        <v>168</v>
      </c>
      <c r="D95" s="405" t="s">
        <v>1755</v>
      </c>
      <c r="E95" s="653" t="s">
        <v>169</v>
      </c>
      <c r="F95" s="653" t="s">
        <v>169</v>
      </c>
      <c r="G95" s="407" t="s">
        <v>11</v>
      </c>
      <c r="H95" s="179"/>
      <c r="I95" s="179"/>
      <c r="J95" s="180"/>
      <c r="K95" s="180"/>
      <c r="L95" s="773"/>
      <c r="M95" s="178"/>
      <c r="N95" s="109"/>
    </row>
    <row r="96" spans="1:14" s="110" customFormat="1" ht="16.5" customHeight="1">
      <c r="A96" s="404">
        <v>87</v>
      </c>
      <c r="B96" s="242" t="s">
        <v>23</v>
      </c>
      <c r="C96" s="231" t="s">
        <v>168</v>
      </c>
      <c r="D96" s="405" t="s">
        <v>2295</v>
      </c>
      <c r="E96" s="653" t="s">
        <v>169</v>
      </c>
      <c r="F96" s="653" t="s">
        <v>169</v>
      </c>
      <c r="G96" s="407" t="s">
        <v>11</v>
      </c>
      <c r="H96" s="179"/>
      <c r="I96" s="179"/>
      <c r="J96" s="180"/>
      <c r="K96" s="180"/>
      <c r="L96" s="773"/>
      <c r="M96" s="178"/>
      <c r="N96" s="109"/>
    </row>
    <row r="97" spans="1:14" s="110" customFormat="1" ht="16.5" customHeight="1">
      <c r="A97" s="404">
        <v>88</v>
      </c>
      <c r="B97" s="242" t="s">
        <v>23</v>
      </c>
      <c r="C97" s="231" t="s">
        <v>168</v>
      </c>
      <c r="D97" s="405" t="s">
        <v>2296</v>
      </c>
      <c r="E97" s="653" t="s">
        <v>169</v>
      </c>
      <c r="F97" s="653" t="s">
        <v>169</v>
      </c>
      <c r="G97" s="407" t="s">
        <v>11</v>
      </c>
      <c r="H97" s="179"/>
      <c r="I97" s="179"/>
      <c r="J97" s="180"/>
      <c r="K97" s="180"/>
      <c r="L97" s="773"/>
      <c r="M97" s="178"/>
      <c r="N97" s="109"/>
    </row>
    <row r="98" spans="1:14" s="110" customFormat="1" ht="16.5" customHeight="1">
      <c r="A98" s="404">
        <v>89</v>
      </c>
      <c r="B98" s="242" t="s">
        <v>23</v>
      </c>
      <c r="C98" s="231" t="s">
        <v>168</v>
      </c>
      <c r="D98" s="405" t="s">
        <v>2297</v>
      </c>
      <c r="E98" s="653" t="s">
        <v>169</v>
      </c>
      <c r="F98" s="653" t="s">
        <v>169</v>
      </c>
      <c r="G98" s="407" t="s">
        <v>11</v>
      </c>
      <c r="H98" s="179"/>
      <c r="I98" s="179"/>
      <c r="J98" s="180"/>
      <c r="K98" s="180"/>
      <c r="L98" s="773"/>
      <c r="M98" s="178"/>
      <c r="N98" s="109"/>
    </row>
    <row r="99" spans="1:14" s="110" customFormat="1" ht="16.5" customHeight="1">
      <c r="A99" s="404">
        <v>90</v>
      </c>
      <c r="B99" s="242" t="s">
        <v>23</v>
      </c>
      <c r="C99" s="231" t="s">
        <v>168</v>
      </c>
      <c r="D99" s="405" t="s">
        <v>2298</v>
      </c>
      <c r="E99" s="653" t="s">
        <v>3019</v>
      </c>
      <c r="F99" s="653" t="s">
        <v>3019</v>
      </c>
      <c r="G99" s="407" t="s">
        <v>11</v>
      </c>
      <c r="H99" s="179"/>
      <c r="I99" s="179"/>
      <c r="J99" s="180"/>
      <c r="K99" s="180"/>
      <c r="L99" s="774"/>
      <c r="M99" s="178"/>
      <c r="N99" s="109"/>
    </row>
    <row r="100" spans="1:14" s="110" customFormat="1" ht="16.5" customHeight="1">
      <c r="A100" s="404">
        <v>91</v>
      </c>
      <c r="B100" s="242" t="s">
        <v>23</v>
      </c>
      <c r="C100" s="231" t="s">
        <v>168</v>
      </c>
      <c r="D100" s="405" t="s">
        <v>1288</v>
      </c>
      <c r="E100" s="653" t="s">
        <v>3017</v>
      </c>
      <c r="F100" s="653" t="s">
        <v>3017</v>
      </c>
      <c r="G100" s="407" t="s">
        <v>11</v>
      </c>
      <c r="H100" s="179"/>
      <c r="I100" s="179"/>
      <c r="J100" s="180"/>
      <c r="K100" s="180"/>
      <c r="L100" s="251" t="s">
        <v>2949</v>
      </c>
      <c r="M100" s="178"/>
      <c r="N100" s="109"/>
    </row>
    <row r="101" spans="1:14" s="110" customFormat="1" ht="16.5" customHeight="1">
      <c r="A101" s="404">
        <v>92</v>
      </c>
      <c r="B101" s="242" t="s">
        <v>23</v>
      </c>
      <c r="C101" s="231" t="s">
        <v>168</v>
      </c>
      <c r="D101" s="231" t="s">
        <v>1290</v>
      </c>
      <c r="E101" s="653" t="s">
        <v>3018</v>
      </c>
      <c r="F101" s="653" t="s">
        <v>3018</v>
      </c>
      <c r="G101" s="407" t="s">
        <v>11</v>
      </c>
      <c r="H101" s="179"/>
      <c r="I101" s="179"/>
      <c r="J101" s="180"/>
      <c r="K101" s="180"/>
      <c r="L101" s="650" t="s">
        <v>2952</v>
      </c>
      <c r="M101" s="178"/>
      <c r="N101" s="109"/>
    </row>
    <row r="102" spans="1:14" s="110" customFormat="1" ht="16.5" customHeight="1">
      <c r="A102" s="404">
        <v>93</v>
      </c>
      <c r="B102" s="242" t="s">
        <v>23</v>
      </c>
      <c r="C102" s="231" t="s">
        <v>168</v>
      </c>
      <c r="D102" s="231" t="s">
        <v>1291</v>
      </c>
      <c r="E102" s="179" t="s">
        <v>1725</v>
      </c>
      <c r="F102" s="179" t="s">
        <v>1725</v>
      </c>
      <c r="G102" s="407" t="s">
        <v>11</v>
      </c>
      <c r="H102" s="179"/>
      <c r="I102" s="179"/>
      <c r="J102" s="180"/>
      <c r="K102" s="482"/>
      <c r="L102" s="522" t="s">
        <v>1931</v>
      </c>
      <c r="M102" s="178"/>
      <c r="N102" s="109"/>
    </row>
    <row r="103" spans="1:14" s="110" customFormat="1" ht="16.5" customHeight="1">
      <c r="A103" s="404">
        <v>94</v>
      </c>
      <c r="B103" s="242" t="s">
        <v>23</v>
      </c>
      <c r="C103" s="231" t="s">
        <v>168</v>
      </c>
      <c r="D103" s="231" t="s">
        <v>1726</v>
      </c>
      <c r="E103" s="179" t="s">
        <v>1725</v>
      </c>
      <c r="F103" s="179" t="s">
        <v>1725</v>
      </c>
      <c r="G103" s="407" t="s">
        <v>11</v>
      </c>
      <c r="H103" s="179"/>
      <c r="I103" s="179"/>
      <c r="J103" s="180"/>
      <c r="K103" s="180"/>
      <c r="L103" s="250" t="s">
        <v>1743</v>
      </c>
      <c r="M103" s="178"/>
      <c r="N103" s="109"/>
    </row>
    <row r="104" spans="1:14" s="110" customFormat="1" ht="16.5" customHeight="1">
      <c r="A104" s="404">
        <v>95</v>
      </c>
      <c r="B104" s="242" t="s">
        <v>23</v>
      </c>
      <c r="C104" s="231" t="s">
        <v>168</v>
      </c>
      <c r="D104" s="231" t="s">
        <v>1727</v>
      </c>
      <c r="E104" s="179" t="s">
        <v>1725</v>
      </c>
      <c r="F104" s="179" t="s">
        <v>1725</v>
      </c>
      <c r="G104" s="407" t="s">
        <v>11</v>
      </c>
      <c r="H104" s="179"/>
      <c r="I104" s="179"/>
      <c r="J104" s="180"/>
      <c r="K104" s="180"/>
      <c r="L104" s="250" t="s">
        <v>1744</v>
      </c>
      <c r="M104" s="178"/>
      <c r="N104" s="109"/>
    </row>
    <row r="105" spans="1:14" s="110" customFormat="1" ht="16.5" customHeight="1">
      <c r="A105" s="404">
        <v>96</v>
      </c>
      <c r="B105" s="242" t="s">
        <v>23</v>
      </c>
      <c r="C105" s="231" t="s">
        <v>168</v>
      </c>
      <c r="D105" s="480" t="s">
        <v>1213</v>
      </c>
      <c r="E105" s="179" t="s">
        <v>1725</v>
      </c>
      <c r="F105" s="179" t="s">
        <v>1725</v>
      </c>
      <c r="G105" s="407" t="s">
        <v>11</v>
      </c>
      <c r="H105" s="247"/>
      <c r="I105" s="247"/>
      <c r="J105" s="248"/>
      <c r="K105" s="248"/>
      <c r="L105" s="249" t="s">
        <v>1887</v>
      </c>
      <c r="M105" s="481"/>
      <c r="N105" s="109"/>
    </row>
    <row r="106" spans="1:14" s="143" customFormat="1" ht="16.5" customHeight="1">
      <c r="A106" s="404">
        <v>97</v>
      </c>
      <c r="B106" s="242" t="s">
        <v>23</v>
      </c>
      <c r="C106" s="231" t="s">
        <v>168</v>
      </c>
      <c r="D106" s="231" t="s">
        <v>1759</v>
      </c>
      <c r="E106" s="179" t="s">
        <v>169</v>
      </c>
      <c r="F106" s="179" t="s">
        <v>169</v>
      </c>
      <c r="G106" s="407" t="s">
        <v>11</v>
      </c>
      <c r="H106" s="179"/>
      <c r="I106" s="179"/>
      <c r="J106" s="182" t="s">
        <v>1750</v>
      </c>
      <c r="K106" s="180"/>
      <c r="L106" s="772" t="s">
        <v>2258</v>
      </c>
      <c r="M106" s="178"/>
    </row>
    <row r="107" spans="1:14" s="110" customFormat="1" ht="16.5" customHeight="1">
      <c r="A107" s="404">
        <v>98</v>
      </c>
      <c r="B107" s="242" t="s">
        <v>23</v>
      </c>
      <c r="C107" s="231" t="s">
        <v>168</v>
      </c>
      <c r="D107" s="231" t="s">
        <v>1760</v>
      </c>
      <c r="E107" s="179" t="s">
        <v>169</v>
      </c>
      <c r="F107" s="179" t="s">
        <v>169</v>
      </c>
      <c r="G107" s="407" t="s">
        <v>11</v>
      </c>
      <c r="H107" s="179"/>
      <c r="I107" s="179"/>
      <c r="J107" s="180"/>
      <c r="K107" s="180"/>
      <c r="L107" s="773"/>
      <c r="M107" s="178"/>
      <c r="N107" s="109"/>
    </row>
    <row r="108" spans="1:14" s="110" customFormat="1" ht="16.5" customHeight="1">
      <c r="A108" s="404">
        <v>99</v>
      </c>
      <c r="B108" s="242" t="s">
        <v>23</v>
      </c>
      <c r="C108" s="231" t="s">
        <v>168</v>
      </c>
      <c r="D108" s="231" t="s">
        <v>1761</v>
      </c>
      <c r="E108" s="179" t="s">
        <v>169</v>
      </c>
      <c r="F108" s="179" t="s">
        <v>169</v>
      </c>
      <c r="G108" s="407" t="s">
        <v>11</v>
      </c>
      <c r="H108" s="179"/>
      <c r="I108" s="179"/>
      <c r="J108" s="180"/>
      <c r="K108" s="180"/>
      <c r="L108" s="773"/>
      <c r="M108" s="178"/>
      <c r="N108" s="109"/>
    </row>
    <row r="109" spans="1:14" s="110" customFormat="1" ht="16.5" customHeight="1">
      <c r="A109" s="404">
        <v>100</v>
      </c>
      <c r="B109" s="242" t="s">
        <v>23</v>
      </c>
      <c r="C109" s="231" t="s">
        <v>168</v>
      </c>
      <c r="D109" s="231" t="s">
        <v>1762</v>
      </c>
      <c r="E109" s="179" t="s">
        <v>169</v>
      </c>
      <c r="F109" s="179" t="s">
        <v>169</v>
      </c>
      <c r="G109" s="407" t="s">
        <v>11</v>
      </c>
      <c r="H109" s="179"/>
      <c r="I109" s="179"/>
      <c r="J109" s="182"/>
      <c r="K109" s="182"/>
      <c r="L109" s="773"/>
      <c r="M109" s="178"/>
      <c r="N109" s="109"/>
    </row>
    <row r="110" spans="1:14" s="110" customFormat="1" ht="16.5" customHeight="1">
      <c r="A110" s="404">
        <v>101</v>
      </c>
      <c r="B110" s="242" t="s">
        <v>23</v>
      </c>
      <c r="C110" s="231" t="s">
        <v>168</v>
      </c>
      <c r="D110" s="231" t="s">
        <v>1763</v>
      </c>
      <c r="E110" s="179" t="s">
        <v>169</v>
      </c>
      <c r="F110" s="179" t="s">
        <v>169</v>
      </c>
      <c r="G110" s="407" t="s">
        <v>11</v>
      </c>
      <c r="H110" s="179"/>
      <c r="I110" s="179"/>
      <c r="J110" s="182"/>
      <c r="K110" s="182"/>
      <c r="L110" s="773"/>
      <c r="M110" s="178"/>
      <c r="N110" s="109"/>
    </row>
    <row r="111" spans="1:14" s="110" customFormat="1" ht="16.5" customHeight="1">
      <c r="A111" s="404">
        <v>102</v>
      </c>
      <c r="B111" s="242" t="s">
        <v>23</v>
      </c>
      <c r="C111" s="231" t="s">
        <v>168</v>
      </c>
      <c r="D111" s="231" t="s">
        <v>1764</v>
      </c>
      <c r="E111" s="179" t="s">
        <v>1725</v>
      </c>
      <c r="F111" s="179" t="s">
        <v>1725</v>
      </c>
      <c r="G111" s="407" t="s">
        <v>11</v>
      </c>
      <c r="H111" s="179"/>
      <c r="I111" s="179"/>
      <c r="J111" s="182"/>
      <c r="K111" s="182"/>
      <c r="L111" s="774"/>
      <c r="M111" s="178"/>
      <c r="N111" s="109"/>
    </row>
    <row r="112" spans="1:14" s="110" customFormat="1" ht="16.5" customHeight="1">
      <c r="A112" s="404">
        <v>103</v>
      </c>
      <c r="B112" s="242" t="s">
        <v>23</v>
      </c>
      <c r="C112" s="405" t="s">
        <v>170</v>
      </c>
      <c r="D112" s="405" t="s">
        <v>171</v>
      </c>
      <c r="E112" s="406"/>
      <c r="F112" s="406"/>
      <c r="G112" s="407" t="s">
        <v>11</v>
      </c>
      <c r="H112" s="483"/>
      <c r="I112" s="484"/>
      <c r="J112" s="485"/>
      <c r="K112" s="486"/>
      <c r="L112" s="487" t="s">
        <v>1888</v>
      </c>
      <c r="M112" s="488"/>
      <c r="N112" s="109"/>
    </row>
    <row r="113" spans="1:258" ht="16.5" customHeight="1">
      <c r="A113" s="404">
        <v>104</v>
      </c>
      <c r="B113" s="241" t="s">
        <v>23</v>
      </c>
      <c r="C113" s="383" t="s">
        <v>52</v>
      </c>
      <c r="D113" s="383" t="s">
        <v>2709</v>
      </c>
      <c r="E113" s="383"/>
      <c r="F113" s="212"/>
      <c r="G113" s="407" t="s">
        <v>11</v>
      </c>
      <c r="H113" s="213"/>
      <c r="I113" s="225"/>
      <c r="J113" s="225" t="s">
        <v>1606</v>
      </c>
      <c r="K113" s="225"/>
      <c r="L113" s="632" t="s">
        <v>3072</v>
      </c>
      <c r="M113" s="762" t="s">
        <v>1488</v>
      </c>
    </row>
    <row r="114" spans="1:258" ht="15.75" customHeight="1">
      <c r="A114" s="404">
        <v>105</v>
      </c>
      <c r="B114" s="241" t="s">
        <v>23</v>
      </c>
      <c r="C114" s="383" t="s">
        <v>52</v>
      </c>
      <c r="D114" s="383" t="s">
        <v>173</v>
      </c>
      <c r="E114" s="383"/>
      <c r="F114" s="212"/>
      <c r="G114" s="201" t="s">
        <v>11</v>
      </c>
      <c r="H114" s="213"/>
      <c r="I114" s="225"/>
      <c r="J114" s="225"/>
      <c r="K114" s="225"/>
      <c r="L114" s="216" t="s">
        <v>1487</v>
      </c>
      <c r="M114" s="762"/>
      <c r="IW114" s="71"/>
      <c r="IX114" s="71"/>
    </row>
    <row r="115" spans="1:258" ht="15.75" customHeight="1">
      <c r="A115" s="404">
        <v>106</v>
      </c>
      <c r="B115" s="241" t="s">
        <v>23</v>
      </c>
      <c r="C115" s="383" t="s">
        <v>52</v>
      </c>
      <c r="D115" s="383" t="s">
        <v>174</v>
      </c>
      <c r="E115" s="383"/>
      <c r="F115" s="212"/>
      <c r="G115" s="201" t="s">
        <v>11</v>
      </c>
      <c r="H115" s="213"/>
      <c r="I115" s="225"/>
      <c r="J115" s="225"/>
      <c r="K115" s="225"/>
      <c r="L115" s="216" t="s">
        <v>1232</v>
      </c>
      <c r="M115" s="762"/>
      <c r="IW115" s="71"/>
      <c r="IX115" s="71"/>
    </row>
    <row r="116" spans="1:258" ht="15.75" customHeight="1">
      <c r="A116" s="404">
        <v>107</v>
      </c>
      <c r="B116" s="241" t="s">
        <v>23</v>
      </c>
      <c r="C116" s="383" t="s">
        <v>52</v>
      </c>
      <c r="D116" s="383" t="s">
        <v>175</v>
      </c>
      <c r="E116" s="383"/>
      <c r="F116" s="212"/>
      <c r="G116" s="201" t="s">
        <v>11</v>
      </c>
      <c r="H116" s="213"/>
      <c r="I116" s="225"/>
      <c r="J116" s="225"/>
      <c r="K116" s="225"/>
      <c r="L116" s="216" t="s">
        <v>176</v>
      </c>
      <c r="M116" s="762"/>
      <c r="IW116" s="71"/>
      <c r="IX116" s="71"/>
    </row>
    <row r="117" spans="1:258" ht="15.75" customHeight="1">
      <c r="A117" s="404">
        <v>108</v>
      </c>
      <c r="B117" s="241" t="s">
        <v>23</v>
      </c>
      <c r="C117" s="383" t="s">
        <v>52</v>
      </c>
      <c r="D117" s="383" t="s">
        <v>1085</v>
      </c>
      <c r="E117" s="383"/>
      <c r="F117" s="212"/>
      <c r="G117" s="201" t="s">
        <v>11</v>
      </c>
      <c r="H117" s="213"/>
      <c r="I117" s="225"/>
      <c r="J117" s="225"/>
      <c r="K117" s="225"/>
      <c r="L117" s="216" t="s">
        <v>1086</v>
      </c>
      <c r="M117" s="762"/>
      <c r="IW117" s="71"/>
      <c r="IX117" s="71"/>
    </row>
    <row r="118" spans="1:258" ht="15.75" customHeight="1">
      <c r="A118" s="404">
        <v>109</v>
      </c>
      <c r="B118" s="241" t="s">
        <v>23</v>
      </c>
      <c r="C118" s="383" t="s">
        <v>52</v>
      </c>
      <c r="D118" s="383" t="s">
        <v>1087</v>
      </c>
      <c r="E118" s="383"/>
      <c r="F118" s="212"/>
      <c r="G118" s="201" t="s">
        <v>11</v>
      </c>
      <c r="H118" s="213"/>
      <c r="I118" s="225"/>
      <c r="J118" s="225"/>
      <c r="K118" s="225"/>
      <c r="L118" s="216" t="s">
        <v>1088</v>
      </c>
      <c r="M118" s="762"/>
      <c r="IW118" s="71"/>
      <c r="IX118" s="71"/>
    </row>
    <row r="119" spans="1:258" ht="15.75" customHeight="1">
      <c r="A119" s="404">
        <v>110</v>
      </c>
      <c r="B119" s="241" t="s">
        <v>23</v>
      </c>
      <c r="C119" s="383" t="s">
        <v>52</v>
      </c>
      <c r="D119" s="383" t="s">
        <v>1089</v>
      </c>
      <c r="E119" s="383"/>
      <c r="F119" s="212"/>
      <c r="G119" s="201" t="s">
        <v>11</v>
      </c>
      <c r="H119" s="213"/>
      <c r="I119" s="225"/>
      <c r="J119" s="225"/>
      <c r="K119" s="225"/>
      <c r="L119" s="216" t="s">
        <v>1090</v>
      </c>
      <c r="M119" s="762"/>
      <c r="IW119" s="71"/>
      <c r="IX119" s="71"/>
    </row>
    <row r="120" spans="1:258" ht="15.75" customHeight="1">
      <c r="A120" s="404">
        <v>111</v>
      </c>
      <c r="B120" s="241" t="s">
        <v>23</v>
      </c>
      <c r="C120" s="383" t="s">
        <v>52</v>
      </c>
      <c r="D120" s="383" t="s">
        <v>1091</v>
      </c>
      <c r="E120" s="383"/>
      <c r="F120" s="212"/>
      <c r="G120" s="201" t="s">
        <v>11</v>
      </c>
      <c r="H120" s="213"/>
      <c r="I120" s="225"/>
      <c r="J120" s="225"/>
      <c r="K120" s="225"/>
      <c r="L120" s="216" t="s">
        <v>1092</v>
      </c>
      <c r="M120" s="762"/>
      <c r="IW120" s="71"/>
      <c r="IX120" s="71"/>
    </row>
    <row r="121" spans="1:258" ht="15.75" customHeight="1">
      <c r="A121" s="404">
        <v>112</v>
      </c>
      <c r="B121" s="241" t="s">
        <v>23</v>
      </c>
      <c r="C121" s="383" t="s">
        <v>52</v>
      </c>
      <c r="D121" s="383" t="s">
        <v>177</v>
      </c>
      <c r="E121" s="383"/>
      <c r="F121" s="212"/>
      <c r="G121" s="201" t="s">
        <v>11</v>
      </c>
      <c r="H121" s="213"/>
      <c r="I121" s="225"/>
      <c r="J121" s="225"/>
      <c r="K121" s="225"/>
      <c r="L121" s="216" t="s">
        <v>178</v>
      </c>
      <c r="M121" s="762"/>
      <c r="IW121" s="71"/>
      <c r="IX121" s="71"/>
    </row>
    <row r="122" spans="1:258" ht="15.75" customHeight="1">
      <c r="A122" s="404">
        <v>113</v>
      </c>
      <c r="B122" s="241" t="s">
        <v>23</v>
      </c>
      <c r="C122" s="383" t="s">
        <v>52</v>
      </c>
      <c r="D122" s="383" t="s">
        <v>179</v>
      </c>
      <c r="E122" s="383"/>
      <c r="F122" s="212"/>
      <c r="G122" s="201" t="s">
        <v>11</v>
      </c>
      <c r="H122" s="213"/>
      <c r="I122" s="225"/>
      <c r="J122" s="225"/>
      <c r="K122" s="225"/>
      <c r="L122" s="216" t="s">
        <v>180</v>
      </c>
      <c r="M122" s="762"/>
      <c r="IW122" s="71"/>
      <c r="IX122" s="71"/>
    </row>
    <row r="123" spans="1:258" ht="15.75" customHeight="1">
      <c r="A123" s="404">
        <v>114</v>
      </c>
      <c r="B123" s="241" t="s">
        <v>23</v>
      </c>
      <c r="C123" s="383" t="s">
        <v>52</v>
      </c>
      <c r="D123" s="383" t="s">
        <v>1093</v>
      </c>
      <c r="E123" s="383"/>
      <c r="F123" s="212"/>
      <c r="G123" s="201" t="s">
        <v>11</v>
      </c>
      <c r="H123" s="213"/>
      <c r="I123" s="225"/>
      <c r="J123" s="225"/>
      <c r="K123" s="225"/>
      <c r="L123" s="216" t="s">
        <v>1094</v>
      </c>
      <c r="M123" s="762"/>
      <c r="IW123" s="71"/>
      <c r="IX123" s="71"/>
    </row>
    <row r="124" spans="1:258" ht="15.75" customHeight="1">
      <c r="A124" s="404">
        <v>115</v>
      </c>
      <c r="B124" s="241" t="s">
        <v>23</v>
      </c>
      <c r="C124" s="383" t="s">
        <v>52</v>
      </c>
      <c r="D124" s="383" t="s">
        <v>1095</v>
      </c>
      <c r="E124" s="383"/>
      <c r="F124" s="212"/>
      <c r="G124" s="201" t="s">
        <v>11</v>
      </c>
      <c r="H124" s="213"/>
      <c r="I124" s="225"/>
      <c r="J124" s="225"/>
      <c r="K124" s="225"/>
      <c r="L124" s="216" t="s">
        <v>1096</v>
      </c>
      <c r="M124" s="762"/>
      <c r="IW124" s="71"/>
      <c r="IX124" s="71"/>
    </row>
    <row r="125" spans="1:258" ht="15.75" customHeight="1">
      <c r="A125" s="404">
        <v>116</v>
      </c>
      <c r="B125" s="241" t="s">
        <v>23</v>
      </c>
      <c r="C125" s="383" t="s">
        <v>52</v>
      </c>
      <c r="D125" s="383" t="s">
        <v>1097</v>
      </c>
      <c r="E125" s="383"/>
      <c r="F125" s="212"/>
      <c r="G125" s="201" t="s">
        <v>11</v>
      </c>
      <c r="H125" s="213"/>
      <c r="I125" s="225"/>
      <c r="J125" s="225"/>
      <c r="K125" s="225"/>
      <c r="L125" s="216" t="s">
        <v>1098</v>
      </c>
      <c r="M125" s="762"/>
      <c r="IW125" s="71"/>
      <c r="IX125" s="71"/>
    </row>
    <row r="126" spans="1:258" ht="15.75" customHeight="1">
      <c r="A126" s="404">
        <v>117</v>
      </c>
      <c r="B126" s="241" t="s">
        <v>23</v>
      </c>
      <c r="C126" s="383" t="s">
        <v>52</v>
      </c>
      <c r="D126" s="383" t="s">
        <v>1099</v>
      </c>
      <c r="E126" s="383"/>
      <c r="F126" s="212"/>
      <c r="G126" s="201" t="s">
        <v>11</v>
      </c>
      <c r="H126" s="213"/>
      <c r="I126" s="225"/>
      <c r="J126" s="225"/>
      <c r="K126" s="225"/>
      <c r="L126" s="216" t="s">
        <v>1100</v>
      </c>
      <c r="M126" s="762"/>
      <c r="IW126" s="71"/>
      <c r="IX126" s="71"/>
    </row>
    <row r="127" spans="1:258" ht="15.75" customHeight="1">
      <c r="A127" s="404">
        <v>118</v>
      </c>
      <c r="B127" s="241" t="s">
        <v>23</v>
      </c>
      <c r="C127" s="383" t="s">
        <v>52</v>
      </c>
      <c r="D127" s="383" t="s">
        <v>1101</v>
      </c>
      <c r="E127" s="383"/>
      <c r="F127" s="212"/>
      <c r="G127" s="201" t="s">
        <v>11</v>
      </c>
      <c r="H127" s="213"/>
      <c r="I127" s="225"/>
      <c r="J127" s="225"/>
      <c r="K127" s="225"/>
      <c r="L127" s="216" t="s">
        <v>1102</v>
      </c>
      <c r="M127" s="762"/>
      <c r="IW127" s="71"/>
      <c r="IX127" s="71"/>
    </row>
    <row r="128" spans="1:258" ht="15.75" customHeight="1">
      <c r="A128" s="404">
        <v>119</v>
      </c>
      <c r="B128" s="241" t="s">
        <v>23</v>
      </c>
      <c r="C128" s="383" t="s">
        <v>52</v>
      </c>
      <c r="D128" s="210" t="s">
        <v>1103</v>
      </c>
      <c r="E128" s="210"/>
      <c r="F128" s="212"/>
      <c r="G128" s="201" t="s">
        <v>11</v>
      </c>
      <c r="H128" s="213"/>
      <c r="I128" s="225"/>
      <c r="J128" s="225"/>
      <c r="K128" s="225"/>
      <c r="L128" s="216" t="s">
        <v>181</v>
      </c>
      <c r="M128" s="762"/>
      <c r="IW128" s="71"/>
      <c r="IX128" s="71"/>
    </row>
    <row r="129" spans="1:258" ht="15.75" customHeight="1">
      <c r="A129" s="404">
        <v>120</v>
      </c>
      <c r="B129" s="241" t="s">
        <v>23</v>
      </c>
      <c r="C129" s="383" t="s">
        <v>52</v>
      </c>
      <c r="D129" s="383" t="s">
        <v>182</v>
      </c>
      <c r="E129" s="383"/>
      <c r="F129" s="212"/>
      <c r="G129" s="201" t="s">
        <v>11</v>
      </c>
      <c r="H129" s="213"/>
      <c r="I129" s="225"/>
      <c r="J129" s="225"/>
      <c r="K129" s="225"/>
      <c r="L129" s="216" t="s">
        <v>183</v>
      </c>
      <c r="M129" s="762"/>
      <c r="IW129" s="71"/>
      <c r="IX129" s="71"/>
    </row>
    <row r="130" spans="1:258" ht="15.75" customHeight="1">
      <c r="A130" s="404">
        <v>121</v>
      </c>
      <c r="B130" s="241" t="s">
        <v>23</v>
      </c>
      <c r="C130" s="383" t="s">
        <v>52</v>
      </c>
      <c r="D130" s="383" t="s">
        <v>184</v>
      </c>
      <c r="E130" s="383"/>
      <c r="F130" s="212"/>
      <c r="G130" s="201" t="s">
        <v>11</v>
      </c>
      <c r="H130" s="213"/>
      <c r="I130" s="225"/>
      <c r="J130" s="225"/>
      <c r="K130" s="225"/>
      <c r="L130" s="216" t="s">
        <v>185</v>
      </c>
      <c r="M130" s="762"/>
      <c r="IW130" s="71"/>
      <c r="IX130" s="71"/>
    </row>
    <row r="131" spans="1:258" ht="15.75" customHeight="1">
      <c r="A131" s="404">
        <v>122</v>
      </c>
      <c r="B131" s="241" t="s">
        <v>23</v>
      </c>
      <c r="C131" s="383" t="s">
        <v>52</v>
      </c>
      <c r="D131" s="383" t="s">
        <v>1104</v>
      </c>
      <c r="E131" s="383"/>
      <c r="F131" s="212"/>
      <c r="G131" s="201" t="s">
        <v>11</v>
      </c>
      <c r="H131" s="213"/>
      <c r="I131" s="225"/>
      <c r="J131" s="225"/>
      <c r="K131" s="225"/>
      <c r="L131" s="216" t="s">
        <v>1105</v>
      </c>
      <c r="M131" s="762"/>
      <c r="IW131" s="71"/>
      <c r="IX131" s="71"/>
    </row>
    <row r="132" spans="1:258" ht="15.75" customHeight="1">
      <c r="A132" s="404">
        <v>123</v>
      </c>
      <c r="B132" s="241" t="s">
        <v>23</v>
      </c>
      <c r="C132" s="383" t="s">
        <v>52</v>
      </c>
      <c r="D132" s="383" t="s">
        <v>3233</v>
      </c>
      <c r="E132" s="383"/>
      <c r="F132" s="212"/>
      <c r="G132" s="201" t="s">
        <v>11</v>
      </c>
      <c r="H132" s="213"/>
      <c r="I132" s="225"/>
      <c r="J132" s="225"/>
      <c r="K132" s="225"/>
      <c r="L132" s="216" t="s">
        <v>1107</v>
      </c>
      <c r="M132" s="762"/>
      <c r="IW132" s="71"/>
      <c r="IX132" s="71"/>
    </row>
    <row r="133" spans="1:258" ht="15.75" customHeight="1">
      <c r="A133" s="404">
        <v>124</v>
      </c>
      <c r="B133" s="242" t="s">
        <v>23</v>
      </c>
      <c r="C133" s="458" t="s">
        <v>53</v>
      </c>
      <c r="D133" s="405" t="s">
        <v>2019</v>
      </c>
      <c r="E133" s="406"/>
      <c r="F133" s="406"/>
      <c r="G133" s="84" t="s">
        <v>10</v>
      </c>
      <c r="H133" s="406"/>
      <c r="I133" s="245"/>
      <c r="J133" s="473"/>
      <c r="K133" s="473"/>
      <c r="L133" s="411" t="s">
        <v>2138</v>
      </c>
      <c r="M133" s="475"/>
      <c r="IW133" s="71"/>
      <c r="IX133" s="71"/>
    </row>
    <row r="134" spans="1:258" ht="16.5" customHeight="1">
      <c r="A134" s="404">
        <v>125</v>
      </c>
      <c r="B134" s="242" t="s">
        <v>23</v>
      </c>
      <c r="C134" s="458" t="s">
        <v>31</v>
      </c>
      <c r="D134" s="458" t="s">
        <v>186</v>
      </c>
      <c r="E134" s="406"/>
      <c r="F134" s="406"/>
      <c r="G134" s="201" t="s">
        <v>11</v>
      </c>
      <c r="H134" s="406"/>
      <c r="I134" s="245"/>
      <c r="J134" s="415" t="s">
        <v>1607</v>
      </c>
      <c r="K134" s="408"/>
      <c r="L134" s="415" t="s">
        <v>187</v>
      </c>
      <c r="M134" s="412"/>
    </row>
    <row r="135" spans="1:258" ht="16.5" customHeight="1" thickBot="1">
      <c r="A135" s="404">
        <v>126</v>
      </c>
      <c r="B135" s="460" t="s">
        <v>23</v>
      </c>
      <c r="C135" s="461" t="s">
        <v>188</v>
      </c>
      <c r="D135" s="461" t="s">
        <v>189</v>
      </c>
      <c r="E135" s="463"/>
      <c r="F135" s="463"/>
      <c r="G135" s="389" t="s">
        <v>11</v>
      </c>
      <c r="H135" s="463"/>
      <c r="I135" s="489"/>
      <c r="J135" s="490"/>
      <c r="K135" s="490"/>
      <c r="L135" s="468"/>
      <c r="M135" s="491"/>
    </row>
  </sheetData>
  <mergeCells count="6">
    <mergeCell ref="M113:M132"/>
    <mergeCell ref="C1:D8"/>
    <mergeCell ref="L80:L87"/>
    <mergeCell ref="L71:L79"/>
    <mergeCell ref="L106:L111"/>
    <mergeCell ref="L94:L99"/>
  </mergeCells>
  <phoneticPr fontId="22" type="noConversion"/>
  <hyperlinks>
    <hyperlink ref="D62" r:id="rId1"/>
    <hyperlink ref="D63" r:id="rId2"/>
    <hyperlink ref="D100" r:id="rId3"/>
    <hyperlink ref="D101" r:id="rId4"/>
    <hyperlink ref="D102" r:id="rId5"/>
    <hyperlink ref="D103" r:id="rId6"/>
    <hyperlink ref="D104" r:id="rId7"/>
    <hyperlink ref="D105" r:id="rId8"/>
    <hyperlink ref="D99" r:id="rId9"/>
    <hyperlink ref="D111" r:id="rId10"/>
    <hyperlink ref="D92" r:id="rId11"/>
    <hyperlink ref="D93" r:id="rId12"/>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zoomScaleNormal="100" workbookViewId="0">
      <selection activeCell="I153" sqref="I153"/>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778" t="s">
        <v>1112</v>
      </c>
      <c r="D1" s="779"/>
      <c r="E1" s="779"/>
      <c r="F1" s="30"/>
      <c r="G1" s="90" t="s">
        <v>5</v>
      </c>
      <c r="H1" s="42"/>
      <c r="I1" s="42"/>
      <c r="J1" s="70"/>
      <c r="K1" s="42"/>
    </row>
    <row r="2" spans="1:11" ht="17.25" customHeight="1">
      <c r="A2" s="42"/>
      <c r="B2" s="77"/>
      <c r="C2" s="780"/>
      <c r="D2" s="780"/>
      <c r="E2" s="781"/>
      <c r="F2" s="25" t="s">
        <v>6</v>
      </c>
      <c r="G2" s="22">
        <f>COUNTIF(F10:F341,"Not POR")</f>
        <v>1</v>
      </c>
      <c r="H2" s="73"/>
      <c r="I2" s="42"/>
      <c r="J2" s="74"/>
      <c r="K2" s="42"/>
    </row>
    <row r="3" spans="1:11" ht="21" customHeight="1">
      <c r="A3" s="42"/>
      <c r="B3" s="77"/>
      <c r="C3" s="780"/>
      <c r="D3" s="780"/>
      <c r="E3" s="781"/>
      <c r="F3" s="31" t="s">
        <v>8</v>
      </c>
      <c r="G3" s="22">
        <f>COUNTIF(F10:F341,"CHN validation")</f>
        <v>0</v>
      </c>
      <c r="H3" s="73"/>
      <c r="I3" s="42"/>
      <c r="J3" s="74"/>
      <c r="K3" s="42"/>
    </row>
    <row r="4" spans="1:11" ht="18.75" customHeight="1">
      <c r="A4" s="42"/>
      <c r="B4" s="77"/>
      <c r="C4" s="780"/>
      <c r="D4" s="780"/>
      <c r="E4" s="781"/>
      <c r="F4" s="32" t="s">
        <v>9</v>
      </c>
      <c r="G4" s="22">
        <f>COUNTIF(F12:F341,"New Item")</f>
        <v>0</v>
      </c>
      <c r="H4" s="73"/>
      <c r="I4" s="42"/>
      <c r="J4" s="74"/>
      <c r="K4" s="42"/>
    </row>
    <row r="5" spans="1:11" ht="19.5" customHeight="1">
      <c r="A5" s="42"/>
      <c r="B5" s="77"/>
      <c r="C5" s="780"/>
      <c r="D5" s="780"/>
      <c r="E5" s="781"/>
      <c r="F5" s="33" t="s">
        <v>7</v>
      </c>
      <c r="G5" s="22">
        <f>COUNTIF(F12:F341,"Pending update")</f>
        <v>0</v>
      </c>
      <c r="H5" s="34"/>
      <c r="I5" s="42"/>
      <c r="J5" s="73"/>
      <c r="K5" s="42"/>
    </row>
    <row r="6" spans="1:11" ht="18.75" customHeight="1">
      <c r="A6" s="42"/>
      <c r="B6" s="77"/>
      <c r="C6" s="780"/>
      <c r="D6" s="780"/>
      <c r="E6" s="781"/>
      <c r="F6" s="35" t="s">
        <v>10</v>
      </c>
      <c r="G6" s="22">
        <f>COUNTIF(F15:F341,"Modified")</f>
        <v>2</v>
      </c>
      <c r="H6" s="73"/>
      <c r="I6" s="42"/>
      <c r="J6" s="74"/>
      <c r="K6" s="42"/>
    </row>
    <row r="7" spans="1:11" ht="16.5" customHeight="1">
      <c r="A7" s="42"/>
      <c r="B7" s="77"/>
      <c r="C7" s="780"/>
      <c r="D7" s="780"/>
      <c r="E7" s="781"/>
      <c r="F7" s="36" t="s">
        <v>11</v>
      </c>
      <c r="G7" s="22">
        <f>COUNTIF(F10:F341,"Ready")</f>
        <v>329</v>
      </c>
      <c r="H7" s="73"/>
      <c r="I7" s="42"/>
      <c r="J7" s="74"/>
      <c r="K7" s="42"/>
    </row>
    <row r="8" spans="1:11" ht="18" customHeight="1" thickBot="1">
      <c r="A8" s="86"/>
      <c r="B8" s="399"/>
      <c r="C8" s="780"/>
      <c r="D8" s="780"/>
      <c r="E8" s="781"/>
      <c r="F8" s="238" t="s">
        <v>12</v>
      </c>
      <c r="G8" s="239">
        <f>COUNTIF(F10:F341,"Not ready")</f>
        <v>0</v>
      </c>
      <c r="H8" s="96"/>
      <c r="I8" s="86"/>
      <c r="J8" s="400"/>
      <c r="K8" s="86"/>
    </row>
    <row r="9" spans="1:11" ht="63">
      <c r="A9" s="401" t="s">
        <v>13</v>
      </c>
      <c r="B9" s="402" t="s">
        <v>14</v>
      </c>
      <c r="C9" s="402" t="s">
        <v>15</v>
      </c>
      <c r="D9" s="402" t="s">
        <v>16</v>
      </c>
      <c r="E9" s="402" t="s">
        <v>190</v>
      </c>
      <c r="F9" s="402" t="s">
        <v>17</v>
      </c>
      <c r="G9" s="402" t="s">
        <v>1229</v>
      </c>
      <c r="H9" s="402" t="s">
        <v>18</v>
      </c>
      <c r="I9" s="402" t="s">
        <v>19</v>
      </c>
      <c r="J9" s="402" t="s">
        <v>21</v>
      </c>
      <c r="K9" s="403" t="s">
        <v>191</v>
      </c>
    </row>
    <row r="10" spans="1:11" ht="16.5" customHeight="1">
      <c r="A10" s="404">
        <v>1</v>
      </c>
      <c r="B10" s="242" t="s">
        <v>23</v>
      </c>
      <c r="C10" s="243" t="s">
        <v>26</v>
      </c>
      <c r="D10" s="405" t="s">
        <v>27</v>
      </c>
      <c r="E10" s="406"/>
      <c r="F10" s="407" t="s">
        <v>11</v>
      </c>
      <c r="G10" s="198"/>
      <c r="H10" s="244"/>
      <c r="I10" s="245"/>
      <c r="J10" s="408"/>
      <c r="K10" s="409"/>
    </row>
    <row r="11" spans="1:11" ht="16.5" customHeight="1">
      <c r="A11" s="404">
        <v>2</v>
      </c>
      <c r="B11" s="242" t="s">
        <v>23</v>
      </c>
      <c r="C11" s="243" t="s">
        <v>26</v>
      </c>
      <c r="D11" s="405" t="s">
        <v>29</v>
      </c>
      <c r="E11" s="406"/>
      <c r="F11" s="407" t="s">
        <v>11</v>
      </c>
      <c r="G11" s="198"/>
      <c r="H11" s="244"/>
      <c r="I11" s="245"/>
      <c r="J11" s="408"/>
      <c r="K11" s="409"/>
    </row>
    <row r="12" spans="1:11" ht="16.5" customHeight="1">
      <c r="A12" s="404">
        <v>3</v>
      </c>
      <c r="B12" s="242" t="s">
        <v>23</v>
      </c>
      <c r="C12" s="243" t="s">
        <v>24</v>
      </c>
      <c r="D12" s="243" t="s">
        <v>25</v>
      </c>
      <c r="E12" s="406"/>
      <c r="F12" s="407" t="s">
        <v>11</v>
      </c>
      <c r="G12" s="198"/>
      <c r="H12" s="244"/>
      <c r="I12" s="245"/>
      <c r="J12" s="408"/>
      <c r="K12" s="409"/>
    </row>
    <row r="13" spans="1:11" ht="16.5" customHeight="1">
      <c r="A13" s="404">
        <v>4</v>
      </c>
      <c r="B13" s="242" t="s">
        <v>23</v>
      </c>
      <c r="C13" s="243" t="s">
        <v>31</v>
      </c>
      <c r="D13" s="243" t="s">
        <v>32</v>
      </c>
      <c r="E13" s="406"/>
      <c r="F13" s="407" t="s">
        <v>11</v>
      </c>
      <c r="G13" s="406"/>
      <c r="H13" s="410"/>
      <c r="I13" s="411" t="s">
        <v>192</v>
      </c>
      <c r="J13" s="410"/>
      <c r="K13" s="412"/>
    </row>
    <row r="14" spans="1:11" ht="16.5" customHeight="1">
      <c r="A14" s="404">
        <v>5</v>
      </c>
      <c r="B14" s="242" t="s">
        <v>23</v>
      </c>
      <c r="C14" s="243" t="s">
        <v>31</v>
      </c>
      <c r="D14" s="413" t="s">
        <v>193</v>
      </c>
      <c r="E14" s="242"/>
      <c r="F14" s="407" t="s">
        <v>11</v>
      </c>
      <c r="G14" s="406"/>
      <c r="H14" s="410"/>
      <c r="I14" s="411" t="s">
        <v>1217</v>
      </c>
      <c r="J14" s="410"/>
      <c r="K14" s="414"/>
    </row>
    <row r="15" spans="1:11" ht="16.5" customHeight="1">
      <c r="A15" s="404">
        <v>6</v>
      </c>
      <c r="B15" s="242" t="s">
        <v>23</v>
      </c>
      <c r="C15" s="243" t="s">
        <v>26</v>
      </c>
      <c r="D15" s="243" t="s">
        <v>34</v>
      </c>
      <c r="E15" s="406"/>
      <c r="F15" s="200" t="s">
        <v>11</v>
      </c>
      <c r="G15" s="198"/>
      <c r="H15" s="244"/>
      <c r="I15" s="410"/>
      <c r="J15" s="415" t="s">
        <v>1417</v>
      </c>
      <c r="K15" s="409"/>
    </row>
    <row r="16" spans="1:11" ht="16.5" customHeight="1">
      <c r="A16" s="404">
        <v>7</v>
      </c>
      <c r="B16" s="242" t="s">
        <v>23</v>
      </c>
      <c r="C16" s="243" t="s">
        <v>24</v>
      </c>
      <c r="D16" s="243" t="s">
        <v>1261</v>
      </c>
      <c r="E16" s="204"/>
      <c r="F16" s="200" t="s">
        <v>11</v>
      </c>
      <c r="G16" s="196"/>
      <c r="H16" s="242" t="s">
        <v>196</v>
      </c>
      <c r="I16" s="245"/>
      <c r="J16" s="415" t="s">
        <v>1491</v>
      </c>
      <c r="K16" s="416"/>
    </row>
    <row r="17" spans="1:11" ht="16.5" customHeight="1">
      <c r="A17" s="404">
        <v>8</v>
      </c>
      <c r="B17" s="242" t="s">
        <v>23</v>
      </c>
      <c r="C17" s="210" t="s">
        <v>24</v>
      </c>
      <c r="D17" s="210" t="s">
        <v>1238</v>
      </c>
      <c r="E17" s="406"/>
      <c r="F17" s="205" t="s">
        <v>11</v>
      </c>
      <c r="G17" s="198"/>
      <c r="H17" s="244"/>
      <c r="I17" s="410"/>
      <c r="J17" s="415" t="s">
        <v>1237</v>
      </c>
      <c r="K17" s="409"/>
    </row>
    <row r="18" spans="1:11" ht="16.5" customHeight="1">
      <c r="A18" s="404">
        <v>9</v>
      </c>
      <c r="B18" s="242" t="s">
        <v>23</v>
      </c>
      <c r="C18" s="210" t="s">
        <v>188</v>
      </c>
      <c r="D18" s="211" t="s">
        <v>1239</v>
      </c>
      <c r="E18" s="406"/>
      <c r="F18" s="407" t="s">
        <v>11</v>
      </c>
      <c r="G18" s="198"/>
      <c r="H18" s="244"/>
      <c r="I18" s="410"/>
      <c r="J18" s="415" t="s">
        <v>1259</v>
      </c>
      <c r="K18" s="409"/>
    </row>
    <row r="19" spans="1:11" ht="16.5" customHeight="1">
      <c r="A19" s="404">
        <v>10</v>
      </c>
      <c r="B19" s="242" t="s">
        <v>23</v>
      </c>
      <c r="C19" s="243" t="s">
        <v>24</v>
      </c>
      <c r="D19" s="243" t="s">
        <v>194</v>
      </c>
      <c r="E19" s="406"/>
      <c r="F19" s="407" t="s">
        <v>11</v>
      </c>
      <c r="G19" s="417" t="s">
        <v>195</v>
      </c>
      <c r="H19" s="244"/>
      <c r="I19" s="245"/>
      <c r="J19" s="415" t="s">
        <v>1257</v>
      </c>
      <c r="K19" s="409"/>
    </row>
    <row r="20" spans="1:11" ht="16.5" customHeight="1">
      <c r="A20" s="404">
        <v>11</v>
      </c>
      <c r="B20" s="242" t="s">
        <v>23</v>
      </c>
      <c r="C20" s="243" t="s">
        <v>24</v>
      </c>
      <c r="D20" s="243" t="s">
        <v>1260</v>
      </c>
      <c r="E20" s="406"/>
      <c r="F20" s="407" t="s">
        <v>11</v>
      </c>
      <c r="G20" s="198"/>
      <c r="H20" s="244"/>
      <c r="I20" s="245"/>
      <c r="J20" s="415" t="s">
        <v>1240</v>
      </c>
      <c r="K20" s="409"/>
    </row>
    <row r="21" spans="1:11" ht="16.5" customHeight="1">
      <c r="A21" s="404">
        <v>12</v>
      </c>
      <c r="B21" s="242" t="s">
        <v>23</v>
      </c>
      <c r="C21" s="243" t="s">
        <v>24</v>
      </c>
      <c r="D21" s="243" t="s">
        <v>1241</v>
      </c>
      <c r="E21" s="406"/>
      <c r="F21" s="407" t="s">
        <v>11</v>
      </c>
      <c r="G21" s="198"/>
      <c r="H21" s="244"/>
      <c r="I21" s="245"/>
      <c r="J21" s="410"/>
      <c r="K21" s="418" t="s">
        <v>1226</v>
      </c>
    </row>
    <row r="22" spans="1:11" ht="16.5" customHeight="1">
      <c r="A22" s="404">
        <v>13</v>
      </c>
      <c r="B22" s="242" t="s">
        <v>23</v>
      </c>
      <c r="C22" s="243" t="s">
        <v>24</v>
      </c>
      <c r="D22" s="243" t="s">
        <v>198</v>
      </c>
      <c r="E22" s="406"/>
      <c r="F22" s="407" t="s">
        <v>11</v>
      </c>
      <c r="G22" s="198"/>
      <c r="H22" s="244"/>
      <c r="I22" s="245"/>
      <c r="J22" s="415" t="s">
        <v>1215</v>
      </c>
      <c r="K22" s="419" t="s">
        <v>2000</v>
      </c>
    </row>
    <row r="23" spans="1:11" ht="16.5" customHeight="1">
      <c r="A23" s="404">
        <v>14</v>
      </c>
      <c r="B23" s="242" t="s">
        <v>23</v>
      </c>
      <c r="C23" s="243" t="s">
        <v>24</v>
      </c>
      <c r="D23" s="243" t="s">
        <v>199</v>
      </c>
      <c r="E23" s="406"/>
      <c r="F23" s="407" t="s">
        <v>11</v>
      </c>
      <c r="G23" s="198"/>
      <c r="H23" s="420" t="s">
        <v>200</v>
      </c>
      <c r="I23" s="245"/>
      <c r="J23" s="421" t="s">
        <v>1216</v>
      </c>
      <c r="K23" s="409" t="s">
        <v>1218</v>
      </c>
    </row>
    <row r="24" spans="1:11" ht="16.5" customHeight="1">
      <c r="A24" s="404">
        <v>15</v>
      </c>
      <c r="B24" s="242" t="s">
        <v>23</v>
      </c>
      <c r="C24" s="243" t="s">
        <v>24</v>
      </c>
      <c r="D24" s="243" t="s">
        <v>201</v>
      </c>
      <c r="E24" s="406"/>
      <c r="F24" s="407" t="s">
        <v>11</v>
      </c>
      <c r="G24" s="406"/>
      <c r="H24" s="420" t="s">
        <v>202</v>
      </c>
      <c r="I24" s="244"/>
      <c r="J24" s="421" t="s">
        <v>203</v>
      </c>
      <c r="K24" s="422" t="s">
        <v>2723</v>
      </c>
    </row>
    <row r="25" spans="1:11" ht="16.5" customHeight="1">
      <c r="A25" s="404">
        <v>16</v>
      </c>
      <c r="B25" s="242" t="s">
        <v>23</v>
      </c>
      <c r="C25" s="243" t="s">
        <v>188</v>
      </c>
      <c r="D25" s="243" t="s">
        <v>1905</v>
      </c>
      <c r="E25" s="406"/>
      <c r="F25" s="423" t="s">
        <v>6</v>
      </c>
      <c r="G25" s="198"/>
      <c r="H25" s="244"/>
      <c r="I25" s="245"/>
      <c r="J25" s="415" t="s">
        <v>1264</v>
      </c>
      <c r="K25" s="409"/>
    </row>
    <row r="26" spans="1:11" ht="16.5" customHeight="1">
      <c r="A26" s="404">
        <v>17</v>
      </c>
      <c r="B26" s="242" t="s">
        <v>23</v>
      </c>
      <c r="C26" s="243" t="s">
        <v>188</v>
      </c>
      <c r="D26" s="243" t="s">
        <v>204</v>
      </c>
      <c r="E26" s="406"/>
      <c r="F26" s="407" t="s">
        <v>11</v>
      </c>
      <c r="G26" s="198"/>
      <c r="H26" s="244"/>
      <c r="I26" s="245"/>
      <c r="J26" s="415" t="s">
        <v>1220</v>
      </c>
      <c r="K26" s="409"/>
    </row>
    <row r="27" spans="1:11" ht="16.5" customHeight="1">
      <c r="A27" s="404">
        <v>18</v>
      </c>
      <c r="B27" s="242" t="s">
        <v>23</v>
      </c>
      <c r="C27" s="243" t="s">
        <v>188</v>
      </c>
      <c r="D27" s="243" t="s">
        <v>205</v>
      </c>
      <c r="E27" s="406"/>
      <c r="F27" s="407" t="s">
        <v>11</v>
      </c>
      <c r="G27" s="518" t="s">
        <v>2213</v>
      </c>
      <c r="H27" s="406"/>
      <c r="I27" s="410"/>
      <c r="J27" s="415" t="s">
        <v>2212</v>
      </c>
      <c r="K27" s="409"/>
    </row>
    <row r="28" spans="1:11" ht="16.5" customHeight="1">
      <c r="A28" s="404">
        <v>19</v>
      </c>
      <c r="B28" s="242" t="s">
        <v>23</v>
      </c>
      <c r="C28" s="243" t="s">
        <v>188</v>
      </c>
      <c r="D28" s="243" t="s">
        <v>206</v>
      </c>
      <c r="E28" s="406"/>
      <c r="F28" s="407" t="s">
        <v>11</v>
      </c>
      <c r="G28" s="519" t="s">
        <v>2214</v>
      </c>
      <c r="H28" s="406"/>
      <c r="I28" s="410"/>
      <c r="J28" s="415" t="s">
        <v>1265</v>
      </c>
      <c r="K28" s="409"/>
    </row>
    <row r="29" spans="1:11" ht="16.5" customHeight="1">
      <c r="A29" s="404">
        <v>20</v>
      </c>
      <c r="B29" s="242" t="s">
        <v>23</v>
      </c>
      <c r="C29" s="243" t="s">
        <v>207</v>
      </c>
      <c r="D29" s="243" t="s">
        <v>208</v>
      </c>
      <c r="E29" s="527" t="s">
        <v>2280</v>
      </c>
      <c r="F29" s="407" t="s">
        <v>11</v>
      </c>
      <c r="G29" s="198"/>
      <c r="H29" s="244"/>
      <c r="I29" s="245"/>
      <c r="J29" s="415" t="s">
        <v>2281</v>
      </c>
      <c r="K29" s="425"/>
    </row>
    <row r="30" spans="1:11" ht="16.5" customHeight="1">
      <c r="A30" s="404">
        <v>21</v>
      </c>
      <c r="B30" s="242" t="s">
        <v>23</v>
      </c>
      <c r="C30" s="243" t="s">
        <v>207</v>
      </c>
      <c r="D30" s="243" t="s">
        <v>210</v>
      </c>
      <c r="E30" s="242" t="s">
        <v>211</v>
      </c>
      <c r="F30" s="407" t="s">
        <v>11</v>
      </c>
      <c r="G30" s="198"/>
      <c r="H30" s="244"/>
      <c r="I30" s="245"/>
      <c r="J30" s="415" t="s">
        <v>1219</v>
      </c>
      <c r="K30" s="409"/>
    </row>
    <row r="31" spans="1:11" ht="16.5" customHeight="1">
      <c r="A31" s="404">
        <v>22</v>
      </c>
      <c r="B31" s="242" t="s">
        <v>23</v>
      </c>
      <c r="C31" s="243" t="s">
        <v>207</v>
      </c>
      <c r="D31" s="413" t="s">
        <v>1416</v>
      </c>
      <c r="E31" s="406"/>
      <c r="F31" s="407" t="s">
        <v>11</v>
      </c>
      <c r="G31" s="198"/>
      <c r="H31" s="244"/>
      <c r="I31" s="245"/>
      <c r="J31" s="426" t="s">
        <v>1995</v>
      </c>
      <c r="K31" s="427"/>
    </row>
    <row r="32" spans="1:11" ht="16.5" customHeight="1">
      <c r="A32" s="404">
        <v>23</v>
      </c>
      <c r="B32" s="242" t="s">
        <v>23</v>
      </c>
      <c r="C32" s="243" t="s">
        <v>207</v>
      </c>
      <c r="D32" s="243" t="s">
        <v>214</v>
      </c>
      <c r="E32" s="242" t="s">
        <v>215</v>
      </c>
      <c r="F32" s="407" t="s">
        <v>11</v>
      </c>
      <c r="G32" s="198"/>
      <c r="H32" s="244"/>
      <c r="I32" s="245"/>
      <c r="J32" s="784" t="s">
        <v>2282</v>
      </c>
      <c r="K32" s="787"/>
    </row>
    <row r="33" spans="1:11" ht="16.5" customHeight="1">
      <c r="A33" s="404">
        <v>24</v>
      </c>
      <c r="B33" s="242" t="s">
        <v>23</v>
      </c>
      <c r="C33" s="243" t="s">
        <v>207</v>
      </c>
      <c r="D33" s="243" t="s">
        <v>216</v>
      </c>
      <c r="E33" s="242" t="s">
        <v>62</v>
      </c>
      <c r="F33" s="407" t="s">
        <v>11</v>
      </c>
      <c r="G33" s="198"/>
      <c r="H33" s="244"/>
      <c r="I33" s="245"/>
      <c r="J33" s="785"/>
      <c r="K33" s="787"/>
    </row>
    <row r="34" spans="1:11" ht="16.5" customHeight="1">
      <c r="A34" s="404">
        <v>25</v>
      </c>
      <c r="B34" s="242" t="s">
        <v>23</v>
      </c>
      <c r="C34" s="243" t="s">
        <v>207</v>
      </c>
      <c r="D34" s="243" t="s">
        <v>217</v>
      </c>
      <c r="E34" s="242" t="s">
        <v>62</v>
      </c>
      <c r="F34" s="407" t="s">
        <v>11</v>
      </c>
      <c r="G34" s="198"/>
      <c r="H34" s="244"/>
      <c r="I34" s="245"/>
      <c r="J34" s="785"/>
      <c r="K34" s="787"/>
    </row>
    <row r="35" spans="1:11" ht="16.5" customHeight="1">
      <c r="A35" s="404">
        <v>26</v>
      </c>
      <c r="B35" s="242" t="s">
        <v>23</v>
      </c>
      <c r="C35" s="243" t="s">
        <v>207</v>
      </c>
      <c r="D35" s="243" t="s">
        <v>218</v>
      </c>
      <c r="E35" s="242" t="s">
        <v>62</v>
      </c>
      <c r="F35" s="407" t="s">
        <v>11</v>
      </c>
      <c r="G35" s="198"/>
      <c r="H35" s="244"/>
      <c r="I35" s="245"/>
      <c r="J35" s="785"/>
      <c r="K35" s="787"/>
    </row>
    <row r="36" spans="1:11" ht="16.5" customHeight="1">
      <c r="A36" s="404">
        <v>27</v>
      </c>
      <c r="B36" s="242" t="s">
        <v>23</v>
      </c>
      <c r="C36" s="243" t="s">
        <v>207</v>
      </c>
      <c r="D36" s="243" t="s">
        <v>219</v>
      </c>
      <c r="E36" s="242" t="s">
        <v>62</v>
      </c>
      <c r="F36" s="407" t="s">
        <v>11</v>
      </c>
      <c r="G36" s="198"/>
      <c r="H36" s="244"/>
      <c r="I36" s="245"/>
      <c r="J36" s="785"/>
      <c r="K36" s="787"/>
    </row>
    <row r="37" spans="1:11" ht="16.5" customHeight="1">
      <c r="A37" s="404">
        <v>28</v>
      </c>
      <c r="B37" s="242" t="s">
        <v>23</v>
      </c>
      <c r="C37" s="243" t="s">
        <v>207</v>
      </c>
      <c r="D37" s="243" t="s">
        <v>220</v>
      </c>
      <c r="E37" s="242" t="s">
        <v>62</v>
      </c>
      <c r="F37" s="407" t="s">
        <v>11</v>
      </c>
      <c r="G37" s="198"/>
      <c r="H37" s="244"/>
      <c r="I37" s="245"/>
      <c r="J37" s="785"/>
      <c r="K37" s="787"/>
    </row>
    <row r="38" spans="1:11" ht="16.5" customHeight="1">
      <c r="A38" s="404">
        <v>29</v>
      </c>
      <c r="B38" s="242"/>
      <c r="C38" s="243" t="s">
        <v>207</v>
      </c>
      <c r="D38" s="243" t="s">
        <v>2066</v>
      </c>
      <c r="E38" s="242"/>
      <c r="F38" s="407" t="s">
        <v>11</v>
      </c>
      <c r="G38" s="198"/>
      <c r="H38" s="244"/>
      <c r="I38" s="245"/>
      <c r="J38" s="246"/>
      <c r="K38" s="380" t="s">
        <v>2056</v>
      </c>
    </row>
    <row r="39" spans="1:11" ht="16.5" customHeight="1">
      <c r="A39" s="404">
        <v>30</v>
      </c>
      <c r="B39" s="242" t="s">
        <v>23</v>
      </c>
      <c r="C39" s="243" t="s">
        <v>24</v>
      </c>
      <c r="D39" s="243" t="s">
        <v>221</v>
      </c>
      <c r="E39" s="406"/>
      <c r="F39" s="407" t="s">
        <v>11</v>
      </c>
      <c r="G39" s="198"/>
      <c r="H39" s="242" t="s">
        <v>1221</v>
      </c>
      <c r="I39" s="245"/>
      <c r="J39" s="408"/>
      <c r="K39" s="409"/>
    </row>
    <row r="40" spans="1:11" ht="16.5" customHeight="1">
      <c r="A40" s="404">
        <v>31</v>
      </c>
      <c r="B40" s="242" t="s">
        <v>23</v>
      </c>
      <c r="C40" s="243" t="s">
        <v>24</v>
      </c>
      <c r="D40" s="243" t="s">
        <v>222</v>
      </c>
      <c r="E40" s="406"/>
      <c r="F40" s="407" t="s">
        <v>11</v>
      </c>
      <c r="G40" s="198"/>
      <c r="H40" s="242" t="s">
        <v>1222</v>
      </c>
      <c r="I40" s="245"/>
      <c r="J40" s="408"/>
      <c r="K40" s="409"/>
    </row>
    <row r="41" spans="1:11" ht="16.5" customHeight="1">
      <c r="A41" s="404">
        <v>32</v>
      </c>
      <c r="B41" s="242" t="s">
        <v>23</v>
      </c>
      <c r="C41" s="243" t="s">
        <v>24</v>
      </c>
      <c r="D41" s="243" t="s">
        <v>223</v>
      </c>
      <c r="E41" s="406"/>
      <c r="F41" s="407" t="s">
        <v>11</v>
      </c>
      <c r="G41" s="198" t="s">
        <v>224</v>
      </c>
      <c r="H41" s="242"/>
      <c r="I41" s="245"/>
      <c r="J41" s="408" t="s">
        <v>1712</v>
      </c>
      <c r="K41" s="428"/>
    </row>
    <row r="42" spans="1:11" ht="16.5" customHeight="1">
      <c r="A42" s="404">
        <v>33</v>
      </c>
      <c r="B42" s="242" t="s">
        <v>23</v>
      </c>
      <c r="C42" s="243" t="s">
        <v>24</v>
      </c>
      <c r="D42" s="243" t="s">
        <v>225</v>
      </c>
      <c r="E42" s="406"/>
      <c r="F42" s="407" t="s">
        <v>11</v>
      </c>
      <c r="G42" s="429"/>
      <c r="H42" s="406"/>
      <c r="I42" s="245"/>
      <c r="J42" s="415" t="s">
        <v>1411</v>
      </c>
      <c r="K42" s="789"/>
    </row>
    <row r="43" spans="1:11" ht="16.5" customHeight="1">
      <c r="A43" s="404">
        <v>34</v>
      </c>
      <c r="B43" s="242" t="s">
        <v>23</v>
      </c>
      <c r="C43" s="243" t="s">
        <v>24</v>
      </c>
      <c r="D43" s="243" t="s">
        <v>226</v>
      </c>
      <c r="E43" s="406"/>
      <c r="F43" s="407" t="s">
        <v>11</v>
      </c>
      <c r="G43" s="417" t="s">
        <v>227</v>
      </c>
      <c r="H43" s="782" t="s">
        <v>228</v>
      </c>
      <c r="I43" s="245"/>
      <c r="J43" s="415" t="s">
        <v>1410</v>
      </c>
      <c r="K43" s="790"/>
    </row>
    <row r="44" spans="1:11" ht="16.5" customHeight="1">
      <c r="A44" s="404">
        <v>35</v>
      </c>
      <c r="B44" s="242" t="s">
        <v>23</v>
      </c>
      <c r="C44" s="243" t="s">
        <v>24</v>
      </c>
      <c r="D44" s="243" t="s">
        <v>229</v>
      </c>
      <c r="E44" s="406"/>
      <c r="F44" s="407" t="s">
        <v>11</v>
      </c>
      <c r="G44" s="431" t="s">
        <v>227</v>
      </c>
      <c r="H44" s="783"/>
      <c r="I44" s="245"/>
      <c r="J44" s="415" t="s">
        <v>230</v>
      </c>
      <c r="K44" s="790"/>
    </row>
    <row r="45" spans="1:11" ht="16.5" customHeight="1">
      <c r="A45" s="404">
        <v>36</v>
      </c>
      <c r="B45" s="242" t="s">
        <v>23</v>
      </c>
      <c r="C45" s="243" t="s">
        <v>24</v>
      </c>
      <c r="D45" s="243" t="s">
        <v>231</v>
      </c>
      <c r="E45" s="406"/>
      <c r="F45" s="407" t="s">
        <v>11</v>
      </c>
      <c r="G45" s="417" t="s">
        <v>232</v>
      </c>
      <c r="H45" s="782" t="s">
        <v>233</v>
      </c>
      <c r="I45" s="245"/>
      <c r="J45" s="415" t="s">
        <v>234</v>
      </c>
      <c r="K45" s="409"/>
    </row>
    <row r="46" spans="1:11" ht="16.5" customHeight="1">
      <c r="A46" s="404">
        <v>37</v>
      </c>
      <c r="B46" s="242" t="s">
        <v>23</v>
      </c>
      <c r="C46" s="243" t="s">
        <v>24</v>
      </c>
      <c r="D46" s="243" t="s">
        <v>235</v>
      </c>
      <c r="E46" s="406"/>
      <c r="F46" s="407" t="s">
        <v>11</v>
      </c>
      <c r="G46" s="433" t="s">
        <v>232</v>
      </c>
      <c r="H46" s="783"/>
      <c r="I46" s="245"/>
      <c r="J46" s="415" t="s">
        <v>236</v>
      </c>
      <c r="K46" s="409"/>
    </row>
    <row r="47" spans="1:11" ht="16.5" customHeight="1">
      <c r="A47" s="404">
        <v>38</v>
      </c>
      <c r="B47" s="242" t="s">
        <v>23</v>
      </c>
      <c r="C47" s="243" t="s">
        <v>24</v>
      </c>
      <c r="D47" s="243" t="s">
        <v>237</v>
      </c>
      <c r="E47" s="406"/>
      <c r="F47" s="407" t="s">
        <v>11</v>
      </c>
      <c r="G47" s="417" t="s">
        <v>238</v>
      </c>
      <c r="H47" s="782" t="s">
        <v>239</v>
      </c>
      <c r="I47" s="245"/>
      <c r="J47" s="415" t="s">
        <v>240</v>
      </c>
      <c r="K47" s="409"/>
    </row>
    <row r="48" spans="1:11" ht="16.5" customHeight="1">
      <c r="A48" s="404">
        <v>39</v>
      </c>
      <c r="B48" s="242" t="s">
        <v>23</v>
      </c>
      <c r="C48" s="243" t="s">
        <v>24</v>
      </c>
      <c r="D48" s="243" t="s">
        <v>241</v>
      </c>
      <c r="E48" s="406"/>
      <c r="F48" s="407" t="s">
        <v>11</v>
      </c>
      <c r="G48" s="433" t="s">
        <v>242</v>
      </c>
      <c r="H48" s="783"/>
      <c r="I48" s="245"/>
      <c r="J48" s="415" t="s">
        <v>243</v>
      </c>
      <c r="K48" s="409"/>
    </row>
    <row r="49" spans="1:11" ht="16.5" customHeight="1">
      <c r="A49" s="404">
        <v>40</v>
      </c>
      <c r="B49" s="242" t="s">
        <v>23</v>
      </c>
      <c r="C49" s="243" t="s">
        <v>24</v>
      </c>
      <c r="D49" s="243" t="s">
        <v>244</v>
      </c>
      <c r="E49" s="406"/>
      <c r="F49" s="407" t="s">
        <v>11</v>
      </c>
      <c r="G49" s="417" t="s">
        <v>245</v>
      </c>
      <c r="H49" s="782" t="s">
        <v>246</v>
      </c>
      <c r="I49" s="245"/>
      <c r="J49" s="415" t="s">
        <v>1414</v>
      </c>
      <c r="K49" s="409"/>
    </row>
    <row r="50" spans="1:11" ht="16.5" customHeight="1">
      <c r="A50" s="404">
        <v>41</v>
      </c>
      <c r="B50" s="242" t="s">
        <v>23</v>
      </c>
      <c r="C50" s="243" t="s">
        <v>24</v>
      </c>
      <c r="D50" s="243" t="s">
        <v>247</v>
      </c>
      <c r="E50" s="406"/>
      <c r="F50" s="407" t="s">
        <v>11</v>
      </c>
      <c r="G50" s="433" t="s">
        <v>248</v>
      </c>
      <c r="H50" s="783"/>
      <c r="I50" s="245"/>
      <c r="J50" s="415" t="s">
        <v>249</v>
      </c>
      <c r="K50" s="409"/>
    </row>
    <row r="51" spans="1:11" ht="16.5" customHeight="1">
      <c r="A51" s="404">
        <v>42</v>
      </c>
      <c r="B51" s="242" t="s">
        <v>23</v>
      </c>
      <c r="C51" s="243" t="s">
        <v>24</v>
      </c>
      <c r="D51" s="243" t="s">
        <v>250</v>
      </c>
      <c r="E51" s="406"/>
      <c r="F51" s="407" t="s">
        <v>11</v>
      </c>
      <c r="G51" s="417" t="s">
        <v>251</v>
      </c>
      <c r="H51" s="782" t="s">
        <v>252</v>
      </c>
      <c r="I51" s="245"/>
      <c r="J51" s="415" t="s">
        <v>253</v>
      </c>
      <c r="K51" s="409"/>
    </row>
    <row r="52" spans="1:11" ht="16.5" customHeight="1">
      <c r="A52" s="404">
        <v>43</v>
      </c>
      <c r="B52" s="242" t="s">
        <v>23</v>
      </c>
      <c r="C52" s="243" t="s">
        <v>24</v>
      </c>
      <c r="D52" s="243" t="s">
        <v>254</v>
      </c>
      <c r="E52" s="406"/>
      <c r="F52" s="407" t="s">
        <v>11</v>
      </c>
      <c r="G52" s="433" t="s">
        <v>252</v>
      </c>
      <c r="H52" s="783"/>
      <c r="I52" s="245"/>
      <c r="J52" s="415" t="s">
        <v>255</v>
      </c>
      <c r="K52" s="409"/>
    </row>
    <row r="53" spans="1:11" ht="16.5" customHeight="1">
      <c r="A53" s="404">
        <v>44</v>
      </c>
      <c r="B53" s="242" t="s">
        <v>23</v>
      </c>
      <c r="C53" s="243" t="s">
        <v>24</v>
      </c>
      <c r="D53" s="243" t="s">
        <v>256</v>
      </c>
      <c r="E53" s="406"/>
      <c r="F53" s="407" t="s">
        <v>11</v>
      </c>
      <c r="G53" s="417" t="s">
        <v>257</v>
      </c>
      <c r="H53" s="782" t="s">
        <v>257</v>
      </c>
      <c r="I53" s="245"/>
      <c r="J53" s="415" t="s">
        <v>258</v>
      </c>
      <c r="K53" s="409"/>
    </row>
    <row r="54" spans="1:11" ht="16.5" customHeight="1">
      <c r="A54" s="404">
        <v>45</v>
      </c>
      <c r="B54" s="242" t="s">
        <v>23</v>
      </c>
      <c r="C54" s="243" t="s">
        <v>24</v>
      </c>
      <c r="D54" s="243" t="s">
        <v>259</v>
      </c>
      <c r="E54" s="406"/>
      <c r="F54" s="407" t="s">
        <v>11</v>
      </c>
      <c r="G54" s="433" t="s">
        <v>257</v>
      </c>
      <c r="H54" s="783"/>
      <c r="I54" s="245"/>
      <c r="J54" s="415" t="s">
        <v>260</v>
      </c>
      <c r="K54" s="409"/>
    </row>
    <row r="55" spans="1:11" ht="16.5" customHeight="1">
      <c r="A55" s="404">
        <v>46</v>
      </c>
      <c r="B55" s="242" t="s">
        <v>23</v>
      </c>
      <c r="C55" s="243" t="s">
        <v>24</v>
      </c>
      <c r="D55" s="243" t="s">
        <v>261</v>
      </c>
      <c r="E55" s="406"/>
      <c r="F55" s="407" t="s">
        <v>11</v>
      </c>
      <c r="G55" s="433" t="s">
        <v>232</v>
      </c>
      <c r="H55" s="406"/>
      <c r="I55" s="245"/>
      <c r="J55" s="415" t="s">
        <v>1619</v>
      </c>
      <c r="K55" s="434" t="s">
        <v>262</v>
      </c>
    </row>
    <row r="56" spans="1:11" ht="16.5" customHeight="1">
      <c r="A56" s="404">
        <v>47</v>
      </c>
      <c r="B56" s="242" t="s">
        <v>23</v>
      </c>
      <c r="C56" s="243" t="s">
        <v>24</v>
      </c>
      <c r="D56" s="243" t="s">
        <v>263</v>
      </c>
      <c r="E56" s="406"/>
      <c r="F56" s="407" t="s">
        <v>11</v>
      </c>
      <c r="G56" s="198"/>
      <c r="H56" s="435" t="s">
        <v>264</v>
      </c>
      <c r="I56" s="245"/>
      <c r="J56" s="415" t="s">
        <v>1620</v>
      </c>
      <c r="K56" s="409"/>
    </row>
    <row r="57" spans="1:11" ht="16.5" customHeight="1">
      <c r="A57" s="404">
        <v>48</v>
      </c>
      <c r="B57" s="242" t="s">
        <v>23</v>
      </c>
      <c r="C57" s="243" t="s">
        <v>24</v>
      </c>
      <c r="D57" s="243" t="s">
        <v>265</v>
      </c>
      <c r="E57" s="406"/>
      <c r="F57" s="407" t="s">
        <v>11</v>
      </c>
      <c r="G57" s="417" t="s">
        <v>266</v>
      </c>
      <c r="H57" s="788" t="s">
        <v>267</v>
      </c>
      <c r="I57" s="245"/>
      <c r="J57" s="415" t="s">
        <v>268</v>
      </c>
      <c r="K57" s="409"/>
    </row>
    <row r="58" spans="1:11" ht="16.5" customHeight="1">
      <c r="A58" s="404">
        <v>49</v>
      </c>
      <c r="B58" s="242" t="s">
        <v>23</v>
      </c>
      <c r="C58" s="243" t="s">
        <v>24</v>
      </c>
      <c r="D58" s="243" t="s">
        <v>269</v>
      </c>
      <c r="E58" s="406"/>
      <c r="F58" s="407" t="s">
        <v>11</v>
      </c>
      <c r="G58" s="433" t="s">
        <v>270</v>
      </c>
      <c r="H58" s="783"/>
      <c r="I58" s="245"/>
      <c r="J58" s="415" t="s">
        <v>271</v>
      </c>
      <c r="K58" s="409"/>
    </row>
    <row r="59" spans="1:11" ht="16.5" customHeight="1">
      <c r="A59" s="404">
        <v>50</v>
      </c>
      <c r="B59" s="242" t="s">
        <v>23</v>
      </c>
      <c r="C59" s="243" t="s">
        <v>24</v>
      </c>
      <c r="D59" s="243" t="s">
        <v>272</v>
      </c>
      <c r="E59" s="406"/>
      <c r="F59" s="407" t="s">
        <v>11</v>
      </c>
      <c r="G59" s="433" t="s">
        <v>273</v>
      </c>
      <c r="H59" s="242" t="s">
        <v>274</v>
      </c>
      <c r="I59" s="411" t="s">
        <v>275</v>
      </c>
      <c r="J59" s="415" t="s">
        <v>276</v>
      </c>
      <c r="K59" s="409"/>
    </row>
    <row r="60" spans="1:11" ht="16.5" customHeight="1">
      <c r="A60" s="404">
        <v>51</v>
      </c>
      <c r="B60" s="242" t="s">
        <v>23</v>
      </c>
      <c r="C60" s="243" t="s">
        <v>24</v>
      </c>
      <c r="D60" s="243" t="s">
        <v>277</v>
      </c>
      <c r="E60" s="406"/>
      <c r="F60" s="407" t="s">
        <v>11</v>
      </c>
      <c r="G60" s="198"/>
      <c r="H60" s="242" t="s">
        <v>278</v>
      </c>
      <c r="I60" s="245"/>
      <c r="J60" s="408"/>
      <c r="K60" s="786"/>
    </row>
    <row r="61" spans="1:11" ht="16.5" customHeight="1">
      <c r="A61" s="404">
        <v>52</v>
      </c>
      <c r="B61" s="242" t="s">
        <v>23</v>
      </c>
      <c r="C61" s="243" t="s">
        <v>24</v>
      </c>
      <c r="D61" s="243" t="s">
        <v>279</v>
      </c>
      <c r="E61" s="406"/>
      <c r="F61" s="407" t="s">
        <v>11</v>
      </c>
      <c r="G61" s="198"/>
      <c r="H61" s="242" t="s">
        <v>280</v>
      </c>
      <c r="I61" s="245"/>
      <c r="J61" s="408"/>
      <c r="K61" s="786"/>
    </row>
    <row r="62" spans="1:11" ht="16.5" customHeight="1">
      <c r="A62" s="404">
        <v>53</v>
      </c>
      <c r="B62" s="430" t="s">
        <v>23</v>
      </c>
      <c r="C62" s="243" t="s">
        <v>24</v>
      </c>
      <c r="D62" s="243" t="s">
        <v>2079</v>
      </c>
      <c r="E62" s="432"/>
      <c r="F62" s="407" t="s">
        <v>11</v>
      </c>
      <c r="G62" s="198"/>
      <c r="H62" s="492" t="s">
        <v>2079</v>
      </c>
      <c r="I62" s="245"/>
      <c r="J62" s="408"/>
      <c r="K62" s="493" t="s">
        <v>2080</v>
      </c>
    </row>
    <row r="63" spans="1:11" ht="16.5" customHeight="1">
      <c r="A63" s="404">
        <v>54</v>
      </c>
      <c r="B63" s="242" t="s">
        <v>23</v>
      </c>
      <c r="C63" s="243" t="s">
        <v>24</v>
      </c>
      <c r="D63" s="243" t="s">
        <v>281</v>
      </c>
      <c r="E63" s="406"/>
      <c r="F63" s="407" t="s">
        <v>11</v>
      </c>
      <c r="G63" s="198"/>
      <c r="H63" s="242" t="s">
        <v>282</v>
      </c>
      <c r="I63" s="245"/>
      <c r="J63" s="411" t="s">
        <v>1680</v>
      </c>
      <c r="K63" s="436"/>
    </row>
    <row r="64" spans="1:11" ht="16.5" customHeight="1">
      <c r="A64" s="404">
        <v>55</v>
      </c>
      <c r="B64" s="242" t="s">
        <v>23</v>
      </c>
      <c r="C64" s="243" t="s">
        <v>24</v>
      </c>
      <c r="D64" s="243" t="s">
        <v>283</v>
      </c>
      <c r="E64" s="406"/>
      <c r="F64" s="407" t="s">
        <v>11</v>
      </c>
      <c r="G64" s="198"/>
      <c r="H64" s="406"/>
      <c r="I64" s="245"/>
      <c r="J64" s="408"/>
      <c r="K64" s="436"/>
    </row>
    <row r="65" spans="1:11" ht="16.5" customHeight="1">
      <c r="A65" s="404">
        <v>56</v>
      </c>
      <c r="B65" s="242" t="s">
        <v>23</v>
      </c>
      <c r="C65" s="243" t="s">
        <v>284</v>
      </c>
      <c r="D65" s="243" t="s">
        <v>1262</v>
      </c>
      <c r="E65" s="406"/>
      <c r="F65" s="407" t="s">
        <v>11</v>
      </c>
      <c r="G65" s="198"/>
      <c r="H65" s="406"/>
      <c r="I65" s="245"/>
      <c r="J65" s="415" t="s">
        <v>1246</v>
      </c>
      <c r="K65" s="437" t="s">
        <v>2741</v>
      </c>
    </row>
    <row r="66" spans="1:11" ht="16.5" customHeight="1">
      <c r="A66" s="404">
        <v>57</v>
      </c>
      <c r="B66" s="592" t="s">
        <v>23</v>
      </c>
      <c r="C66" s="243" t="s">
        <v>285</v>
      </c>
      <c r="D66" s="598" t="s">
        <v>2725</v>
      </c>
      <c r="E66" s="594"/>
      <c r="F66" s="201" t="s">
        <v>3209</v>
      </c>
      <c r="G66" s="595"/>
      <c r="H66" s="594"/>
      <c r="I66" s="596"/>
      <c r="J66" s="602" t="s">
        <v>3202</v>
      </c>
      <c r="K66" s="597"/>
    </row>
    <row r="67" spans="1:11" ht="16.5" customHeight="1">
      <c r="A67" s="404">
        <v>58</v>
      </c>
      <c r="B67" s="592" t="s">
        <v>23</v>
      </c>
      <c r="C67" s="243" t="s">
        <v>285</v>
      </c>
      <c r="D67" s="598" t="s">
        <v>2726</v>
      </c>
      <c r="E67" s="594"/>
      <c r="F67" s="201" t="s">
        <v>3209</v>
      </c>
      <c r="G67" s="595"/>
      <c r="H67" s="594"/>
      <c r="I67" s="596"/>
      <c r="J67" s="602" t="s">
        <v>3203</v>
      </c>
      <c r="K67" s="597"/>
    </row>
    <row r="68" spans="1:11" ht="16.5" customHeight="1">
      <c r="A68" s="404">
        <v>59</v>
      </c>
      <c r="B68" s="592" t="s">
        <v>23</v>
      </c>
      <c r="C68" s="243" t="s">
        <v>285</v>
      </c>
      <c r="D68" s="243" t="s">
        <v>1844</v>
      </c>
      <c r="E68" s="406"/>
      <c r="F68" s="201" t="s">
        <v>3209</v>
      </c>
      <c r="G68" s="198"/>
      <c r="H68" s="198"/>
      <c r="I68" s="245"/>
      <c r="J68" s="411" t="s">
        <v>2883</v>
      </c>
      <c r="K68" s="438"/>
    </row>
    <row r="69" spans="1:11" ht="16.5" customHeight="1">
      <c r="A69" s="404">
        <v>60</v>
      </c>
      <c r="B69" s="242" t="s">
        <v>23</v>
      </c>
      <c r="C69" s="243" t="s">
        <v>285</v>
      </c>
      <c r="D69" s="243" t="s">
        <v>286</v>
      </c>
      <c r="E69" s="406"/>
      <c r="F69" s="201" t="s">
        <v>3209</v>
      </c>
      <c r="G69" s="198"/>
      <c r="H69" s="435" t="s">
        <v>287</v>
      </c>
      <c r="I69" s="245"/>
      <c r="J69" s="411" t="s">
        <v>2985</v>
      </c>
      <c r="K69" s="436"/>
    </row>
    <row r="70" spans="1:11" ht="16.5" customHeight="1">
      <c r="A70" s="404">
        <v>61</v>
      </c>
      <c r="B70" s="242" t="s">
        <v>23</v>
      </c>
      <c r="C70" s="243" t="s">
        <v>285</v>
      </c>
      <c r="D70" s="243" t="s">
        <v>288</v>
      </c>
      <c r="E70" s="605" t="s">
        <v>3178</v>
      </c>
      <c r="F70" s="201" t="s">
        <v>3209</v>
      </c>
      <c r="G70" s="198"/>
      <c r="H70" s="242" t="s">
        <v>289</v>
      </c>
      <c r="I70" s="245"/>
      <c r="J70" s="411" t="s">
        <v>2886</v>
      </c>
      <c r="K70" s="440" t="s">
        <v>2924</v>
      </c>
    </row>
    <row r="71" spans="1:11" ht="16.5" customHeight="1">
      <c r="A71" s="404">
        <v>62</v>
      </c>
      <c r="B71" s="242" t="s">
        <v>23</v>
      </c>
      <c r="C71" s="243" t="s">
        <v>285</v>
      </c>
      <c r="D71" s="243" t="s">
        <v>291</v>
      </c>
      <c r="E71" s="242" t="s">
        <v>89</v>
      </c>
      <c r="F71" s="407" t="s">
        <v>11</v>
      </c>
      <c r="G71" s="198"/>
      <c r="H71" s="242" t="s">
        <v>292</v>
      </c>
      <c r="I71" s="245"/>
      <c r="J71" s="410"/>
      <c r="K71" s="439" t="s">
        <v>293</v>
      </c>
    </row>
    <row r="72" spans="1:11" ht="16.5" customHeight="1">
      <c r="A72" s="404">
        <v>63</v>
      </c>
      <c r="B72" s="242" t="s">
        <v>23</v>
      </c>
      <c r="C72" s="243" t="s">
        <v>285</v>
      </c>
      <c r="D72" s="243" t="s">
        <v>294</v>
      </c>
      <c r="E72" s="242" t="s">
        <v>71</v>
      </c>
      <c r="F72" s="407" t="s">
        <v>11</v>
      </c>
      <c r="G72" s="198"/>
      <c r="H72" s="605" t="s">
        <v>294</v>
      </c>
      <c r="I72" s="245"/>
      <c r="J72" s="411" t="s">
        <v>2984</v>
      </c>
      <c r="K72" s="439" t="s">
        <v>295</v>
      </c>
    </row>
    <row r="73" spans="1:11" ht="16.5" customHeight="1">
      <c r="A73" s="404">
        <v>64</v>
      </c>
      <c r="B73" s="242" t="s">
        <v>23</v>
      </c>
      <c r="C73" s="243" t="s">
        <v>285</v>
      </c>
      <c r="D73" s="243" t="s">
        <v>296</v>
      </c>
      <c r="E73" s="599" t="s">
        <v>71</v>
      </c>
      <c r="F73" s="407" t="s">
        <v>11</v>
      </c>
      <c r="G73" s="198"/>
      <c r="H73" s="605" t="s">
        <v>296</v>
      </c>
      <c r="I73" s="245"/>
      <c r="J73" s="410" t="s">
        <v>2882</v>
      </c>
      <c r="K73" s="436"/>
    </row>
    <row r="74" spans="1:11" ht="16.5" customHeight="1">
      <c r="A74" s="404">
        <v>65</v>
      </c>
      <c r="B74" s="242" t="s">
        <v>23</v>
      </c>
      <c r="C74" s="243" t="s">
        <v>285</v>
      </c>
      <c r="D74" s="243" t="s">
        <v>297</v>
      </c>
      <c r="E74" s="599" t="s">
        <v>71</v>
      </c>
      <c r="F74" s="407" t="s">
        <v>11</v>
      </c>
      <c r="G74" s="198"/>
      <c r="H74" s="605" t="s">
        <v>297</v>
      </c>
      <c r="I74" s="245"/>
      <c r="J74" s="410" t="s">
        <v>2885</v>
      </c>
      <c r="K74" s="436"/>
    </row>
    <row r="75" spans="1:11" ht="16.5" customHeight="1">
      <c r="A75" s="404">
        <v>66</v>
      </c>
      <c r="B75" s="242" t="s">
        <v>23</v>
      </c>
      <c r="C75" s="243" t="s">
        <v>285</v>
      </c>
      <c r="D75" s="243" t="s">
        <v>298</v>
      </c>
      <c r="E75" s="242" t="s">
        <v>299</v>
      </c>
      <c r="F75" s="407" t="s">
        <v>11</v>
      </c>
      <c r="G75" s="198"/>
      <c r="H75" s="646"/>
      <c r="I75" s="245"/>
      <c r="J75" s="445" t="s">
        <v>1903</v>
      </c>
      <c r="K75" s="600"/>
    </row>
    <row r="76" spans="1:11" ht="16.5" customHeight="1">
      <c r="A76" s="404">
        <v>67</v>
      </c>
      <c r="B76" s="242" t="s">
        <v>23</v>
      </c>
      <c r="C76" s="243" t="s">
        <v>285</v>
      </c>
      <c r="D76" s="243" t="s">
        <v>1114</v>
      </c>
      <c r="E76" s="441" t="s">
        <v>301</v>
      </c>
      <c r="F76" s="407" t="s">
        <v>11</v>
      </c>
      <c r="G76" s="196"/>
      <c r="H76" s="646"/>
      <c r="I76" s="245"/>
      <c r="J76" s="445" t="s">
        <v>2986</v>
      </c>
      <c r="K76" s="600"/>
    </row>
    <row r="77" spans="1:11" ht="16.5" customHeight="1">
      <c r="A77" s="404">
        <v>68</v>
      </c>
      <c r="B77" s="242" t="s">
        <v>23</v>
      </c>
      <c r="C77" s="243" t="s">
        <v>285</v>
      </c>
      <c r="D77" s="243" t="s">
        <v>2991</v>
      </c>
      <c r="E77" s="441" t="s">
        <v>302</v>
      </c>
      <c r="F77" s="407" t="s">
        <v>11</v>
      </c>
      <c r="G77" s="196"/>
      <c r="H77" s="646"/>
      <c r="I77" s="245"/>
      <c r="J77" s="445" t="s">
        <v>3048</v>
      </c>
      <c r="K77" s="648" t="s">
        <v>2987</v>
      </c>
    </row>
    <row r="78" spans="1:11" ht="16.5" customHeight="1">
      <c r="A78" s="404">
        <v>69</v>
      </c>
      <c r="B78" s="242" t="s">
        <v>23</v>
      </c>
      <c r="C78" s="243" t="s">
        <v>285</v>
      </c>
      <c r="D78" s="243" t="s">
        <v>2715</v>
      </c>
      <c r="E78" s="603" t="s">
        <v>2008</v>
      </c>
      <c r="F78" s="407" t="s">
        <v>11</v>
      </c>
      <c r="G78" s="198"/>
      <c r="H78" s="605" t="s">
        <v>2981</v>
      </c>
      <c r="I78" s="245"/>
      <c r="J78" s="411" t="s">
        <v>2736</v>
      </c>
      <c r="K78" s="440" t="s">
        <v>3042</v>
      </c>
    </row>
    <row r="79" spans="1:11" ht="16.5" customHeight="1">
      <c r="A79" s="404">
        <v>70</v>
      </c>
      <c r="B79" s="592" t="s">
        <v>23</v>
      </c>
      <c r="C79" s="243" t="s">
        <v>285</v>
      </c>
      <c r="D79" s="243" t="s">
        <v>2716</v>
      </c>
      <c r="E79" s="603" t="s">
        <v>2008</v>
      </c>
      <c r="F79" s="407" t="s">
        <v>11</v>
      </c>
      <c r="G79" s="595"/>
      <c r="H79" s="605" t="s">
        <v>2982</v>
      </c>
      <c r="I79" s="596"/>
      <c r="J79" s="411" t="s">
        <v>2729</v>
      </c>
      <c r="K79" s="440" t="s">
        <v>3043</v>
      </c>
    </row>
    <row r="80" spans="1:11" ht="16.5" customHeight="1">
      <c r="A80" s="404">
        <v>71</v>
      </c>
      <c r="B80" s="592" t="s">
        <v>23</v>
      </c>
      <c r="C80" s="243" t="s">
        <v>285</v>
      </c>
      <c r="D80" s="243" t="s">
        <v>2717</v>
      </c>
      <c r="E80" s="603" t="s">
        <v>2008</v>
      </c>
      <c r="F80" s="407" t="s">
        <v>11</v>
      </c>
      <c r="G80" s="595"/>
      <c r="H80" s="605" t="s">
        <v>2983</v>
      </c>
      <c r="I80" s="596"/>
      <c r="J80" s="411" t="s">
        <v>2730</v>
      </c>
      <c r="K80" s="440" t="s">
        <v>3044</v>
      </c>
    </row>
    <row r="81" spans="1:11" ht="16.5" customHeight="1">
      <c r="A81" s="404">
        <v>72</v>
      </c>
      <c r="B81" s="592" t="s">
        <v>23</v>
      </c>
      <c r="C81" s="243" t="s">
        <v>285</v>
      </c>
      <c r="D81" s="243" t="s">
        <v>2718</v>
      </c>
      <c r="E81" s="603" t="s">
        <v>2008</v>
      </c>
      <c r="F81" s="407" t="s">
        <v>11</v>
      </c>
      <c r="G81" s="595"/>
      <c r="H81" s="605" t="s">
        <v>2718</v>
      </c>
      <c r="I81" s="596"/>
      <c r="J81" s="411" t="s">
        <v>2731</v>
      </c>
      <c r="K81" s="440" t="s">
        <v>3045</v>
      </c>
    </row>
    <row r="82" spans="1:11" ht="16.5" customHeight="1">
      <c r="A82" s="404">
        <v>73</v>
      </c>
      <c r="B82" s="592" t="s">
        <v>23</v>
      </c>
      <c r="C82" s="243" t="s">
        <v>285</v>
      </c>
      <c r="D82" s="243" t="s">
        <v>2719</v>
      </c>
      <c r="E82" s="603" t="s">
        <v>2008</v>
      </c>
      <c r="F82" s="407" t="s">
        <v>11</v>
      </c>
      <c r="G82" s="595"/>
      <c r="H82" s="605" t="s">
        <v>2719</v>
      </c>
      <c r="I82" s="596"/>
      <c r="J82" s="411" t="s">
        <v>2732</v>
      </c>
      <c r="K82" s="440" t="s">
        <v>3046</v>
      </c>
    </row>
    <row r="83" spans="1:11" ht="16.5" customHeight="1">
      <c r="A83" s="404">
        <v>74</v>
      </c>
      <c r="B83" s="592" t="s">
        <v>23</v>
      </c>
      <c r="C83" s="243" t="s">
        <v>285</v>
      </c>
      <c r="D83" s="243" t="s">
        <v>2720</v>
      </c>
      <c r="E83" s="603" t="s">
        <v>3049</v>
      </c>
      <c r="F83" s="407" t="s">
        <v>11</v>
      </c>
      <c r="G83" s="595"/>
      <c r="H83" s="605" t="s">
        <v>2720</v>
      </c>
      <c r="I83" s="596"/>
      <c r="J83" s="411" t="s">
        <v>2733</v>
      </c>
      <c r="K83" s="440" t="s">
        <v>3047</v>
      </c>
    </row>
    <row r="84" spans="1:11" ht="16.5" customHeight="1">
      <c r="A84" s="404">
        <v>75</v>
      </c>
      <c r="B84" s="592" t="s">
        <v>23</v>
      </c>
      <c r="C84" s="243" t="s">
        <v>285</v>
      </c>
      <c r="D84" s="243" t="s">
        <v>2930</v>
      </c>
      <c r="E84" s="604" t="s">
        <v>2943</v>
      </c>
      <c r="F84" s="407" t="s">
        <v>11</v>
      </c>
      <c r="G84" s="595"/>
      <c r="H84" s="605"/>
      <c r="I84" s="596"/>
      <c r="J84" s="411" t="s">
        <v>2734</v>
      </c>
      <c r="K84" s="440" t="s">
        <v>2739</v>
      </c>
    </row>
    <row r="85" spans="1:11" ht="16.5" customHeight="1">
      <c r="A85" s="404">
        <v>76</v>
      </c>
      <c r="B85" s="592" t="s">
        <v>23</v>
      </c>
      <c r="C85" s="243" t="s">
        <v>285</v>
      </c>
      <c r="D85" s="243" t="s">
        <v>2721</v>
      </c>
      <c r="E85" s="604" t="s">
        <v>1722</v>
      </c>
      <c r="F85" s="407" t="s">
        <v>11</v>
      </c>
      <c r="G85" s="595"/>
      <c r="H85" s="605"/>
      <c r="I85" s="596"/>
      <c r="J85" s="411" t="s">
        <v>2735</v>
      </c>
      <c r="K85" s="440" t="s">
        <v>2739</v>
      </c>
    </row>
    <row r="86" spans="1:11" ht="16.5" customHeight="1">
      <c r="A86" s="404">
        <v>77</v>
      </c>
      <c r="B86" s="640" t="s">
        <v>23</v>
      </c>
      <c r="C86" s="243" t="s">
        <v>285</v>
      </c>
      <c r="D86" s="243" t="s">
        <v>2931</v>
      </c>
      <c r="E86" s="654" t="s">
        <v>3050</v>
      </c>
      <c r="F86" s="407" t="s">
        <v>11</v>
      </c>
      <c r="G86" s="641"/>
      <c r="H86" s="647"/>
      <c r="I86" s="642"/>
      <c r="J86" s="411" t="s">
        <v>2925</v>
      </c>
      <c r="K86" s="649" t="s">
        <v>2928</v>
      </c>
    </row>
    <row r="87" spans="1:11" ht="16.5" customHeight="1">
      <c r="A87" s="404">
        <v>78</v>
      </c>
      <c r="B87" s="592" t="s">
        <v>23</v>
      </c>
      <c r="C87" s="243" t="s">
        <v>285</v>
      </c>
      <c r="D87" s="243" t="s">
        <v>303</v>
      </c>
      <c r="E87" s="242" t="s">
        <v>71</v>
      </c>
      <c r="F87" s="407" t="s">
        <v>11</v>
      </c>
      <c r="G87" s="198"/>
      <c r="H87" s="605" t="s">
        <v>303</v>
      </c>
      <c r="I87" s="245"/>
      <c r="J87" s="411" t="s">
        <v>2714</v>
      </c>
      <c r="K87" s="439" t="s">
        <v>2740</v>
      </c>
    </row>
    <row r="88" spans="1:11" ht="16.5" customHeight="1">
      <c r="A88" s="404">
        <v>79</v>
      </c>
      <c r="B88" s="242" t="s">
        <v>23</v>
      </c>
      <c r="C88" s="243" t="s">
        <v>285</v>
      </c>
      <c r="D88" s="243" t="s">
        <v>304</v>
      </c>
      <c r="E88" s="605" t="s">
        <v>71</v>
      </c>
      <c r="F88" s="407" t="s">
        <v>11</v>
      </c>
      <c r="G88" s="198"/>
      <c r="H88" s="605" t="s">
        <v>304</v>
      </c>
      <c r="I88" s="245"/>
      <c r="J88" s="410" t="s">
        <v>2712</v>
      </c>
      <c r="K88" s="439" t="s">
        <v>2740</v>
      </c>
    </row>
    <row r="89" spans="1:11" ht="16.5" customHeight="1">
      <c r="A89" s="404">
        <v>80</v>
      </c>
      <c r="B89" s="242" t="s">
        <v>23</v>
      </c>
      <c r="C89" s="243" t="s">
        <v>285</v>
      </c>
      <c r="D89" s="243" t="s">
        <v>305</v>
      </c>
      <c r="E89" s="605" t="s">
        <v>71</v>
      </c>
      <c r="F89" s="407" t="s">
        <v>11</v>
      </c>
      <c r="G89" s="198"/>
      <c r="H89" s="605" t="s">
        <v>305</v>
      </c>
      <c r="I89" s="245"/>
      <c r="J89" s="410" t="s">
        <v>2713</v>
      </c>
      <c r="K89" s="439" t="s">
        <v>2740</v>
      </c>
    </row>
    <row r="90" spans="1:11" ht="16.5" customHeight="1">
      <c r="A90" s="404">
        <v>81</v>
      </c>
      <c r="B90" s="242" t="s">
        <v>23</v>
      </c>
      <c r="C90" s="243" t="s">
        <v>285</v>
      </c>
      <c r="D90" s="243" t="s">
        <v>306</v>
      </c>
      <c r="E90" s="605" t="s">
        <v>71</v>
      </c>
      <c r="F90" s="407" t="s">
        <v>11</v>
      </c>
      <c r="G90" s="198"/>
      <c r="H90" s="605" t="s">
        <v>306</v>
      </c>
      <c r="I90" s="245"/>
      <c r="J90" s="410" t="s">
        <v>2881</v>
      </c>
      <c r="K90" s="439" t="s">
        <v>2740</v>
      </c>
    </row>
    <row r="91" spans="1:11" ht="16.5" customHeight="1">
      <c r="A91" s="404">
        <v>82</v>
      </c>
      <c r="B91" s="242" t="s">
        <v>23</v>
      </c>
      <c r="C91" s="243" t="s">
        <v>285</v>
      </c>
      <c r="D91" s="243" t="s">
        <v>2988</v>
      </c>
      <c r="E91" s="406"/>
      <c r="F91" s="407" t="s">
        <v>11</v>
      </c>
      <c r="G91" s="198"/>
      <c r="H91" s="198"/>
      <c r="I91" s="245"/>
      <c r="J91" s="411" t="s">
        <v>2884</v>
      </c>
      <c r="K91" s="440" t="s">
        <v>307</v>
      </c>
    </row>
    <row r="92" spans="1:11" ht="16.5" customHeight="1">
      <c r="A92" s="404">
        <v>83</v>
      </c>
      <c r="B92" s="242" t="s">
        <v>23</v>
      </c>
      <c r="C92" s="243" t="s">
        <v>285</v>
      </c>
      <c r="D92" s="243" t="s">
        <v>308</v>
      </c>
      <c r="E92" s="406"/>
      <c r="F92" s="407" t="s">
        <v>11</v>
      </c>
      <c r="G92" s="198"/>
      <c r="H92" s="198"/>
      <c r="I92" s="245"/>
      <c r="J92" s="410"/>
      <c r="K92" s="440" t="s">
        <v>309</v>
      </c>
    </row>
    <row r="93" spans="1:11" ht="16.5" customHeight="1">
      <c r="A93" s="404">
        <v>84</v>
      </c>
      <c r="B93" s="242" t="s">
        <v>23</v>
      </c>
      <c r="C93" s="243" t="s">
        <v>285</v>
      </c>
      <c r="D93" s="243" t="s">
        <v>2989</v>
      </c>
      <c r="E93" s="242" t="s">
        <v>89</v>
      </c>
      <c r="F93" s="407" t="s">
        <v>11</v>
      </c>
      <c r="G93" s="198"/>
      <c r="H93" s="198"/>
      <c r="I93" s="245"/>
      <c r="J93" s="411" t="s">
        <v>2880</v>
      </c>
      <c r="K93" s="440" t="s">
        <v>307</v>
      </c>
    </row>
    <row r="94" spans="1:11" ht="16.5" customHeight="1">
      <c r="A94" s="404">
        <v>85</v>
      </c>
      <c r="B94" s="242" t="s">
        <v>23</v>
      </c>
      <c r="C94" s="243" t="s">
        <v>285</v>
      </c>
      <c r="D94" s="243" t="s">
        <v>310</v>
      </c>
      <c r="E94" s="242" t="s">
        <v>71</v>
      </c>
      <c r="F94" s="407" t="s">
        <v>11</v>
      </c>
      <c r="G94" s="198"/>
      <c r="H94" s="198"/>
      <c r="I94" s="245"/>
      <c r="J94" s="410"/>
      <c r="K94" s="440" t="s">
        <v>309</v>
      </c>
    </row>
    <row r="95" spans="1:11" ht="16.5" customHeight="1">
      <c r="A95" s="404">
        <v>86</v>
      </c>
      <c r="B95" s="242" t="s">
        <v>23</v>
      </c>
      <c r="C95" s="243" t="s">
        <v>285</v>
      </c>
      <c r="D95" s="243" t="s">
        <v>311</v>
      </c>
      <c r="E95" s="242" t="s">
        <v>312</v>
      </c>
      <c r="F95" s="407" t="s">
        <v>11</v>
      </c>
      <c r="G95" s="198"/>
      <c r="H95" s="198"/>
      <c r="I95" s="245"/>
      <c r="J95" s="445" t="s">
        <v>1903</v>
      </c>
      <c r="K95" s="439" t="s">
        <v>300</v>
      </c>
    </row>
    <row r="96" spans="1:11" ht="16.5" customHeight="1">
      <c r="A96" s="404">
        <v>87</v>
      </c>
      <c r="B96" s="242" t="s">
        <v>23</v>
      </c>
      <c r="C96" s="243" t="s">
        <v>285</v>
      </c>
      <c r="D96" s="243" t="s">
        <v>313</v>
      </c>
      <c r="E96" s="242" t="s">
        <v>314</v>
      </c>
      <c r="F96" s="407" t="s">
        <v>11</v>
      </c>
      <c r="G96" s="198"/>
      <c r="H96" s="198"/>
      <c r="I96" s="245"/>
      <c r="J96" s="445" t="s">
        <v>1901</v>
      </c>
      <c r="K96" s="439" t="s">
        <v>300</v>
      </c>
    </row>
    <row r="97" spans="1:256" ht="16.5" customHeight="1">
      <c r="A97" s="404">
        <v>88</v>
      </c>
      <c r="B97" s="242" t="s">
        <v>23</v>
      </c>
      <c r="C97" s="243" t="s">
        <v>285</v>
      </c>
      <c r="D97" s="243" t="s">
        <v>315</v>
      </c>
      <c r="E97" s="242" t="s">
        <v>316</v>
      </c>
      <c r="F97" s="407" t="s">
        <v>11</v>
      </c>
      <c r="G97" s="198"/>
      <c r="H97" s="198"/>
      <c r="I97" s="245"/>
      <c r="J97" s="445" t="s">
        <v>1902</v>
      </c>
      <c r="K97" s="439" t="s">
        <v>300</v>
      </c>
    </row>
    <row r="98" spans="1:256" ht="16.5" customHeight="1">
      <c r="A98" s="404">
        <v>89</v>
      </c>
      <c r="B98" s="242" t="s">
        <v>23</v>
      </c>
      <c r="C98" s="243" t="s">
        <v>285</v>
      </c>
      <c r="D98" s="243" t="s">
        <v>317</v>
      </c>
      <c r="E98" s="605" t="s">
        <v>3179</v>
      </c>
      <c r="F98" s="201" t="s">
        <v>3209</v>
      </c>
      <c r="G98" s="198"/>
      <c r="H98" s="593" t="s">
        <v>318</v>
      </c>
      <c r="I98" s="245"/>
      <c r="J98" s="411" t="s">
        <v>2036</v>
      </c>
      <c r="K98" s="440" t="s">
        <v>290</v>
      </c>
    </row>
    <row r="99" spans="1:256" ht="16.5" customHeight="1">
      <c r="A99" s="404">
        <v>90</v>
      </c>
      <c r="B99" s="242" t="s">
        <v>23</v>
      </c>
      <c r="C99" s="243" t="s">
        <v>285</v>
      </c>
      <c r="D99" s="243" t="s">
        <v>319</v>
      </c>
      <c r="E99" s="242" t="s">
        <v>89</v>
      </c>
      <c r="F99" s="407" t="s">
        <v>11</v>
      </c>
      <c r="G99" s="198"/>
      <c r="H99" s="593" t="s">
        <v>320</v>
      </c>
      <c r="I99" s="244"/>
      <c r="J99" s="245"/>
      <c r="K99" s="439" t="s">
        <v>293</v>
      </c>
    </row>
    <row r="100" spans="1:256" ht="16.5" customHeight="1">
      <c r="A100" s="404">
        <v>91</v>
      </c>
      <c r="B100" s="242" t="s">
        <v>23</v>
      </c>
      <c r="C100" s="243" t="s">
        <v>285</v>
      </c>
      <c r="D100" s="243" t="s">
        <v>321</v>
      </c>
      <c r="E100" s="406"/>
      <c r="F100" s="407" t="s">
        <v>11</v>
      </c>
      <c r="G100" s="198"/>
      <c r="H100" s="198"/>
      <c r="I100" s="245"/>
      <c r="J100" s="411" t="s">
        <v>1333</v>
      </c>
      <c r="K100" s="439" t="s">
        <v>2742</v>
      </c>
    </row>
    <row r="101" spans="1:256" ht="16.5" customHeight="1">
      <c r="A101" s="404">
        <v>92</v>
      </c>
      <c r="B101" s="242" t="s">
        <v>23</v>
      </c>
      <c r="C101" s="243" t="s">
        <v>285</v>
      </c>
      <c r="D101" s="243" t="s">
        <v>322</v>
      </c>
      <c r="E101" s="406"/>
      <c r="F101" s="407" t="s">
        <v>11</v>
      </c>
      <c r="G101" s="198"/>
      <c r="H101" s="593" t="s">
        <v>323</v>
      </c>
      <c r="I101" s="245"/>
      <c r="J101" s="410"/>
      <c r="K101" s="436"/>
    </row>
    <row r="102" spans="1:256" ht="16.5" customHeight="1">
      <c r="A102" s="404">
        <v>93</v>
      </c>
      <c r="B102" s="242" t="s">
        <v>23</v>
      </c>
      <c r="C102" s="243" t="s">
        <v>285</v>
      </c>
      <c r="D102" s="243" t="s">
        <v>324</v>
      </c>
      <c r="E102" s="406"/>
      <c r="F102" s="407" t="s">
        <v>11</v>
      </c>
      <c r="G102" s="198"/>
      <c r="H102" s="593" t="s">
        <v>325</v>
      </c>
      <c r="I102" s="245"/>
      <c r="J102" s="410"/>
      <c r="K102" s="436"/>
    </row>
    <row r="103" spans="1:256" ht="16.5" customHeight="1">
      <c r="A103" s="404">
        <v>94</v>
      </c>
      <c r="B103" s="242" t="s">
        <v>23</v>
      </c>
      <c r="C103" s="243" t="s">
        <v>285</v>
      </c>
      <c r="D103" s="243" t="s">
        <v>326</v>
      </c>
      <c r="E103" s="406"/>
      <c r="F103" s="407" t="s">
        <v>11</v>
      </c>
      <c r="G103" s="198"/>
      <c r="H103" s="593" t="s">
        <v>327</v>
      </c>
      <c r="I103" s="245"/>
      <c r="J103" s="410"/>
      <c r="K103" s="436"/>
    </row>
    <row r="104" spans="1:256" ht="16.5" customHeight="1">
      <c r="A104" s="404">
        <v>95</v>
      </c>
      <c r="B104" s="242" t="s">
        <v>23</v>
      </c>
      <c r="C104" s="243" t="s">
        <v>285</v>
      </c>
      <c r="D104" s="243" t="s">
        <v>3242</v>
      </c>
      <c r="E104" s="605" t="s">
        <v>3179</v>
      </c>
      <c r="F104" s="35" t="s">
        <v>10</v>
      </c>
      <c r="G104" s="198"/>
      <c r="H104" s="406"/>
      <c r="I104" s="245"/>
      <c r="J104" s="410"/>
      <c r="K104" s="436"/>
    </row>
    <row r="105" spans="1:256" ht="16.5" customHeight="1">
      <c r="A105" s="404">
        <v>96</v>
      </c>
      <c r="B105" s="242" t="s">
        <v>23</v>
      </c>
      <c r="C105" s="243" t="s">
        <v>285</v>
      </c>
      <c r="D105" s="243" t="s">
        <v>328</v>
      </c>
      <c r="E105" s="242" t="s">
        <v>329</v>
      </c>
      <c r="F105" s="407" t="s">
        <v>11</v>
      </c>
      <c r="G105" s="198"/>
      <c r="H105" s="406"/>
      <c r="I105" s="245"/>
      <c r="J105" s="410"/>
      <c r="K105" s="436"/>
    </row>
    <row r="106" spans="1:256" ht="16.5" customHeight="1">
      <c r="A106" s="404">
        <v>97</v>
      </c>
      <c r="B106" s="242" t="s">
        <v>23</v>
      </c>
      <c r="C106" s="243" t="s">
        <v>285</v>
      </c>
      <c r="D106" s="243" t="s">
        <v>330</v>
      </c>
      <c r="E106" s="406"/>
      <c r="F106" s="407" t="s">
        <v>11</v>
      </c>
      <c r="G106" s="198"/>
      <c r="H106" s="406"/>
      <c r="I106" s="245"/>
      <c r="J106" s="408"/>
      <c r="K106" s="436"/>
    </row>
    <row r="107" spans="1:256" s="613" customFormat="1" ht="16.5" customHeight="1">
      <c r="A107" s="636">
        <v>283</v>
      </c>
      <c r="B107" s="310" t="s">
        <v>23</v>
      </c>
      <c r="C107" s="260" t="s">
        <v>53</v>
      </c>
      <c r="D107" s="255" t="s">
        <v>55</v>
      </c>
      <c r="E107" s="316"/>
      <c r="F107" s="407" t="s">
        <v>11</v>
      </c>
      <c r="G107" s="313"/>
      <c r="H107" s="316"/>
      <c r="J107" s="628" t="s">
        <v>3052</v>
      </c>
      <c r="K107" s="652"/>
    </row>
    <row r="108" spans="1:256" ht="16.5" customHeight="1">
      <c r="A108" s="404">
        <v>98</v>
      </c>
      <c r="B108" s="242" t="s">
        <v>23</v>
      </c>
      <c r="C108" s="243" t="s">
        <v>24</v>
      </c>
      <c r="D108" s="413" t="s">
        <v>1363</v>
      </c>
      <c r="E108" s="406"/>
      <c r="F108" s="407" t="s">
        <v>11</v>
      </c>
      <c r="G108" s="424"/>
      <c r="H108" s="242" t="s">
        <v>331</v>
      </c>
      <c r="I108" s="410"/>
      <c r="J108" s="415" t="s">
        <v>1362</v>
      </c>
      <c r="K108" s="443" t="s">
        <v>1352</v>
      </c>
    </row>
    <row r="109" spans="1:256" ht="16.5" customHeight="1">
      <c r="A109" s="404">
        <v>99</v>
      </c>
      <c r="B109" s="242" t="s">
        <v>23</v>
      </c>
      <c r="C109" s="243" t="s">
        <v>24</v>
      </c>
      <c r="D109" s="243" t="s">
        <v>1353</v>
      </c>
      <c r="E109" s="406"/>
      <c r="F109" s="407" t="s">
        <v>11</v>
      </c>
      <c r="G109" s="424"/>
      <c r="H109" s="444" t="s">
        <v>332</v>
      </c>
      <c r="I109" s="410"/>
      <c r="J109" s="415" t="s">
        <v>1355</v>
      </c>
      <c r="K109" s="443" t="s">
        <v>1354</v>
      </c>
    </row>
    <row r="110" spans="1:256" ht="16.5" customHeight="1">
      <c r="A110" s="404">
        <v>100</v>
      </c>
      <c r="B110" s="242" t="s">
        <v>23</v>
      </c>
      <c r="C110" s="243" t="s">
        <v>1390</v>
      </c>
      <c r="D110" s="405" t="s">
        <v>1043</v>
      </c>
      <c r="E110" s="406"/>
      <c r="F110" s="407" t="s">
        <v>11</v>
      </c>
      <c r="G110" s="244"/>
      <c r="H110" s="406"/>
      <c r="I110" s="410"/>
      <c r="J110" s="445" t="s">
        <v>1419</v>
      </c>
      <c r="K110" s="415" t="s">
        <v>1470</v>
      </c>
      <c r="IU110" s="71"/>
      <c r="IV110" s="71"/>
    </row>
    <row r="111" spans="1:256" ht="16.5" customHeight="1">
      <c r="A111" s="404">
        <v>101</v>
      </c>
      <c r="B111" s="242" t="s">
        <v>23</v>
      </c>
      <c r="C111" s="243" t="s">
        <v>1390</v>
      </c>
      <c r="D111" s="405" t="s">
        <v>1423</v>
      </c>
      <c r="E111" s="406"/>
      <c r="F111" s="407" t="s">
        <v>11</v>
      </c>
      <c r="G111" s="244"/>
      <c r="H111" s="406"/>
      <c r="I111" s="410"/>
      <c r="J111" s="446" t="s">
        <v>1652</v>
      </c>
      <c r="K111" s="415" t="s">
        <v>1460</v>
      </c>
      <c r="IU111" s="71"/>
      <c r="IV111" s="71"/>
    </row>
    <row r="112" spans="1:256" ht="16.5" customHeight="1">
      <c r="A112" s="404">
        <v>102</v>
      </c>
      <c r="B112" s="242" t="s">
        <v>23</v>
      </c>
      <c r="C112" s="243" t="s">
        <v>1390</v>
      </c>
      <c r="D112" s="405" t="s">
        <v>1044</v>
      </c>
      <c r="E112" s="406"/>
      <c r="F112" s="407" t="s">
        <v>11</v>
      </c>
      <c r="G112" s="244"/>
      <c r="H112" s="406"/>
      <c r="I112" s="410"/>
      <c r="J112" s="445" t="s">
        <v>1380</v>
      </c>
      <c r="K112" s="415" t="s">
        <v>1467</v>
      </c>
      <c r="IU112" s="71"/>
      <c r="IV112" s="71"/>
    </row>
    <row r="113" spans="1:256" ht="16.5" customHeight="1">
      <c r="A113" s="404">
        <v>103</v>
      </c>
      <c r="B113" s="242" t="s">
        <v>23</v>
      </c>
      <c r="C113" s="243" t="s">
        <v>1390</v>
      </c>
      <c r="D113" s="405" t="s">
        <v>1045</v>
      </c>
      <c r="E113" s="406"/>
      <c r="F113" s="407" t="s">
        <v>11</v>
      </c>
      <c r="G113" s="244"/>
      <c r="H113" s="406"/>
      <c r="I113" s="410"/>
      <c r="J113" s="446" t="s">
        <v>1653</v>
      </c>
      <c r="K113" s="415" t="s">
        <v>1655</v>
      </c>
      <c r="IU113" s="71"/>
      <c r="IV113" s="71"/>
    </row>
    <row r="114" spans="1:256" ht="16.5" customHeight="1">
      <c r="A114" s="404">
        <v>104</v>
      </c>
      <c r="B114" s="242" t="s">
        <v>23</v>
      </c>
      <c r="C114" s="243" t="s">
        <v>1390</v>
      </c>
      <c r="D114" s="405" t="s">
        <v>1382</v>
      </c>
      <c r="E114" s="406"/>
      <c r="F114" s="407" t="s">
        <v>11</v>
      </c>
      <c r="G114" s="244"/>
      <c r="H114" s="406"/>
      <c r="I114" s="410"/>
      <c r="J114" s="445" t="s">
        <v>1381</v>
      </c>
      <c r="K114" s="415" t="s">
        <v>1468</v>
      </c>
      <c r="IU114" s="71"/>
      <c r="IV114" s="71"/>
    </row>
    <row r="115" spans="1:256" ht="16.5" customHeight="1">
      <c r="A115" s="404">
        <v>105</v>
      </c>
      <c r="B115" s="242" t="s">
        <v>23</v>
      </c>
      <c r="C115" s="243" t="s">
        <v>1390</v>
      </c>
      <c r="D115" s="405" t="s">
        <v>1047</v>
      </c>
      <c r="E115" s="406"/>
      <c r="F115" s="407" t="s">
        <v>11</v>
      </c>
      <c r="G115" s="244"/>
      <c r="H115" s="406"/>
      <c r="I115" s="410"/>
      <c r="J115" s="445" t="s">
        <v>1383</v>
      </c>
      <c r="K115" s="415" t="s">
        <v>1654</v>
      </c>
      <c r="IU115" s="71"/>
      <c r="IV115" s="71"/>
    </row>
    <row r="116" spans="1:256" ht="16.5" customHeight="1">
      <c r="A116" s="404">
        <v>106</v>
      </c>
      <c r="B116" s="242" t="s">
        <v>23</v>
      </c>
      <c r="C116" s="243" t="s">
        <v>1390</v>
      </c>
      <c r="D116" s="405" t="s">
        <v>1048</v>
      </c>
      <c r="E116" s="406"/>
      <c r="F116" s="407" t="s">
        <v>11</v>
      </c>
      <c r="G116" s="244"/>
      <c r="H116" s="406"/>
      <c r="I116" s="410"/>
      <c r="J116" s="445" t="s">
        <v>1420</v>
      </c>
      <c r="K116" s="415" t="s">
        <v>1469</v>
      </c>
      <c r="IU116" s="71"/>
      <c r="IV116" s="71"/>
    </row>
    <row r="117" spans="1:256" ht="16.5" customHeight="1">
      <c r="A117" s="404">
        <v>107</v>
      </c>
      <c r="B117" s="242" t="s">
        <v>23</v>
      </c>
      <c r="C117" s="405" t="s">
        <v>113</v>
      </c>
      <c r="D117" s="413" t="s">
        <v>333</v>
      </c>
      <c r="E117" s="406"/>
      <c r="F117" s="407" t="s">
        <v>11</v>
      </c>
      <c r="G117" s="424"/>
      <c r="H117" s="406"/>
      <c r="I117" s="445" t="s">
        <v>2163</v>
      </c>
      <c r="J117" s="415" t="s">
        <v>1336</v>
      </c>
      <c r="K117" s="409"/>
    </row>
    <row r="118" spans="1:256" ht="16.5" customHeight="1">
      <c r="A118" s="404">
        <v>108</v>
      </c>
      <c r="B118" s="242" t="s">
        <v>23</v>
      </c>
      <c r="C118" s="405" t="s">
        <v>113</v>
      </c>
      <c r="D118" s="413" t="s">
        <v>336</v>
      </c>
      <c r="E118" s="406"/>
      <c r="F118" s="407" t="s">
        <v>11</v>
      </c>
      <c r="G118" s="424"/>
      <c r="H118" s="406"/>
      <c r="I118" s="445" t="s">
        <v>2164</v>
      </c>
      <c r="J118" s="415" t="s">
        <v>335</v>
      </c>
      <c r="K118" s="409"/>
    </row>
    <row r="119" spans="1:256" ht="16.5" customHeight="1">
      <c r="A119" s="404">
        <v>109</v>
      </c>
      <c r="B119" s="242" t="s">
        <v>23</v>
      </c>
      <c r="C119" s="210" t="s">
        <v>338</v>
      </c>
      <c r="D119" s="210" t="s">
        <v>339</v>
      </c>
      <c r="E119" s="209" t="s">
        <v>340</v>
      </c>
      <c r="F119" s="201" t="s">
        <v>11</v>
      </c>
      <c r="G119" s="233"/>
      <c r="H119" s="213"/>
      <c r="I119" s="216" t="s">
        <v>3079</v>
      </c>
      <c r="J119" s="670" t="s">
        <v>1373</v>
      </c>
      <c r="K119" s="409"/>
    </row>
    <row r="120" spans="1:256" ht="16.5" customHeight="1">
      <c r="A120" s="404">
        <v>110</v>
      </c>
      <c r="B120" s="242" t="s">
        <v>23</v>
      </c>
      <c r="C120" s="210" t="s">
        <v>338</v>
      </c>
      <c r="D120" s="210" t="s">
        <v>342</v>
      </c>
      <c r="E120" s="209" t="s">
        <v>340</v>
      </c>
      <c r="F120" s="201" t="s">
        <v>11</v>
      </c>
      <c r="G120" s="233"/>
      <c r="H120" s="213"/>
      <c r="I120" s="216" t="s">
        <v>343</v>
      </c>
      <c r="J120" s="670" t="s">
        <v>1337</v>
      </c>
      <c r="K120" s="409"/>
    </row>
    <row r="121" spans="1:256" ht="16.5" customHeight="1">
      <c r="A121" s="404">
        <v>111</v>
      </c>
      <c r="B121" s="242" t="s">
        <v>23</v>
      </c>
      <c r="C121" s="210" t="s">
        <v>338</v>
      </c>
      <c r="D121" s="210" t="s">
        <v>344</v>
      </c>
      <c r="E121" s="209" t="s">
        <v>340</v>
      </c>
      <c r="F121" s="201" t="s">
        <v>11</v>
      </c>
      <c r="G121" s="233"/>
      <c r="H121" s="213"/>
      <c r="I121" s="216" t="s">
        <v>345</v>
      </c>
      <c r="J121" s="670" t="s">
        <v>1338</v>
      </c>
      <c r="K121" s="409"/>
    </row>
    <row r="122" spans="1:256" ht="16.5" customHeight="1">
      <c r="A122" s="404">
        <v>112</v>
      </c>
      <c r="B122" s="242" t="s">
        <v>23</v>
      </c>
      <c r="C122" s="210" t="s">
        <v>338</v>
      </c>
      <c r="D122" s="210" t="s">
        <v>346</v>
      </c>
      <c r="E122" s="212"/>
      <c r="F122" s="201" t="s">
        <v>11</v>
      </c>
      <c r="G122" s="233"/>
      <c r="H122" s="213"/>
      <c r="I122" s="216" t="s">
        <v>1223</v>
      </c>
      <c r="J122" s="228"/>
      <c r="K122" s="409"/>
    </row>
    <row r="123" spans="1:256" ht="16.5" customHeight="1">
      <c r="A123" s="404">
        <v>113</v>
      </c>
      <c r="B123" s="242" t="s">
        <v>23</v>
      </c>
      <c r="C123" s="210" t="s">
        <v>338</v>
      </c>
      <c r="D123" s="210" t="s">
        <v>347</v>
      </c>
      <c r="E123" s="212"/>
      <c r="F123" s="201" t="s">
        <v>11</v>
      </c>
      <c r="G123" s="233"/>
      <c r="H123" s="213"/>
      <c r="I123" s="225"/>
      <c r="J123" s="670" t="s">
        <v>1378</v>
      </c>
      <c r="K123" s="409"/>
    </row>
    <row r="124" spans="1:256" ht="16.5" customHeight="1">
      <c r="A124" s="404">
        <v>114</v>
      </c>
      <c r="B124" s="242" t="s">
        <v>23</v>
      </c>
      <c r="C124" s="210" t="s">
        <v>338</v>
      </c>
      <c r="D124" s="210" t="s">
        <v>348</v>
      </c>
      <c r="E124" s="212"/>
      <c r="F124" s="201" t="s">
        <v>11</v>
      </c>
      <c r="G124" s="233"/>
      <c r="H124" s="213"/>
      <c r="I124" s="216" t="s">
        <v>3185</v>
      </c>
      <c r="J124" s="670" t="s">
        <v>1368</v>
      </c>
      <c r="K124" s="409"/>
    </row>
    <row r="125" spans="1:256" ht="16.5" customHeight="1">
      <c r="A125" s="404">
        <v>115</v>
      </c>
      <c r="B125" s="242" t="s">
        <v>23</v>
      </c>
      <c r="C125" s="210" t="s">
        <v>338</v>
      </c>
      <c r="D125" s="210" t="s">
        <v>350</v>
      </c>
      <c r="E125" s="209" t="s">
        <v>351</v>
      </c>
      <c r="F125" s="201" t="s">
        <v>11</v>
      </c>
      <c r="G125" s="233"/>
      <c r="H125" s="213"/>
      <c r="I125" s="216" t="s">
        <v>3182</v>
      </c>
      <c r="J125" s="670"/>
      <c r="K125" s="409"/>
    </row>
    <row r="126" spans="1:256" ht="16.5" customHeight="1">
      <c r="A126" s="404">
        <v>116</v>
      </c>
      <c r="B126" s="242" t="s">
        <v>23</v>
      </c>
      <c r="C126" s="210" t="s">
        <v>338</v>
      </c>
      <c r="D126" s="210" t="s">
        <v>353</v>
      </c>
      <c r="E126" s="209" t="s">
        <v>354</v>
      </c>
      <c r="F126" s="201" t="s">
        <v>11</v>
      </c>
      <c r="G126" s="233"/>
      <c r="H126" s="213"/>
      <c r="I126" s="216" t="s">
        <v>355</v>
      </c>
      <c r="J126" s="670"/>
      <c r="K126" s="409"/>
    </row>
    <row r="127" spans="1:256" ht="16.5" customHeight="1">
      <c r="A127" s="404">
        <v>117</v>
      </c>
      <c r="B127" s="242" t="s">
        <v>23</v>
      </c>
      <c r="C127" s="210" t="s">
        <v>338</v>
      </c>
      <c r="D127" s="210" t="s">
        <v>356</v>
      </c>
      <c r="E127" s="209" t="s">
        <v>357</v>
      </c>
      <c r="F127" s="201" t="s">
        <v>11</v>
      </c>
      <c r="G127" s="233"/>
      <c r="H127" s="213"/>
      <c r="I127" s="216" t="s">
        <v>3182</v>
      </c>
      <c r="J127" s="670"/>
      <c r="K127" s="409"/>
    </row>
    <row r="128" spans="1:256" ht="16.5" customHeight="1">
      <c r="A128" s="404">
        <v>118</v>
      </c>
      <c r="B128" s="242" t="s">
        <v>23</v>
      </c>
      <c r="C128" s="210" t="s">
        <v>338</v>
      </c>
      <c r="D128" s="210" t="s">
        <v>358</v>
      </c>
      <c r="E128" s="209" t="s">
        <v>351</v>
      </c>
      <c r="F128" s="201" t="s">
        <v>11</v>
      </c>
      <c r="G128" s="233"/>
      <c r="H128" s="213"/>
      <c r="I128" s="216" t="s">
        <v>359</v>
      </c>
      <c r="J128" s="670"/>
      <c r="K128" s="409"/>
    </row>
    <row r="129" spans="1:11" ht="16.5" customHeight="1">
      <c r="A129" s="404">
        <v>119</v>
      </c>
      <c r="B129" s="242" t="s">
        <v>23</v>
      </c>
      <c r="C129" s="210" t="s">
        <v>338</v>
      </c>
      <c r="D129" s="210" t="s">
        <v>360</v>
      </c>
      <c r="E129" s="209" t="s">
        <v>361</v>
      </c>
      <c r="F129" s="201" t="s">
        <v>11</v>
      </c>
      <c r="G129" s="233"/>
      <c r="H129" s="213"/>
      <c r="I129" s="216" t="s">
        <v>3183</v>
      </c>
      <c r="J129" s="670"/>
      <c r="K129" s="409"/>
    </row>
    <row r="130" spans="1:11" ht="16.5" customHeight="1">
      <c r="A130" s="404">
        <v>120</v>
      </c>
      <c r="B130" s="242" t="s">
        <v>23</v>
      </c>
      <c r="C130" s="210" t="s">
        <v>338</v>
      </c>
      <c r="D130" s="210" t="s">
        <v>363</v>
      </c>
      <c r="E130" s="209" t="s">
        <v>364</v>
      </c>
      <c r="F130" s="201" t="s">
        <v>11</v>
      </c>
      <c r="G130" s="233"/>
      <c r="H130" s="213"/>
      <c r="I130" s="216" t="s">
        <v>352</v>
      </c>
      <c r="J130" s="670"/>
      <c r="K130" s="409"/>
    </row>
    <row r="131" spans="1:11" ht="16.5" customHeight="1">
      <c r="A131" s="404">
        <v>121</v>
      </c>
      <c r="B131" s="242" t="s">
        <v>23</v>
      </c>
      <c r="C131" s="210" t="s">
        <v>338</v>
      </c>
      <c r="D131" s="210" t="s">
        <v>365</v>
      </c>
      <c r="E131" s="209" t="s">
        <v>366</v>
      </c>
      <c r="F131" s="201" t="s">
        <v>11</v>
      </c>
      <c r="G131" s="233"/>
      <c r="H131" s="213"/>
      <c r="I131" s="234" t="s">
        <v>1334</v>
      </c>
      <c r="J131" s="670"/>
      <c r="K131" s="409"/>
    </row>
    <row r="132" spans="1:11" ht="16.5" customHeight="1">
      <c r="A132" s="404">
        <v>122</v>
      </c>
      <c r="B132" s="242" t="s">
        <v>23</v>
      </c>
      <c r="C132" s="210" t="s">
        <v>338</v>
      </c>
      <c r="D132" s="210" t="s">
        <v>367</v>
      </c>
      <c r="E132" s="209" t="s">
        <v>368</v>
      </c>
      <c r="F132" s="201" t="s">
        <v>11</v>
      </c>
      <c r="G132" s="233"/>
      <c r="H132" s="213"/>
      <c r="I132" s="216" t="s">
        <v>369</v>
      </c>
      <c r="J132" s="670"/>
      <c r="K132" s="409"/>
    </row>
    <row r="133" spans="1:11" ht="16.5" customHeight="1">
      <c r="A133" s="404">
        <v>123</v>
      </c>
      <c r="B133" s="242" t="s">
        <v>23</v>
      </c>
      <c r="C133" s="210" t="s">
        <v>338</v>
      </c>
      <c r="D133" s="210" t="s">
        <v>370</v>
      </c>
      <c r="E133" s="212"/>
      <c r="F133" s="201" t="s">
        <v>11</v>
      </c>
      <c r="G133" s="233"/>
      <c r="H133" s="213"/>
      <c r="I133" s="225"/>
      <c r="J133" s="670" t="s">
        <v>1457</v>
      </c>
      <c r="K133" s="409"/>
    </row>
    <row r="134" spans="1:11" ht="16.5" customHeight="1">
      <c r="A134" s="404">
        <v>124</v>
      </c>
      <c r="B134" s="242" t="s">
        <v>23</v>
      </c>
      <c r="C134" s="210" t="s">
        <v>338</v>
      </c>
      <c r="D134" s="217" t="s">
        <v>371</v>
      </c>
      <c r="E134" s="212"/>
      <c r="F134" s="201" t="s">
        <v>11</v>
      </c>
      <c r="G134" s="233"/>
      <c r="H134" s="213"/>
      <c r="I134" s="214"/>
      <c r="J134" s="670" t="s">
        <v>1454</v>
      </c>
      <c r="K134" s="409"/>
    </row>
    <row r="135" spans="1:11" ht="16.5" customHeight="1">
      <c r="A135" s="404">
        <v>125</v>
      </c>
      <c r="B135" s="242" t="s">
        <v>23</v>
      </c>
      <c r="C135" s="210" t="s">
        <v>338</v>
      </c>
      <c r="D135" s="217" t="s">
        <v>1369</v>
      </c>
      <c r="E135" s="212"/>
      <c r="F135" s="201" t="s">
        <v>11</v>
      </c>
      <c r="G135" s="233"/>
      <c r="H135" s="213"/>
      <c r="I135" s="216" t="s">
        <v>372</v>
      </c>
      <c r="J135" s="670" t="s">
        <v>1418</v>
      </c>
      <c r="K135" s="409"/>
    </row>
    <row r="136" spans="1:11" ht="16.5" customHeight="1">
      <c r="A136" s="404">
        <v>126</v>
      </c>
      <c r="B136" s="242" t="s">
        <v>23</v>
      </c>
      <c r="C136" s="210" t="s">
        <v>338</v>
      </c>
      <c r="D136" s="217" t="s">
        <v>1370</v>
      </c>
      <c r="E136" s="212"/>
      <c r="F136" s="201" t="s">
        <v>3209</v>
      </c>
      <c r="G136" s="233"/>
      <c r="H136" s="213"/>
      <c r="I136" s="216" t="s">
        <v>1443</v>
      </c>
      <c r="J136" s="670" t="s">
        <v>3198</v>
      </c>
      <c r="K136" s="409"/>
    </row>
    <row r="137" spans="1:11" ht="16.5" customHeight="1">
      <c r="A137" s="404">
        <v>127</v>
      </c>
      <c r="B137" s="242" t="s">
        <v>23</v>
      </c>
      <c r="C137" s="210" t="s">
        <v>338</v>
      </c>
      <c r="D137" s="217" t="s">
        <v>1371</v>
      </c>
      <c r="E137" s="212"/>
      <c r="F137" s="201" t="s">
        <v>11</v>
      </c>
      <c r="G137" s="233"/>
      <c r="H137" s="213"/>
      <c r="I137" s="216" t="s">
        <v>3181</v>
      </c>
      <c r="J137" s="670" t="s">
        <v>1372</v>
      </c>
      <c r="K137" s="409"/>
    </row>
    <row r="138" spans="1:11" ht="16.5" customHeight="1">
      <c r="A138" s="404">
        <v>128</v>
      </c>
      <c r="B138" s="242" t="s">
        <v>23</v>
      </c>
      <c r="C138" s="210" t="s">
        <v>338</v>
      </c>
      <c r="D138" s="217" t="s">
        <v>376</v>
      </c>
      <c r="E138" s="212"/>
      <c r="F138" s="201" t="s">
        <v>11</v>
      </c>
      <c r="G138" s="233"/>
      <c r="H138" s="213"/>
      <c r="I138" s="216" t="s">
        <v>377</v>
      </c>
      <c r="J138" s="670"/>
      <c r="K138" s="409"/>
    </row>
    <row r="139" spans="1:11" ht="16.5" customHeight="1">
      <c r="A139" s="404">
        <v>129</v>
      </c>
      <c r="B139" s="242" t="s">
        <v>23</v>
      </c>
      <c r="C139" s="210" t="s">
        <v>338</v>
      </c>
      <c r="D139" s="217" t="s">
        <v>378</v>
      </c>
      <c r="E139" s="212"/>
      <c r="F139" s="201" t="s">
        <v>11</v>
      </c>
      <c r="G139" s="233"/>
      <c r="H139" s="213"/>
      <c r="I139" s="214"/>
      <c r="J139" s="670" t="s">
        <v>1456</v>
      </c>
      <c r="K139" s="409"/>
    </row>
    <row r="140" spans="1:11" ht="16.5" customHeight="1">
      <c r="A140" s="404">
        <v>130</v>
      </c>
      <c r="B140" s="242" t="s">
        <v>23</v>
      </c>
      <c r="C140" s="210" t="s">
        <v>338</v>
      </c>
      <c r="D140" s="217" t="s">
        <v>379</v>
      </c>
      <c r="E140" s="209" t="s">
        <v>380</v>
      </c>
      <c r="F140" s="201" t="s">
        <v>11</v>
      </c>
      <c r="G140" s="233"/>
      <c r="H140" s="213"/>
      <c r="I140" s="216" t="s">
        <v>381</v>
      </c>
      <c r="J140" s="670" t="s">
        <v>1375</v>
      </c>
      <c r="K140" s="409"/>
    </row>
    <row r="141" spans="1:11" ht="16.5" customHeight="1">
      <c r="A141" s="404">
        <v>131</v>
      </c>
      <c r="B141" s="242" t="s">
        <v>23</v>
      </c>
      <c r="C141" s="210" t="s">
        <v>338</v>
      </c>
      <c r="D141" s="217" t="s">
        <v>382</v>
      </c>
      <c r="E141" s="212"/>
      <c r="F141" s="201" t="s">
        <v>11</v>
      </c>
      <c r="G141" s="233"/>
      <c r="H141" s="213"/>
      <c r="I141" s="225"/>
      <c r="J141" s="670" t="s">
        <v>1372</v>
      </c>
      <c r="K141" s="409"/>
    </row>
    <row r="142" spans="1:11" ht="16.5" customHeight="1">
      <c r="A142" s="404">
        <v>132</v>
      </c>
      <c r="B142" s="242" t="s">
        <v>23</v>
      </c>
      <c r="C142" s="210" t="s">
        <v>338</v>
      </c>
      <c r="D142" s="217" t="s">
        <v>383</v>
      </c>
      <c r="E142" s="209" t="s">
        <v>384</v>
      </c>
      <c r="F142" s="201" t="s">
        <v>11</v>
      </c>
      <c r="G142" s="233"/>
      <c r="H142" s="213"/>
      <c r="I142" s="216" t="s">
        <v>1444</v>
      </c>
      <c r="J142" s="670" t="s">
        <v>1225</v>
      </c>
      <c r="K142" s="409"/>
    </row>
    <row r="143" spans="1:11" ht="16.5" customHeight="1">
      <c r="A143" s="404">
        <v>133</v>
      </c>
      <c r="B143" s="242" t="s">
        <v>23</v>
      </c>
      <c r="C143" s="210" t="s">
        <v>338</v>
      </c>
      <c r="D143" s="217" t="s">
        <v>386</v>
      </c>
      <c r="E143" s="209" t="s">
        <v>387</v>
      </c>
      <c r="F143" s="201" t="s">
        <v>11</v>
      </c>
      <c r="G143" s="233"/>
      <c r="H143" s="213"/>
      <c r="I143" s="216" t="s">
        <v>388</v>
      </c>
      <c r="J143" s="670" t="s">
        <v>2114</v>
      </c>
      <c r="K143" s="409"/>
    </row>
    <row r="144" spans="1:11" ht="16.5" customHeight="1">
      <c r="A144" s="404">
        <v>134</v>
      </c>
      <c r="B144" s="242" t="s">
        <v>23</v>
      </c>
      <c r="C144" s="210" t="s">
        <v>338</v>
      </c>
      <c r="D144" s="217" t="s">
        <v>389</v>
      </c>
      <c r="E144" s="209" t="s">
        <v>384</v>
      </c>
      <c r="F144" s="201" t="s">
        <v>11</v>
      </c>
      <c r="G144" s="233"/>
      <c r="H144" s="213"/>
      <c r="I144" s="216" t="s">
        <v>385</v>
      </c>
      <c r="J144" s="670" t="s">
        <v>2115</v>
      </c>
      <c r="K144" s="409"/>
    </row>
    <row r="145" spans="1:12" ht="16.5" customHeight="1">
      <c r="A145" s="404">
        <v>135</v>
      </c>
      <c r="B145" s="242" t="s">
        <v>23</v>
      </c>
      <c r="C145" s="210" t="s">
        <v>338</v>
      </c>
      <c r="D145" s="217" t="s">
        <v>390</v>
      </c>
      <c r="E145" s="235"/>
      <c r="F145" s="201" t="s">
        <v>11</v>
      </c>
      <c r="G145" s="236"/>
      <c r="H145" s="213"/>
      <c r="I145" s="214"/>
      <c r="J145" s="237" t="s">
        <v>1335</v>
      </c>
      <c r="K145" s="409"/>
    </row>
    <row r="146" spans="1:12" ht="16.5" customHeight="1">
      <c r="A146" s="404">
        <v>136</v>
      </c>
      <c r="B146" s="242" t="s">
        <v>23</v>
      </c>
      <c r="C146" s="210" t="s">
        <v>338</v>
      </c>
      <c r="D146" s="217" t="s">
        <v>391</v>
      </c>
      <c r="E146" s="212"/>
      <c r="F146" s="201" t="s">
        <v>11</v>
      </c>
      <c r="G146" s="233"/>
      <c r="H146" s="213"/>
      <c r="I146" s="214"/>
      <c r="J146" s="670" t="s">
        <v>1374</v>
      </c>
      <c r="K146" s="409"/>
    </row>
    <row r="147" spans="1:12" ht="16.5" customHeight="1">
      <c r="A147" s="404">
        <v>137</v>
      </c>
      <c r="B147" s="242" t="s">
        <v>23</v>
      </c>
      <c r="C147" s="210" t="s">
        <v>338</v>
      </c>
      <c r="D147" s="217" t="s">
        <v>392</v>
      </c>
      <c r="E147" s="212"/>
      <c r="F147" s="201" t="s">
        <v>3209</v>
      </c>
      <c r="G147" s="233"/>
      <c r="H147" s="213"/>
      <c r="I147" s="214"/>
      <c r="J147" s="670" t="s">
        <v>1376</v>
      </c>
      <c r="K147" s="409"/>
    </row>
    <row r="148" spans="1:12" ht="16.5" customHeight="1">
      <c r="A148" s="404">
        <v>138</v>
      </c>
      <c r="B148" s="242" t="s">
        <v>23</v>
      </c>
      <c r="C148" s="210" t="s">
        <v>338</v>
      </c>
      <c r="D148" s="217" t="s">
        <v>393</v>
      </c>
      <c r="E148" s="212"/>
      <c r="F148" s="201" t="s">
        <v>3244</v>
      </c>
      <c r="G148" s="233"/>
      <c r="H148" s="213"/>
      <c r="I148" s="216" t="s">
        <v>3184</v>
      </c>
      <c r="J148" s="670" t="s">
        <v>1377</v>
      </c>
      <c r="K148" s="409"/>
    </row>
    <row r="149" spans="1:12" ht="16.5" customHeight="1">
      <c r="A149" s="404">
        <v>139</v>
      </c>
      <c r="B149" s="242" t="s">
        <v>23</v>
      </c>
      <c r="C149" s="210" t="s">
        <v>338</v>
      </c>
      <c r="D149" s="217" t="s">
        <v>394</v>
      </c>
      <c r="E149" s="212"/>
      <c r="F149" s="201" t="s">
        <v>3209</v>
      </c>
      <c r="G149" s="233"/>
      <c r="H149" s="213"/>
      <c r="I149" s="216" t="s">
        <v>1443</v>
      </c>
      <c r="J149" s="670" t="s">
        <v>3199</v>
      </c>
      <c r="K149" s="409"/>
    </row>
    <row r="150" spans="1:12" ht="16.5" customHeight="1">
      <c r="A150" s="404">
        <v>140</v>
      </c>
      <c r="B150" s="242" t="s">
        <v>23</v>
      </c>
      <c r="C150" s="210" t="s">
        <v>338</v>
      </c>
      <c r="D150" s="210" t="s">
        <v>3238</v>
      </c>
      <c r="E150" s="212"/>
      <c r="F150" s="35" t="s">
        <v>10</v>
      </c>
      <c r="G150" s="233"/>
      <c r="H150" s="213"/>
      <c r="I150" s="216" t="s">
        <v>3247</v>
      </c>
      <c r="J150" s="752" t="s">
        <v>3236</v>
      </c>
      <c r="K150" s="409"/>
    </row>
    <row r="151" spans="1:12" ht="16.5" customHeight="1">
      <c r="A151" s="404">
        <v>141</v>
      </c>
      <c r="B151" s="242" t="s">
        <v>23</v>
      </c>
      <c r="C151" s="210" t="s">
        <v>338</v>
      </c>
      <c r="D151" s="210" t="s">
        <v>3078</v>
      </c>
      <c r="E151" s="210"/>
      <c r="F151" s="201" t="s">
        <v>11</v>
      </c>
      <c r="G151" s="233"/>
      <c r="H151" s="213"/>
      <c r="I151" s="672" t="s">
        <v>3214</v>
      </c>
      <c r="J151" s="670"/>
      <c r="K151" s="409"/>
    </row>
    <row r="152" spans="1:12" s="124" customFormat="1" ht="16.5" customHeight="1">
      <c r="A152" s="404">
        <v>142</v>
      </c>
      <c r="B152" s="242" t="s">
        <v>23</v>
      </c>
      <c r="C152" s="447" t="s">
        <v>1922</v>
      </c>
      <c r="D152" s="448" t="s">
        <v>2961</v>
      </c>
      <c r="E152" s="197"/>
      <c r="F152" s="201" t="s">
        <v>3209</v>
      </c>
      <c r="G152" s="198"/>
      <c r="H152" s="514" t="s">
        <v>1365</v>
      </c>
      <c r="I152" s="450"/>
      <c r="J152" s="451" t="s">
        <v>2971</v>
      </c>
      <c r="K152" s="452" t="s">
        <v>3245</v>
      </c>
      <c r="L152" s="123"/>
    </row>
    <row r="153" spans="1:12" s="124" customFormat="1" ht="16.5" customHeight="1">
      <c r="A153" s="404">
        <v>143</v>
      </c>
      <c r="B153" s="242" t="s">
        <v>23</v>
      </c>
      <c r="C153" s="447" t="s">
        <v>399</v>
      </c>
      <c r="D153" s="510" t="s">
        <v>2166</v>
      </c>
      <c r="E153" s="197"/>
      <c r="F153" s="407" t="s">
        <v>11</v>
      </c>
      <c r="G153" s="198"/>
      <c r="H153" s="510" t="s">
        <v>2166</v>
      </c>
      <c r="I153" s="450"/>
      <c r="J153" s="499" t="s">
        <v>2165</v>
      </c>
      <c r="K153" s="456" t="s">
        <v>2178</v>
      </c>
      <c r="L153" s="110"/>
    </row>
    <row r="154" spans="1:12" s="124" customFormat="1" ht="16.5" customHeight="1">
      <c r="A154" s="404">
        <v>144</v>
      </c>
      <c r="B154" s="494" t="s">
        <v>23</v>
      </c>
      <c r="C154" s="447" t="s">
        <v>1922</v>
      </c>
      <c r="D154" s="496" t="s">
        <v>2167</v>
      </c>
      <c r="E154" s="197"/>
      <c r="F154" s="407" t="s">
        <v>11</v>
      </c>
      <c r="G154" s="198"/>
      <c r="H154" s="496" t="s">
        <v>2167</v>
      </c>
      <c r="I154" s="497"/>
      <c r="J154" s="495"/>
      <c r="K154" s="498"/>
      <c r="L154" s="123"/>
    </row>
    <row r="155" spans="1:12" s="124" customFormat="1" ht="16.5" customHeight="1">
      <c r="A155" s="404">
        <v>145</v>
      </c>
      <c r="B155" s="242" t="s">
        <v>23</v>
      </c>
      <c r="C155" s="447" t="s">
        <v>399</v>
      </c>
      <c r="D155" s="455" t="s">
        <v>2168</v>
      </c>
      <c r="E155" s="197"/>
      <c r="F155" s="407" t="s">
        <v>11</v>
      </c>
      <c r="G155" s="198"/>
      <c r="H155" s="455" t="s">
        <v>2168</v>
      </c>
      <c r="I155" s="450"/>
      <c r="J155" s="500"/>
      <c r="K155" s="456"/>
      <c r="L155" s="110"/>
    </row>
    <row r="156" spans="1:12" s="124" customFormat="1" ht="16.5" customHeight="1">
      <c r="A156" s="404">
        <v>146</v>
      </c>
      <c r="B156" s="242" t="s">
        <v>23</v>
      </c>
      <c r="C156" s="447" t="s">
        <v>399</v>
      </c>
      <c r="D156" s="455" t="s">
        <v>2169</v>
      </c>
      <c r="E156" s="197"/>
      <c r="F156" s="407" t="s">
        <v>11</v>
      </c>
      <c r="G156" s="198"/>
      <c r="H156" s="455" t="s">
        <v>2169</v>
      </c>
      <c r="I156" s="450"/>
      <c r="J156" s="500"/>
      <c r="K156" s="456"/>
      <c r="L156" s="110"/>
    </row>
    <row r="157" spans="1:12" s="124" customFormat="1" ht="16.5" customHeight="1">
      <c r="A157" s="404">
        <v>147</v>
      </c>
      <c r="B157" s="242" t="s">
        <v>23</v>
      </c>
      <c r="C157" s="447" t="s">
        <v>399</v>
      </c>
      <c r="D157" s="455" t="s">
        <v>2170</v>
      </c>
      <c r="E157" s="197"/>
      <c r="F157" s="407" t="s">
        <v>11</v>
      </c>
      <c r="G157" s="198"/>
      <c r="H157" s="455" t="s">
        <v>2170</v>
      </c>
      <c r="I157" s="450"/>
      <c r="J157" s="500"/>
      <c r="K157" s="456"/>
      <c r="L157" s="110"/>
    </row>
    <row r="158" spans="1:12" s="124" customFormat="1" ht="16.5" customHeight="1">
      <c r="A158" s="404">
        <v>148</v>
      </c>
      <c r="B158" s="242" t="s">
        <v>23</v>
      </c>
      <c r="C158" s="447" t="s">
        <v>399</v>
      </c>
      <c r="D158" s="455" t="s">
        <v>2171</v>
      </c>
      <c r="E158" s="197"/>
      <c r="F158" s="407" t="s">
        <v>11</v>
      </c>
      <c r="G158" s="198"/>
      <c r="H158" s="455" t="s">
        <v>2171</v>
      </c>
      <c r="I158" s="450"/>
      <c r="J158" s="500"/>
      <c r="K158" s="456"/>
      <c r="L158" s="110"/>
    </row>
    <row r="159" spans="1:12" s="124" customFormat="1" ht="16.5" customHeight="1">
      <c r="A159" s="404">
        <v>149</v>
      </c>
      <c r="B159" s="242" t="s">
        <v>23</v>
      </c>
      <c r="C159" s="447" t="s">
        <v>399</v>
      </c>
      <c r="D159" s="455" t="s">
        <v>2172</v>
      </c>
      <c r="E159" s="197"/>
      <c r="F159" s="407" t="s">
        <v>11</v>
      </c>
      <c r="G159" s="198"/>
      <c r="H159" s="455" t="s">
        <v>2172</v>
      </c>
      <c r="I159" s="450"/>
      <c r="J159" s="500"/>
      <c r="K159" s="456"/>
      <c r="L159" s="110"/>
    </row>
    <row r="160" spans="1:12" s="124" customFormat="1" ht="16.5" customHeight="1">
      <c r="A160" s="404">
        <v>150</v>
      </c>
      <c r="B160" s="242" t="s">
        <v>23</v>
      </c>
      <c r="C160" s="447" t="s">
        <v>399</v>
      </c>
      <c r="D160" s="455" t="s">
        <v>2173</v>
      </c>
      <c r="E160" s="197"/>
      <c r="F160" s="407" t="s">
        <v>11</v>
      </c>
      <c r="G160" s="198"/>
      <c r="H160" s="455" t="s">
        <v>2173</v>
      </c>
      <c r="I160" s="450"/>
      <c r="J160" s="500"/>
      <c r="K160" s="456"/>
      <c r="L160" s="110"/>
    </row>
    <row r="161" spans="1:12" s="124" customFormat="1" ht="16.5" customHeight="1">
      <c r="A161" s="404">
        <v>151</v>
      </c>
      <c r="B161" s="242" t="s">
        <v>23</v>
      </c>
      <c r="C161" s="447" t="s">
        <v>399</v>
      </c>
      <c r="D161" s="455" t="s">
        <v>2174</v>
      </c>
      <c r="E161" s="197"/>
      <c r="F161" s="407" t="s">
        <v>11</v>
      </c>
      <c r="G161" s="198"/>
      <c r="H161" s="455" t="s">
        <v>2174</v>
      </c>
      <c r="I161" s="450"/>
      <c r="J161" s="500"/>
      <c r="K161" s="456"/>
      <c r="L161" s="110"/>
    </row>
    <row r="162" spans="1:12" s="124" customFormat="1" ht="16.5" customHeight="1">
      <c r="A162" s="404">
        <v>152</v>
      </c>
      <c r="B162" s="242" t="s">
        <v>23</v>
      </c>
      <c r="C162" s="447" t="s">
        <v>399</v>
      </c>
      <c r="D162" s="455" t="s">
        <v>2175</v>
      </c>
      <c r="E162" s="197"/>
      <c r="F162" s="407" t="s">
        <v>11</v>
      </c>
      <c r="G162" s="198"/>
      <c r="H162" s="455" t="s">
        <v>2175</v>
      </c>
      <c r="I162" s="450"/>
      <c r="J162" s="500"/>
      <c r="K162" s="456"/>
      <c r="L162" s="110"/>
    </row>
    <row r="163" spans="1:12" s="124" customFormat="1" ht="16.5" customHeight="1">
      <c r="A163" s="404">
        <v>153</v>
      </c>
      <c r="B163" s="242" t="s">
        <v>23</v>
      </c>
      <c r="C163" s="447" t="s">
        <v>399</v>
      </c>
      <c r="D163" s="455" t="s">
        <v>2176</v>
      </c>
      <c r="E163" s="197"/>
      <c r="F163" s="407" t="s">
        <v>11</v>
      </c>
      <c r="G163" s="198"/>
      <c r="H163" s="455" t="s">
        <v>2176</v>
      </c>
      <c r="I163" s="450"/>
      <c r="J163" s="500"/>
      <c r="K163" s="456"/>
      <c r="L163" s="110"/>
    </row>
    <row r="164" spans="1:12" s="124" customFormat="1" ht="16.5" customHeight="1">
      <c r="A164" s="404">
        <v>154</v>
      </c>
      <c r="B164" s="242" t="s">
        <v>23</v>
      </c>
      <c r="C164" s="447" t="s">
        <v>399</v>
      </c>
      <c r="D164" s="455" t="s">
        <v>2177</v>
      </c>
      <c r="E164" s="197"/>
      <c r="F164" s="407" t="s">
        <v>11</v>
      </c>
      <c r="G164" s="198"/>
      <c r="H164" s="455" t="s">
        <v>2177</v>
      </c>
      <c r="I164" s="450"/>
      <c r="J164" s="500"/>
      <c r="K164" s="456"/>
      <c r="L164" s="110"/>
    </row>
    <row r="165" spans="1:12" s="124" customFormat="1" ht="16.5" customHeight="1">
      <c r="A165" s="404">
        <v>155</v>
      </c>
      <c r="B165" s="242" t="s">
        <v>23</v>
      </c>
      <c r="C165" s="447" t="s">
        <v>399</v>
      </c>
      <c r="D165" s="514" t="s">
        <v>2185</v>
      </c>
      <c r="E165" s="197"/>
      <c r="F165" s="407" t="s">
        <v>11</v>
      </c>
      <c r="G165" s="198"/>
      <c r="H165" s="514" t="s">
        <v>2185</v>
      </c>
      <c r="I165" s="450"/>
      <c r="J165" s="639" t="s">
        <v>2179</v>
      </c>
      <c r="K165" s="454" t="s">
        <v>1924</v>
      </c>
      <c r="L165" s="123"/>
    </row>
    <row r="166" spans="1:12" s="124" customFormat="1" ht="16.5" customHeight="1">
      <c r="A166" s="404">
        <v>156</v>
      </c>
      <c r="B166" s="507" t="s">
        <v>23</v>
      </c>
      <c r="C166" s="447" t="s">
        <v>399</v>
      </c>
      <c r="D166" s="515" t="s">
        <v>2186</v>
      </c>
      <c r="E166" s="601" t="s">
        <v>2724</v>
      </c>
      <c r="F166" s="407" t="s">
        <v>11</v>
      </c>
      <c r="G166" s="198"/>
      <c r="H166" s="515" t="s">
        <v>2186</v>
      </c>
      <c r="I166" s="497"/>
      <c r="J166" s="520" t="s">
        <v>2221</v>
      </c>
      <c r="K166" s="454" t="s">
        <v>1924</v>
      </c>
      <c r="L166" s="123"/>
    </row>
    <row r="167" spans="1:12" s="124" customFormat="1" ht="16.5" customHeight="1">
      <c r="A167" s="404">
        <v>157</v>
      </c>
      <c r="B167" s="242" t="s">
        <v>23</v>
      </c>
      <c r="C167" s="447" t="s">
        <v>399</v>
      </c>
      <c r="D167" s="516" t="s">
        <v>2182</v>
      </c>
      <c r="E167" s="601"/>
      <c r="F167" s="407" t="s">
        <v>11</v>
      </c>
      <c r="G167" s="198"/>
      <c r="H167" s="516" t="s">
        <v>2182</v>
      </c>
      <c r="I167" s="450"/>
      <c r="J167" s="797" t="s">
        <v>1946</v>
      </c>
      <c r="K167" s="454" t="s">
        <v>2181</v>
      </c>
      <c r="L167" s="123"/>
    </row>
    <row r="168" spans="1:12" s="124" customFormat="1" ht="16.5" customHeight="1">
      <c r="A168" s="404">
        <v>158</v>
      </c>
      <c r="B168" s="509" t="s">
        <v>23</v>
      </c>
      <c r="C168" s="447" t="s">
        <v>399</v>
      </c>
      <c r="D168" s="516" t="s">
        <v>2183</v>
      </c>
      <c r="E168" s="601"/>
      <c r="F168" s="407" t="s">
        <v>11</v>
      </c>
      <c r="G168" s="198"/>
      <c r="H168" s="516" t="s">
        <v>2183</v>
      </c>
      <c r="I168" s="450"/>
      <c r="J168" s="798"/>
      <c r="K168" s="454" t="s">
        <v>2181</v>
      </c>
      <c r="L168" s="123"/>
    </row>
    <row r="169" spans="1:12" s="124" customFormat="1" ht="16.5" customHeight="1">
      <c r="A169" s="404">
        <v>159</v>
      </c>
      <c r="B169" s="242" t="s">
        <v>23</v>
      </c>
      <c r="C169" s="447" t="s">
        <v>399</v>
      </c>
      <c r="D169" s="514" t="s">
        <v>2156</v>
      </c>
      <c r="E169" s="601"/>
      <c r="F169" s="407" t="s">
        <v>11</v>
      </c>
      <c r="G169" s="198"/>
      <c r="H169" s="514" t="s">
        <v>2156</v>
      </c>
      <c r="I169" s="450"/>
      <c r="J169" s="453"/>
      <c r="K169" s="454" t="s">
        <v>2180</v>
      </c>
      <c r="L169" s="123"/>
    </row>
    <row r="170" spans="1:12" s="124" customFormat="1" ht="16.5" customHeight="1">
      <c r="A170" s="404">
        <v>160</v>
      </c>
      <c r="B170" s="242" t="s">
        <v>23</v>
      </c>
      <c r="C170" s="447" t="s">
        <v>399</v>
      </c>
      <c r="D170" s="514" t="s">
        <v>2968</v>
      </c>
      <c r="E170" s="601" t="s">
        <v>2207</v>
      </c>
      <c r="F170" s="407" t="s">
        <v>11</v>
      </c>
      <c r="G170" s="198"/>
      <c r="H170" s="514" t="s">
        <v>2211</v>
      </c>
      <c r="I170" s="450"/>
      <c r="J170" s="645" t="s">
        <v>2967</v>
      </c>
      <c r="K170" s="454" t="s">
        <v>2159</v>
      </c>
      <c r="L170" s="123"/>
    </row>
    <row r="171" spans="1:12" s="124" customFormat="1" ht="16.5" customHeight="1">
      <c r="A171" s="404">
        <v>161</v>
      </c>
      <c r="B171" s="430" t="s">
        <v>23</v>
      </c>
      <c r="C171" s="447" t="s">
        <v>1922</v>
      </c>
      <c r="D171" s="448" t="s">
        <v>2074</v>
      </c>
      <c r="E171" s="197"/>
      <c r="F171" s="407" t="s">
        <v>11</v>
      </c>
      <c r="G171" s="198"/>
      <c r="H171" s="516" t="s">
        <v>2154</v>
      </c>
      <c r="I171" s="450"/>
      <c r="J171" s="520" t="s">
        <v>2222</v>
      </c>
      <c r="K171" s="454"/>
      <c r="L171" s="123"/>
    </row>
    <row r="172" spans="1:12" s="124" customFormat="1" ht="16.5" customHeight="1">
      <c r="A172" s="404">
        <v>162</v>
      </c>
      <c r="B172" s="430" t="s">
        <v>23</v>
      </c>
      <c r="C172" s="447" t="s">
        <v>399</v>
      </c>
      <c r="D172" s="448" t="s">
        <v>2075</v>
      </c>
      <c r="E172" s="197"/>
      <c r="F172" s="407" t="s">
        <v>11</v>
      </c>
      <c r="G172" s="198"/>
      <c r="H172" s="516" t="s">
        <v>2157</v>
      </c>
      <c r="I172" s="450"/>
      <c r="J172" s="508" t="s">
        <v>2184</v>
      </c>
      <c r="K172" s="454"/>
      <c r="L172" s="123"/>
    </row>
    <row r="173" spans="1:12" s="124" customFormat="1" ht="16.5" customHeight="1">
      <c r="A173" s="404">
        <v>163</v>
      </c>
      <c r="B173" s="430" t="s">
        <v>23</v>
      </c>
      <c r="C173" s="447" t="s">
        <v>399</v>
      </c>
      <c r="D173" s="448" t="s">
        <v>2076</v>
      </c>
      <c r="E173" s="197"/>
      <c r="F173" s="407" t="s">
        <v>11</v>
      </c>
      <c r="G173" s="198"/>
      <c r="H173" s="516" t="s">
        <v>2155</v>
      </c>
      <c r="I173" s="450"/>
      <c r="J173" s="520" t="s">
        <v>2091</v>
      </c>
      <c r="K173" s="454"/>
      <c r="L173" s="123"/>
    </row>
    <row r="174" spans="1:12" s="124" customFormat="1" ht="26.25" customHeight="1">
      <c r="A174" s="404">
        <v>164</v>
      </c>
      <c r="B174" s="430" t="s">
        <v>23</v>
      </c>
      <c r="C174" s="447" t="s">
        <v>399</v>
      </c>
      <c r="D174" s="448" t="s">
        <v>2077</v>
      </c>
      <c r="E174" s="197"/>
      <c r="F174" s="407" t="s">
        <v>11</v>
      </c>
      <c r="G174" s="198"/>
      <c r="H174" s="516" t="s">
        <v>2160</v>
      </c>
      <c r="I174" s="450"/>
      <c r="J174" s="517" t="s">
        <v>2210</v>
      </c>
      <c r="K174" s="454"/>
      <c r="L174" s="123"/>
    </row>
    <row r="175" spans="1:12" s="124" customFormat="1" ht="16.5" customHeight="1">
      <c r="A175" s="404">
        <v>165</v>
      </c>
      <c r="B175" s="242" t="s">
        <v>23</v>
      </c>
      <c r="C175" s="447" t="s">
        <v>399</v>
      </c>
      <c r="D175" s="455" t="s">
        <v>2969</v>
      </c>
      <c r="E175" s="197" t="s">
        <v>1828</v>
      </c>
      <c r="F175" s="407" t="s">
        <v>11</v>
      </c>
      <c r="G175" s="198"/>
      <c r="H175" s="514" t="s">
        <v>1366</v>
      </c>
      <c r="I175" s="450"/>
      <c r="J175" s="797" t="s">
        <v>2970</v>
      </c>
      <c r="K175" s="456"/>
      <c r="L175" s="110"/>
    </row>
    <row r="176" spans="1:12" s="124" customFormat="1" ht="16.5" customHeight="1">
      <c r="A176" s="404">
        <v>166</v>
      </c>
      <c r="B176" s="242" t="s">
        <v>23</v>
      </c>
      <c r="C176" s="447" t="s">
        <v>399</v>
      </c>
      <c r="D176" s="455" t="s">
        <v>1830</v>
      </c>
      <c r="E176" s="197" t="s">
        <v>1829</v>
      </c>
      <c r="F176" s="407" t="s">
        <v>11</v>
      </c>
      <c r="G176" s="198"/>
      <c r="H176" s="514" t="s">
        <v>1367</v>
      </c>
      <c r="I176" s="450"/>
      <c r="J176" s="801"/>
      <c r="K176" s="456"/>
      <c r="L176" s="110"/>
    </row>
    <row r="177" spans="1:12" s="124" customFormat="1" ht="16.5" customHeight="1">
      <c r="A177" s="404">
        <v>167</v>
      </c>
      <c r="B177" s="242" t="s">
        <v>23</v>
      </c>
      <c r="C177" s="447" t="s">
        <v>399</v>
      </c>
      <c r="D177" s="455" t="s">
        <v>2187</v>
      </c>
      <c r="E177" s="197"/>
      <c r="F177" s="407" t="s">
        <v>11</v>
      </c>
      <c r="G177" s="198"/>
      <c r="H177" s="455" t="s">
        <v>2187</v>
      </c>
      <c r="I177" s="450"/>
      <c r="J177" s="801"/>
      <c r="K177" s="456"/>
      <c r="L177" s="110"/>
    </row>
    <row r="178" spans="1:12" s="124" customFormat="1" ht="16.5" customHeight="1">
      <c r="A178" s="404">
        <v>168</v>
      </c>
      <c r="B178" s="242" t="s">
        <v>23</v>
      </c>
      <c r="C178" s="447" t="s">
        <v>399</v>
      </c>
      <c r="D178" s="455" t="s">
        <v>2910</v>
      </c>
      <c r="E178" s="197"/>
      <c r="F178" s="407" t="s">
        <v>11</v>
      </c>
      <c r="G178" s="198"/>
      <c r="H178" s="455" t="s">
        <v>2188</v>
      </c>
      <c r="I178" s="450"/>
      <c r="J178" s="801"/>
      <c r="K178" s="456"/>
      <c r="L178" s="110"/>
    </row>
    <row r="179" spans="1:12" s="124" customFormat="1" ht="16.5" customHeight="1">
      <c r="A179" s="404">
        <v>169</v>
      </c>
      <c r="B179" s="242" t="s">
        <v>23</v>
      </c>
      <c r="C179" s="447" t="s">
        <v>399</v>
      </c>
      <c r="D179" s="455" t="s">
        <v>2911</v>
      </c>
      <c r="E179" s="197"/>
      <c r="F179" s="407" t="s">
        <v>11</v>
      </c>
      <c r="G179" s="198"/>
      <c r="H179" s="455" t="s">
        <v>2189</v>
      </c>
      <c r="I179" s="450"/>
      <c r="J179" s="798"/>
      <c r="K179" s="456"/>
      <c r="L179" s="110"/>
    </row>
    <row r="180" spans="1:12" s="124" customFormat="1" ht="16.5" customHeight="1">
      <c r="A180" s="404">
        <v>170</v>
      </c>
      <c r="B180" s="242" t="s">
        <v>23</v>
      </c>
      <c r="C180" s="447" t="s">
        <v>399</v>
      </c>
      <c r="D180" s="455" t="s">
        <v>2190</v>
      </c>
      <c r="E180" s="449"/>
      <c r="F180" s="407" t="s">
        <v>11</v>
      </c>
      <c r="G180" s="198"/>
      <c r="H180" s="455" t="s">
        <v>2190</v>
      </c>
      <c r="I180" s="450"/>
      <c r="J180" s="797" t="s">
        <v>2208</v>
      </c>
      <c r="K180" s="456"/>
      <c r="L180" s="110"/>
    </row>
    <row r="181" spans="1:12" s="124" customFormat="1" ht="16.5" customHeight="1">
      <c r="A181" s="404">
        <v>171</v>
      </c>
      <c r="B181" s="242" t="s">
        <v>23</v>
      </c>
      <c r="C181" s="447" t="s">
        <v>399</v>
      </c>
      <c r="D181" s="455" t="s">
        <v>2191</v>
      </c>
      <c r="E181" s="449"/>
      <c r="F181" s="407" t="s">
        <v>11</v>
      </c>
      <c r="G181" s="198"/>
      <c r="H181" s="455" t="s">
        <v>2191</v>
      </c>
      <c r="I181" s="450"/>
      <c r="J181" s="801"/>
      <c r="K181" s="456"/>
      <c r="L181" s="110"/>
    </row>
    <row r="182" spans="1:12" s="124" customFormat="1" ht="16.5" customHeight="1">
      <c r="A182" s="404">
        <v>172</v>
      </c>
      <c r="B182" s="242" t="s">
        <v>23</v>
      </c>
      <c r="C182" s="447" t="s">
        <v>399</v>
      </c>
      <c r="D182" s="455" t="s">
        <v>2192</v>
      </c>
      <c r="E182" s="449"/>
      <c r="F182" s="407" t="s">
        <v>11</v>
      </c>
      <c r="G182" s="198"/>
      <c r="H182" s="455" t="s">
        <v>2192</v>
      </c>
      <c r="I182" s="450"/>
      <c r="J182" s="801"/>
      <c r="K182" s="456"/>
      <c r="L182" s="110"/>
    </row>
    <row r="183" spans="1:12" s="124" customFormat="1" ht="16.5" customHeight="1">
      <c r="A183" s="404">
        <v>173</v>
      </c>
      <c r="B183" s="242" t="s">
        <v>23</v>
      </c>
      <c r="C183" s="447" t="s">
        <v>399</v>
      </c>
      <c r="D183" s="455" t="s">
        <v>2193</v>
      </c>
      <c r="E183" s="449"/>
      <c r="F183" s="407" t="s">
        <v>11</v>
      </c>
      <c r="G183" s="198"/>
      <c r="H183" s="455" t="s">
        <v>2193</v>
      </c>
      <c r="I183" s="450"/>
      <c r="J183" s="801"/>
      <c r="K183" s="456"/>
      <c r="L183" s="110"/>
    </row>
    <row r="184" spans="1:12" s="124" customFormat="1" ht="16.5" customHeight="1">
      <c r="A184" s="404">
        <v>174</v>
      </c>
      <c r="B184" s="242" t="s">
        <v>23</v>
      </c>
      <c r="C184" s="447" t="s">
        <v>399</v>
      </c>
      <c r="D184" s="455" t="s">
        <v>2194</v>
      </c>
      <c r="E184" s="449"/>
      <c r="F184" s="407" t="s">
        <v>11</v>
      </c>
      <c r="G184" s="198"/>
      <c r="H184" s="455" t="s">
        <v>2194</v>
      </c>
      <c r="I184" s="450"/>
      <c r="J184" s="801"/>
      <c r="K184" s="456"/>
      <c r="L184" s="110"/>
    </row>
    <row r="185" spans="1:12" s="124" customFormat="1" ht="16.5" customHeight="1">
      <c r="A185" s="404">
        <v>175</v>
      </c>
      <c r="B185" s="242" t="s">
        <v>23</v>
      </c>
      <c r="C185" s="447" t="s">
        <v>399</v>
      </c>
      <c r="D185" s="455" t="s">
        <v>2195</v>
      </c>
      <c r="E185" s="449"/>
      <c r="F185" s="407" t="s">
        <v>11</v>
      </c>
      <c r="G185" s="198"/>
      <c r="H185" s="455" t="s">
        <v>2195</v>
      </c>
      <c r="I185" s="450"/>
      <c r="J185" s="801"/>
      <c r="K185" s="456"/>
      <c r="L185" s="110"/>
    </row>
    <row r="186" spans="1:12" s="124" customFormat="1" ht="16.5" customHeight="1">
      <c r="A186" s="404">
        <v>176</v>
      </c>
      <c r="B186" s="242" t="s">
        <v>23</v>
      </c>
      <c r="C186" s="447" t="s">
        <v>399</v>
      </c>
      <c r="D186" s="455" t="s">
        <v>2196</v>
      </c>
      <c r="E186" s="449"/>
      <c r="F186" s="407" t="s">
        <v>11</v>
      </c>
      <c r="G186" s="198"/>
      <c r="H186" s="455" t="s">
        <v>2196</v>
      </c>
      <c r="I186" s="450"/>
      <c r="J186" s="801"/>
      <c r="K186" s="456"/>
      <c r="L186" s="110"/>
    </row>
    <row r="187" spans="1:12" s="124" customFormat="1" ht="16.5" customHeight="1">
      <c r="A187" s="404">
        <v>177</v>
      </c>
      <c r="B187" s="242" t="s">
        <v>23</v>
      </c>
      <c r="C187" s="447" t="s">
        <v>399</v>
      </c>
      <c r="D187" s="455" t="s">
        <v>2197</v>
      </c>
      <c r="E187" s="449"/>
      <c r="F187" s="407" t="s">
        <v>11</v>
      </c>
      <c r="G187" s="198"/>
      <c r="H187" s="455" t="s">
        <v>2197</v>
      </c>
      <c r="I187" s="450"/>
      <c r="J187" s="801"/>
      <c r="K187" s="456"/>
      <c r="L187" s="110"/>
    </row>
    <row r="188" spans="1:12" s="124" customFormat="1" ht="16.5" customHeight="1">
      <c r="A188" s="404">
        <v>178</v>
      </c>
      <c r="B188" s="242" t="s">
        <v>23</v>
      </c>
      <c r="C188" s="447" t="s">
        <v>399</v>
      </c>
      <c r="D188" s="455" t="s">
        <v>2198</v>
      </c>
      <c r="E188" s="449"/>
      <c r="F188" s="407" t="s">
        <v>11</v>
      </c>
      <c r="G188" s="198"/>
      <c r="H188" s="455" t="s">
        <v>2198</v>
      </c>
      <c r="I188" s="450"/>
      <c r="J188" s="801"/>
      <c r="K188" s="456"/>
      <c r="L188" s="110"/>
    </row>
    <row r="189" spans="1:12" s="124" customFormat="1" ht="16.5" customHeight="1">
      <c r="A189" s="404">
        <v>179</v>
      </c>
      <c r="B189" s="242" t="s">
        <v>23</v>
      </c>
      <c r="C189" s="447" t="s">
        <v>399</v>
      </c>
      <c r="D189" s="455" t="s">
        <v>2199</v>
      </c>
      <c r="E189" s="449"/>
      <c r="F189" s="407" t="s">
        <v>11</v>
      </c>
      <c r="G189" s="198"/>
      <c r="H189" s="455" t="s">
        <v>2199</v>
      </c>
      <c r="I189" s="450"/>
      <c r="J189" s="801"/>
      <c r="K189" s="457"/>
      <c r="L189" s="110"/>
    </row>
    <row r="190" spans="1:12" s="124" customFormat="1" ht="16.5" customHeight="1">
      <c r="A190" s="404">
        <v>180</v>
      </c>
      <c r="B190" s="242" t="s">
        <v>23</v>
      </c>
      <c r="C190" s="447" t="s">
        <v>399</v>
      </c>
      <c r="D190" s="455" t="s">
        <v>2200</v>
      </c>
      <c r="E190" s="449"/>
      <c r="F190" s="407" t="s">
        <v>11</v>
      </c>
      <c r="G190" s="198"/>
      <c r="H190" s="455" t="s">
        <v>2200</v>
      </c>
      <c r="I190" s="450"/>
      <c r="J190" s="801"/>
      <c r="K190" s="457"/>
      <c r="L190" s="110"/>
    </row>
    <row r="191" spans="1:12" s="124" customFormat="1" ht="16.5" customHeight="1">
      <c r="A191" s="404">
        <v>181</v>
      </c>
      <c r="B191" s="242" t="s">
        <v>23</v>
      </c>
      <c r="C191" s="447" t="s">
        <v>399</v>
      </c>
      <c r="D191" s="455" t="s">
        <v>2201</v>
      </c>
      <c r="E191" s="449"/>
      <c r="F191" s="407" t="s">
        <v>11</v>
      </c>
      <c r="G191" s="198"/>
      <c r="H191" s="455" t="s">
        <v>2201</v>
      </c>
      <c r="I191" s="450"/>
      <c r="J191" s="801"/>
      <c r="K191" s="457"/>
      <c r="L191" s="110"/>
    </row>
    <row r="192" spans="1:12" s="124" customFormat="1" ht="16.5" customHeight="1">
      <c r="A192" s="404">
        <v>182</v>
      </c>
      <c r="B192" s="509" t="s">
        <v>23</v>
      </c>
      <c r="C192" s="447" t="s">
        <v>399</v>
      </c>
      <c r="D192" s="513" t="s">
        <v>2202</v>
      </c>
      <c r="E192" s="197"/>
      <c r="F192" s="407" t="s">
        <v>11</v>
      </c>
      <c r="G192" s="198"/>
      <c r="H192" s="513" t="s">
        <v>2202</v>
      </c>
      <c r="I192" s="450"/>
      <c r="J192" s="801"/>
      <c r="K192" s="457"/>
      <c r="L192" s="110"/>
    </row>
    <row r="193" spans="1:12" s="124" customFormat="1" ht="16.5" customHeight="1">
      <c r="A193" s="404">
        <v>183</v>
      </c>
      <c r="B193" s="509" t="s">
        <v>23</v>
      </c>
      <c r="C193" s="447" t="s">
        <v>399</v>
      </c>
      <c r="D193" s="513" t="s">
        <v>2203</v>
      </c>
      <c r="E193" s="197"/>
      <c r="F193" s="407" t="s">
        <v>11</v>
      </c>
      <c r="G193" s="198"/>
      <c r="H193" s="513" t="s">
        <v>2203</v>
      </c>
      <c r="I193" s="450"/>
      <c r="J193" s="801"/>
      <c r="K193" s="457"/>
      <c r="L193" s="110"/>
    </row>
    <row r="194" spans="1:12" s="124" customFormat="1" ht="16.5" customHeight="1">
      <c r="A194" s="404">
        <v>184</v>
      </c>
      <c r="B194" s="509" t="s">
        <v>23</v>
      </c>
      <c r="C194" s="447" t="s">
        <v>399</v>
      </c>
      <c r="D194" s="513" t="s">
        <v>2204</v>
      </c>
      <c r="E194" s="197"/>
      <c r="F194" s="407" t="s">
        <v>11</v>
      </c>
      <c r="G194" s="198"/>
      <c r="H194" s="513" t="s">
        <v>2204</v>
      </c>
      <c r="I194" s="450"/>
      <c r="J194" s="801"/>
      <c r="K194" s="457"/>
      <c r="L194" s="110"/>
    </row>
    <row r="195" spans="1:12" s="124" customFormat="1" ht="16.5" customHeight="1">
      <c r="A195" s="404">
        <v>185</v>
      </c>
      <c r="B195" s="509" t="s">
        <v>23</v>
      </c>
      <c r="C195" s="447" t="s">
        <v>399</v>
      </c>
      <c r="D195" s="513" t="s">
        <v>2205</v>
      </c>
      <c r="E195" s="197"/>
      <c r="F195" s="407" t="s">
        <v>11</v>
      </c>
      <c r="G195" s="198"/>
      <c r="H195" s="513" t="s">
        <v>2205</v>
      </c>
      <c r="I195" s="450"/>
      <c r="J195" s="801"/>
      <c r="K195" s="457"/>
      <c r="L195" s="110"/>
    </row>
    <row r="196" spans="1:12" s="124" customFormat="1" ht="16.5" customHeight="1">
      <c r="A196" s="404">
        <v>186</v>
      </c>
      <c r="B196" s="509" t="s">
        <v>23</v>
      </c>
      <c r="C196" s="447" t="s">
        <v>399</v>
      </c>
      <c r="D196" s="513" t="s">
        <v>2206</v>
      </c>
      <c r="E196" s="511"/>
      <c r="F196" s="407" t="s">
        <v>11</v>
      </c>
      <c r="G196" s="198"/>
      <c r="H196" s="513" t="s">
        <v>2206</v>
      </c>
      <c r="I196" s="450"/>
      <c r="J196" s="805"/>
      <c r="K196" s="457"/>
      <c r="L196" s="110"/>
    </row>
    <row r="197" spans="1:12" ht="16.5" customHeight="1">
      <c r="A197" s="404">
        <v>187</v>
      </c>
      <c r="B197" s="509" t="s">
        <v>23</v>
      </c>
      <c r="C197" s="458" t="s">
        <v>401</v>
      </c>
      <c r="D197" s="512" t="s">
        <v>402</v>
      </c>
      <c r="E197" s="242" t="s">
        <v>403</v>
      </c>
      <c r="F197" s="407" t="s">
        <v>11</v>
      </c>
      <c r="G197" s="198"/>
      <c r="H197" s="244"/>
      <c r="I197" s="442" t="s">
        <v>404</v>
      </c>
      <c r="J197" s="415" t="s">
        <v>1700</v>
      </c>
      <c r="K197" s="799"/>
    </row>
    <row r="198" spans="1:12" ht="16.5" customHeight="1">
      <c r="A198" s="404">
        <v>188</v>
      </c>
      <c r="B198" s="242" t="s">
        <v>23</v>
      </c>
      <c r="C198" s="458" t="s">
        <v>401</v>
      </c>
      <c r="D198" s="243" t="s">
        <v>405</v>
      </c>
      <c r="E198" s="242" t="s">
        <v>406</v>
      </c>
      <c r="F198" s="407" t="s">
        <v>11</v>
      </c>
      <c r="G198" s="198"/>
      <c r="H198" s="244"/>
      <c r="I198" s="442" t="s">
        <v>407</v>
      </c>
      <c r="J198" s="408"/>
      <c r="K198" s="800"/>
    </row>
    <row r="199" spans="1:12" ht="16.5" customHeight="1">
      <c r="A199" s="404">
        <v>189</v>
      </c>
      <c r="B199" s="242" t="s">
        <v>23</v>
      </c>
      <c r="C199" s="458" t="s">
        <v>401</v>
      </c>
      <c r="D199" s="243" t="s">
        <v>408</v>
      </c>
      <c r="E199" s="242" t="s">
        <v>406</v>
      </c>
      <c r="F199" s="407" t="s">
        <v>11</v>
      </c>
      <c r="G199" s="198"/>
      <c r="H199" s="244"/>
      <c r="I199" s="442" t="s">
        <v>409</v>
      </c>
      <c r="J199" s="408"/>
      <c r="K199" s="800"/>
    </row>
    <row r="200" spans="1:12" ht="16.5" customHeight="1">
      <c r="A200" s="404">
        <v>190</v>
      </c>
      <c r="B200" s="242" t="s">
        <v>23</v>
      </c>
      <c r="C200" s="458" t="s">
        <v>401</v>
      </c>
      <c r="D200" s="243" t="s">
        <v>410</v>
      </c>
      <c r="E200" s="406"/>
      <c r="F200" s="407" t="s">
        <v>11</v>
      </c>
      <c r="G200" s="198"/>
      <c r="H200" s="244"/>
      <c r="I200" s="410"/>
      <c r="J200" s="408"/>
      <c r="K200" s="800"/>
    </row>
    <row r="201" spans="1:12" ht="16.5" customHeight="1">
      <c r="A201" s="404">
        <v>191</v>
      </c>
      <c r="B201" s="242" t="s">
        <v>23</v>
      </c>
      <c r="C201" s="458" t="s">
        <v>401</v>
      </c>
      <c r="D201" s="243" t="s">
        <v>411</v>
      </c>
      <c r="E201" s="406"/>
      <c r="F201" s="407" t="s">
        <v>11</v>
      </c>
      <c r="G201" s="198"/>
      <c r="H201" s="244"/>
      <c r="I201" s="410"/>
      <c r="J201" s="408"/>
      <c r="K201" s="800"/>
    </row>
    <row r="202" spans="1:12" ht="16.5" customHeight="1">
      <c r="A202" s="404">
        <v>192</v>
      </c>
      <c r="B202" s="242" t="s">
        <v>23</v>
      </c>
      <c r="C202" s="458" t="s">
        <v>401</v>
      </c>
      <c r="D202" s="243" t="s">
        <v>3069</v>
      </c>
      <c r="E202" s="406"/>
      <c r="F202" s="407" t="s">
        <v>11</v>
      </c>
      <c r="G202" s="198"/>
      <c r="H202" s="244"/>
      <c r="I202" s="410"/>
      <c r="J202" s="408"/>
      <c r="K202" s="796"/>
    </row>
    <row r="203" spans="1:12" ht="16.5" customHeight="1">
      <c r="A203" s="659">
        <v>193</v>
      </c>
      <c r="B203" s="660" t="s">
        <v>23</v>
      </c>
      <c r="C203" s="661" t="s">
        <v>3098</v>
      </c>
      <c r="D203" s="662" t="s">
        <v>3099</v>
      </c>
      <c r="E203" s="663"/>
      <c r="F203" s="664" t="s">
        <v>11</v>
      </c>
      <c r="G203" s="665"/>
      <c r="H203" s="666"/>
      <c r="I203" s="667"/>
      <c r="J203" s="791" t="s">
        <v>3100</v>
      </c>
      <c r="K203" s="794"/>
    </row>
    <row r="204" spans="1:12" ht="16.5" customHeight="1">
      <c r="A204" s="659">
        <v>194</v>
      </c>
      <c r="B204" s="660" t="s">
        <v>23</v>
      </c>
      <c r="C204" s="661" t="s">
        <v>3098</v>
      </c>
      <c r="D204" s="662" t="s">
        <v>3101</v>
      </c>
      <c r="E204" s="660" t="s">
        <v>3102</v>
      </c>
      <c r="F204" s="664" t="s">
        <v>11</v>
      </c>
      <c r="G204" s="665"/>
      <c r="H204" s="666"/>
      <c r="I204" s="667"/>
      <c r="J204" s="792"/>
      <c r="K204" s="795"/>
    </row>
    <row r="205" spans="1:12" ht="16.5" customHeight="1">
      <c r="A205" s="659">
        <v>195</v>
      </c>
      <c r="B205" s="660" t="s">
        <v>23</v>
      </c>
      <c r="C205" s="661" t="s">
        <v>3098</v>
      </c>
      <c r="D205" s="662" t="s">
        <v>3103</v>
      </c>
      <c r="E205" s="660" t="s">
        <v>3104</v>
      </c>
      <c r="F205" s="664" t="s">
        <v>11</v>
      </c>
      <c r="G205" s="665"/>
      <c r="H205" s="666"/>
      <c r="I205" s="667"/>
      <c r="J205" s="792"/>
      <c r="K205" s="795"/>
    </row>
    <row r="206" spans="1:12" ht="16.5" customHeight="1">
      <c r="A206" s="659">
        <v>196</v>
      </c>
      <c r="B206" s="660" t="s">
        <v>23</v>
      </c>
      <c r="C206" s="661" t="s">
        <v>3098</v>
      </c>
      <c r="D206" s="662" t="s">
        <v>3105</v>
      </c>
      <c r="E206" s="660" t="s">
        <v>3106</v>
      </c>
      <c r="F206" s="664" t="s">
        <v>11</v>
      </c>
      <c r="G206" s="665"/>
      <c r="H206" s="666"/>
      <c r="I206" s="667"/>
      <c r="J206" s="792"/>
      <c r="K206" s="795"/>
    </row>
    <row r="207" spans="1:12" ht="16.5" customHeight="1">
      <c r="A207" s="659">
        <v>197</v>
      </c>
      <c r="B207" s="660" t="s">
        <v>23</v>
      </c>
      <c r="C207" s="661" t="s">
        <v>3098</v>
      </c>
      <c r="D207" s="662" t="s">
        <v>3107</v>
      </c>
      <c r="E207" s="660" t="s">
        <v>412</v>
      </c>
      <c r="F207" s="664" t="s">
        <v>11</v>
      </c>
      <c r="G207" s="665"/>
      <c r="H207" s="666"/>
      <c r="I207" s="667"/>
      <c r="J207" s="792"/>
      <c r="K207" s="795"/>
    </row>
    <row r="208" spans="1:12" ht="16.5" customHeight="1">
      <c r="A208" s="659">
        <v>198</v>
      </c>
      <c r="B208" s="660" t="s">
        <v>23</v>
      </c>
      <c r="C208" s="661" t="s">
        <v>3098</v>
      </c>
      <c r="D208" s="662" t="s">
        <v>3108</v>
      </c>
      <c r="E208" s="660" t="s">
        <v>3109</v>
      </c>
      <c r="F208" s="664" t="s">
        <v>11</v>
      </c>
      <c r="G208" s="665"/>
      <c r="H208" s="666"/>
      <c r="I208" s="667"/>
      <c r="J208" s="792"/>
      <c r="K208" s="795"/>
    </row>
    <row r="209" spans="1:11" ht="16.5" customHeight="1">
      <c r="A209" s="659">
        <v>199</v>
      </c>
      <c r="B209" s="660" t="s">
        <v>23</v>
      </c>
      <c r="C209" s="661" t="s">
        <v>3098</v>
      </c>
      <c r="D209" s="662" t="s">
        <v>3110</v>
      </c>
      <c r="E209" s="660" t="s">
        <v>3104</v>
      </c>
      <c r="F209" s="664" t="s">
        <v>11</v>
      </c>
      <c r="G209" s="665"/>
      <c r="H209" s="666"/>
      <c r="I209" s="667"/>
      <c r="J209" s="792"/>
      <c r="K209" s="795"/>
    </row>
    <row r="210" spans="1:11" ht="16.5" customHeight="1">
      <c r="A210" s="659">
        <v>200</v>
      </c>
      <c r="B210" s="660" t="s">
        <v>23</v>
      </c>
      <c r="C210" s="661" t="s">
        <v>3098</v>
      </c>
      <c r="D210" s="662" t="s">
        <v>3111</v>
      </c>
      <c r="E210" s="660" t="s">
        <v>3112</v>
      </c>
      <c r="F210" s="664" t="s">
        <v>11</v>
      </c>
      <c r="G210" s="665"/>
      <c r="H210" s="666"/>
      <c r="I210" s="667"/>
      <c r="J210" s="792"/>
      <c r="K210" s="795"/>
    </row>
    <row r="211" spans="1:11" ht="16.5" customHeight="1">
      <c r="A211" s="659">
        <v>201</v>
      </c>
      <c r="B211" s="660" t="s">
        <v>23</v>
      </c>
      <c r="C211" s="661" t="s">
        <v>3098</v>
      </c>
      <c r="D211" s="662" t="s">
        <v>3113</v>
      </c>
      <c r="E211" s="660" t="s">
        <v>3114</v>
      </c>
      <c r="F211" s="664" t="s">
        <v>11</v>
      </c>
      <c r="G211" s="665"/>
      <c r="H211" s="666"/>
      <c r="I211" s="668"/>
      <c r="J211" s="792"/>
      <c r="K211" s="795"/>
    </row>
    <row r="212" spans="1:11" ht="16.5" customHeight="1">
      <c r="A212" s="659">
        <v>202</v>
      </c>
      <c r="B212" s="660" t="s">
        <v>23</v>
      </c>
      <c r="C212" s="661" t="s">
        <v>3098</v>
      </c>
      <c r="D212" s="662" t="s">
        <v>3115</v>
      </c>
      <c r="E212" s="660" t="s">
        <v>3102</v>
      </c>
      <c r="F212" s="664" t="s">
        <v>11</v>
      </c>
      <c r="G212" s="665"/>
      <c r="H212" s="666"/>
      <c r="I212" s="667"/>
      <c r="J212" s="792"/>
      <c r="K212" s="795"/>
    </row>
    <row r="213" spans="1:11" ht="16.5" customHeight="1">
      <c r="A213" s="659">
        <v>203</v>
      </c>
      <c r="B213" s="660" t="s">
        <v>23</v>
      </c>
      <c r="C213" s="661" t="s">
        <v>3098</v>
      </c>
      <c r="D213" s="662" t="s">
        <v>3116</v>
      </c>
      <c r="E213" s="660" t="s">
        <v>3104</v>
      </c>
      <c r="F213" s="664" t="s">
        <v>11</v>
      </c>
      <c r="G213" s="665"/>
      <c r="H213" s="666"/>
      <c r="I213" s="668"/>
      <c r="J213" s="792"/>
      <c r="K213" s="795"/>
    </row>
    <row r="214" spans="1:11" ht="16.5" customHeight="1">
      <c r="A214" s="659">
        <v>204</v>
      </c>
      <c r="B214" s="660" t="s">
        <v>23</v>
      </c>
      <c r="C214" s="661" t="s">
        <v>3098</v>
      </c>
      <c r="D214" s="662" t="s">
        <v>3117</v>
      </c>
      <c r="E214" s="660" t="s">
        <v>3106</v>
      </c>
      <c r="F214" s="664" t="s">
        <v>11</v>
      </c>
      <c r="G214" s="665"/>
      <c r="H214" s="666"/>
      <c r="I214" s="668"/>
      <c r="J214" s="792"/>
      <c r="K214" s="795"/>
    </row>
    <row r="215" spans="1:11" ht="16.5" customHeight="1">
      <c r="A215" s="659">
        <v>205</v>
      </c>
      <c r="B215" s="660" t="s">
        <v>23</v>
      </c>
      <c r="C215" s="661" t="s">
        <v>3098</v>
      </c>
      <c r="D215" s="662" t="s">
        <v>3118</v>
      </c>
      <c r="E215" s="660" t="s">
        <v>412</v>
      </c>
      <c r="F215" s="664" t="s">
        <v>11</v>
      </c>
      <c r="G215" s="665"/>
      <c r="H215" s="666"/>
      <c r="I215" s="668"/>
      <c r="J215" s="792"/>
      <c r="K215" s="795"/>
    </row>
    <row r="216" spans="1:11" ht="16.5" customHeight="1">
      <c r="A216" s="659">
        <v>206</v>
      </c>
      <c r="B216" s="660" t="s">
        <v>23</v>
      </c>
      <c r="C216" s="661" t="s">
        <v>3098</v>
      </c>
      <c r="D216" s="662" t="s">
        <v>3119</v>
      </c>
      <c r="E216" s="660" t="s">
        <v>3109</v>
      </c>
      <c r="F216" s="664" t="s">
        <v>11</v>
      </c>
      <c r="G216" s="665"/>
      <c r="H216" s="666"/>
      <c r="I216" s="668"/>
      <c r="J216" s="792"/>
      <c r="K216" s="795"/>
    </row>
    <row r="217" spans="1:11" ht="16.5" customHeight="1">
      <c r="A217" s="659">
        <v>207</v>
      </c>
      <c r="B217" s="660" t="s">
        <v>23</v>
      </c>
      <c r="C217" s="661" t="s">
        <v>3098</v>
      </c>
      <c r="D217" s="662" t="s">
        <v>3120</v>
      </c>
      <c r="E217" s="660" t="s">
        <v>3104</v>
      </c>
      <c r="F217" s="664" t="s">
        <v>11</v>
      </c>
      <c r="G217" s="665"/>
      <c r="H217" s="666"/>
      <c r="I217" s="668"/>
      <c r="J217" s="792"/>
      <c r="K217" s="795"/>
    </row>
    <row r="218" spans="1:11" ht="16.5" customHeight="1">
      <c r="A218" s="659">
        <v>208</v>
      </c>
      <c r="B218" s="660" t="s">
        <v>23</v>
      </c>
      <c r="C218" s="661" t="s">
        <v>3098</v>
      </c>
      <c r="D218" s="662" t="s">
        <v>3121</v>
      </c>
      <c r="E218" s="660" t="s">
        <v>3112</v>
      </c>
      <c r="F218" s="664" t="s">
        <v>11</v>
      </c>
      <c r="G218" s="665"/>
      <c r="H218" s="666"/>
      <c r="I218" s="668"/>
      <c r="J218" s="792"/>
      <c r="K218" s="795"/>
    </row>
    <row r="219" spans="1:11" ht="16.5" customHeight="1">
      <c r="A219" s="659">
        <v>209</v>
      </c>
      <c r="B219" s="660" t="s">
        <v>23</v>
      </c>
      <c r="C219" s="661" t="s">
        <v>3098</v>
      </c>
      <c r="D219" s="662" t="s">
        <v>3122</v>
      </c>
      <c r="E219" s="660" t="s">
        <v>3114</v>
      </c>
      <c r="F219" s="664" t="s">
        <v>11</v>
      </c>
      <c r="G219" s="665"/>
      <c r="H219" s="666"/>
      <c r="I219" s="668"/>
      <c r="J219" s="792"/>
      <c r="K219" s="795"/>
    </row>
    <row r="220" spans="1:11" ht="16.5" customHeight="1">
      <c r="A220" s="659">
        <v>210</v>
      </c>
      <c r="B220" s="660" t="s">
        <v>23</v>
      </c>
      <c r="C220" s="661" t="s">
        <v>3098</v>
      </c>
      <c r="D220" s="662" t="s">
        <v>3123</v>
      </c>
      <c r="E220" s="660" t="s">
        <v>3102</v>
      </c>
      <c r="F220" s="664" t="s">
        <v>11</v>
      </c>
      <c r="G220" s="665"/>
      <c r="H220" s="666"/>
      <c r="I220" s="667"/>
      <c r="J220" s="792"/>
      <c r="K220" s="795"/>
    </row>
    <row r="221" spans="1:11" ht="16.5" customHeight="1">
      <c r="A221" s="659">
        <v>211</v>
      </c>
      <c r="B221" s="660" t="s">
        <v>23</v>
      </c>
      <c r="C221" s="661" t="s">
        <v>3098</v>
      </c>
      <c r="D221" s="662" t="s">
        <v>3124</v>
      </c>
      <c r="E221" s="660" t="s">
        <v>3104</v>
      </c>
      <c r="F221" s="664" t="s">
        <v>11</v>
      </c>
      <c r="G221" s="665"/>
      <c r="H221" s="666"/>
      <c r="I221" s="668"/>
      <c r="J221" s="792"/>
      <c r="K221" s="795"/>
    </row>
    <row r="222" spans="1:11" ht="16.5" customHeight="1">
      <c r="A222" s="659">
        <v>212</v>
      </c>
      <c r="B222" s="660" t="s">
        <v>23</v>
      </c>
      <c r="C222" s="661" t="s">
        <v>3098</v>
      </c>
      <c r="D222" s="662" t="s">
        <v>3125</v>
      </c>
      <c r="E222" s="660" t="s">
        <v>3106</v>
      </c>
      <c r="F222" s="664" t="s">
        <v>11</v>
      </c>
      <c r="G222" s="665"/>
      <c r="H222" s="666"/>
      <c r="I222" s="668"/>
      <c r="J222" s="792"/>
      <c r="K222" s="795"/>
    </row>
    <row r="223" spans="1:11" ht="16.5" customHeight="1">
      <c r="A223" s="659">
        <v>213</v>
      </c>
      <c r="B223" s="660" t="s">
        <v>23</v>
      </c>
      <c r="C223" s="661" t="s">
        <v>3098</v>
      </c>
      <c r="D223" s="662" t="s">
        <v>3126</v>
      </c>
      <c r="E223" s="660" t="s">
        <v>412</v>
      </c>
      <c r="F223" s="664" t="s">
        <v>11</v>
      </c>
      <c r="G223" s="665"/>
      <c r="H223" s="666"/>
      <c r="I223" s="668"/>
      <c r="J223" s="792"/>
      <c r="K223" s="795"/>
    </row>
    <row r="224" spans="1:11" ht="16.5" customHeight="1">
      <c r="A224" s="659">
        <v>214</v>
      </c>
      <c r="B224" s="660" t="s">
        <v>23</v>
      </c>
      <c r="C224" s="661" t="s">
        <v>3098</v>
      </c>
      <c r="D224" s="662" t="s">
        <v>3127</v>
      </c>
      <c r="E224" s="660" t="s">
        <v>3109</v>
      </c>
      <c r="F224" s="664" t="s">
        <v>11</v>
      </c>
      <c r="G224" s="665"/>
      <c r="H224" s="666"/>
      <c r="I224" s="668"/>
      <c r="J224" s="792"/>
      <c r="K224" s="795"/>
    </row>
    <row r="225" spans="1:11" ht="16.5" customHeight="1">
      <c r="A225" s="659">
        <v>215</v>
      </c>
      <c r="B225" s="660" t="s">
        <v>23</v>
      </c>
      <c r="C225" s="661" t="s">
        <v>3098</v>
      </c>
      <c r="D225" s="662" t="s">
        <v>3128</v>
      </c>
      <c r="E225" s="660" t="s">
        <v>3104</v>
      </c>
      <c r="F225" s="664" t="s">
        <v>11</v>
      </c>
      <c r="G225" s="665"/>
      <c r="H225" s="666"/>
      <c r="I225" s="668"/>
      <c r="J225" s="792"/>
      <c r="K225" s="795"/>
    </row>
    <row r="226" spans="1:11" ht="16.5" customHeight="1">
      <c r="A226" s="659">
        <v>216</v>
      </c>
      <c r="B226" s="660" t="s">
        <v>23</v>
      </c>
      <c r="C226" s="661" t="s">
        <v>3098</v>
      </c>
      <c r="D226" s="662" t="s">
        <v>3129</v>
      </c>
      <c r="E226" s="660" t="s">
        <v>3112</v>
      </c>
      <c r="F226" s="664" t="s">
        <v>11</v>
      </c>
      <c r="G226" s="665"/>
      <c r="H226" s="666"/>
      <c r="I226" s="668"/>
      <c r="J226" s="792"/>
      <c r="K226" s="795"/>
    </row>
    <row r="227" spans="1:11" ht="16.5" customHeight="1">
      <c r="A227" s="659">
        <v>217</v>
      </c>
      <c r="B227" s="660" t="s">
        <v>23</v>
      </c>
      <c r="C227" s="661" t="s">
        <v>3098</v>
      </c>
      <c r="D227" s="662" t="s">
        <v>3130</v>
      </c>
      <c r="E227" s="660" t="s">
        <v>3114</v>
      </c>
      <c r="F227" s="664" t="s">
        <v>11</v>
      </c>
      <c r="G227" s="665"/>
      <c r="H227" s="666"/>
      <c r="I227" s="668"/>
      <c r="J227" s="792"/>
      <c r="K227" s="795"/>
    </row>
    <row r="228" spans="1:11" ht="16.5" customHeight="1">
      <c r="A228" s="659">
        <v>218</v>
      </c>
      <c r="B228" s="660" t="s">
        <v>23</v>
      </c>
      <c r="C228" s="661" t="s">
        <v>3098</v>
      </c>
      <c r="D228" s="662" t="s">
        <v>3131</v>
      </c>
      <c r="E228" s="660" t="s">
        <v>3102</v>
      </c>
      <c r="F228" s="664" t="s">
        <v>11</v>
      </c>
      <c r="G228" s="665"/>
      <c r="H228" s="666"/>
      <c r="I228" s="667"/>
      <c r="J228" s="792"/>
      <c r="K228" s="795"/>
    </row>
    <row r="229" spans="1:11" ht="16.5" customHeight="1">
      <c r="A229" s="659">
        <v>219</v>
      </c>
      <c r="B229" s="660" t="s">
        <v>23</v>
      </c>
      <c r="C229" s="661" t="s">
        <v>3098</v>
      </c>
      <c r="D229" s="662" t="s">
        <v>3132</v>
      </c>
      <c r="E229" s="660" t="s">
        <v>3104</v>
      </c>
      <c r="F229" s="664" t="s">
        <v>11</v>
      </c>
      <c r="G229" s="665"/>
      <c r="H229" s="666"/>
      <c r="I229" s="668"/>
      <c r="J229" s="792"/>
      <c r="K229" s="795"/>
    </row>
    <row r="230" spans="1:11" ht="16.5" customHeight="1">
      <c r="A230" s="659">
        <v>220</v>
      </c>
      <c r="B230" s="660" t="s">
        <v>23</v>
      </c>
      <c r="C230" s="661" t="s">
        <v>3098</v>
      </c>
      <c r="D230" s="662" t="s">
        <v>3133</v>
      </c>
      <c r="E230" s="660" t="s">
        <v>3106</v>
      </c>
      <c r="F230" s="664" t="s">
        <v>11</v>
      </c>
      <c r="G230" s="665"/>
      <c r="H230" s="666"/>
      <c r="I230" s="668"/>
      <c r="J230" s="792"/>
      <c r="K230" s="795"/>
    </row>
    <row r="231" spans="1:11" ht="16.5" customHeight="1">
      <c r="A231" s="659">
        <v>221</v>
      </c>
      <c r="B231" s="660" t="s">
        <v>23</v>
      </c>
      <c r="C231" s="661" t="s">
        <v>3098</v>
      </c>
      <c r="D231" s="662" t="s">
        <v>3134</v>
      </c>
      <c r="E231" s="660" t="s">
        <v>412</v>
      </c>
      <c r="F231" s="664" t="s">
        <v>11</v>
      </c>
      <c r="G231" s="665"/>
      <c r="H231" s="666"/>
      <c r="I231" s="668"/>
      <c r="J231" s="792"/>
      <c r="K231" s="795"/>
    </row>
    <row r="232" spans="1:11" ht="16.5" customHeight="1">
      <c r="A232" s="659">
        <v>222</v>
      </c>
      <c r="B232" s="660" t="s">
        <v>23</v>
      </c>
      <c r="C232" s="661" t="s">
        <v>3098</v>
      </c>
      <c r="D232" s="662" t="s">
        <v>3135</v>
      </c>
      <c r="E232" s="660" t="s">
        <v>3109</v>
      </c>
      <c r="F232" s="664" t="s">
        <v>11</v>
      </c>
      <c r="G232" s="665"/>
      <c r="H232" s="666"/>
      <c r="I232" s="668"/>
      <c r="J232" s="792"/>
      <c r="K232" s="795"/>
    </row>
    <row r="233" spans="1:11" ht="16.5" customHeight="1">
      <c r="A233" s="659">
        <v>223</v>
      </c>
      <c r="B233" s="660" t="s">
        <v>23</v>
      </c>
      <c r="C233" s="661" t="s">
        <v>3098</v>
      </c>
      <c r="D233" s="662" t="s">
        <v>3136</v>
      </c>
      <c r="E233" s="660" t="s">
        <v>3104</v>
      </c>
      <c r="F233" s="664" t="s">
        <v>11</v>
      </c>
      <c r="G233" s="665"/>
      <c r="H233" s="666"/>
      <c r="I233" s="668"/>
      <c r="J233" s="792"/>
      <c r="K233" s="795"/>
    </row>
    <row r="234" spans="1:11" ht="16.5" customHeight="1">
      <c r="A234" s="659">
        <v>224</v>
      </c>
      <c r="B234" s="660" t="s">
        <v>23</v>
      </c>
      <c r="C234" s="661" t="s">
        <v>3098</v>
      </c>
      <c r="D234" s="662" t="s">
        <v>3137</v>
      </c>
      <c r="E234" s="660" t="s">
        <v>3112</v>
      </c>
      <c r="F234" s="664" t="s">
        <v>11</v>
      </c>
      <c r="G234" s="665"/>
      <c r="H234" s="666"/>
      <c r="I234" s="668"/>
      <c r="J234" s="792"/>
      <c r="K234" s="795"/>
    </row>
    <row r="235" spans="1:11" ht="16.5" customHeight="1">
      <c r="A235" s="659">
        <v>225</v>
      </c>
      <c r="B235" s="660" t="s">
        <v>23</v>
      </c>
      <c r="C235" s="661" t="s">
        <v>3098</v>
      </c>
      <c r="D235" s="662" t="s">
        <v>3138</v>
      </c>
      <c r="E235" s="660" t="s">
        <v>3114</v>
      </c>
      <c r="F235" s="664" t="s">
        <v>11</v>
      </c>
      <c r="G235" s="665"/>
      <c r="H235" s="666"/>
      <c r="I235" s="668"/>
      <c r="J235" s="792"/>
      <c r="K235" s="795"/>
    </row>
    <row r="236" spans="1:11" ht="16.5" customHeight="1">
      <c r="A236" s="659">
        <v>226</v>
      </c>
      <c r="B236" s="660" t="s">
        <v>23</v>
      </c>
      <c r="C236" s="661" t="s">
        <v>3098</v>
      </c>
      <c r="D236" s="662" t="s">
        <v>3139</v>
      </c>
      <c r="E236" s="660" t="s">
        <v>3102</v>
      </c>
      <c r="F236" s="664" t="s">
        <v>11</v>
      </c>
      <c r="G236" s="665"/>
      <c r="H236" s="666"/>
      <c r="I236" s="668"/>
      <c r="J236" s="792"/>
      <c r="K236" s="795"/>
    </row>
    <row r="237" spans="1:11" ht="16.5" customHeight="1">
      <c r="A237" s="659">
        <v>227</v>
      </c>
      <c r="B237" s="660" t="s">
        <v>23</v>
      </c>
      <c r="C237" s="661" t="s">
        <v>3098</v>
      </c>
      <c r="D237" s="662" t="s">
        <v>3140</v>
      </c>
      <c r="E237" s="660" t="s">
        <v>3104</v>
      </c>
      <c r="F237" s="664" t="s">
        <v>11</v>
      </c>
      <c r="G237" s="665"/>
      <c r="H237" s="666"/>
      <c r="I237" s="668"/>
      <c r="J237" s="792"/>
      <c r="K237" s="795"/>
    </row>
    <row r="238" spans="1:11" ht="16.5" customHeight="1">
      <c r="A238" s="659">
        <v>228</v>
      </c>
      <c r="B238" s="660" t="s">
        <v>23</v>
      </c>
      <c r="C238" s="661" t="s">
        <v>3098</v>
      </c>
      <c r="D238" s="662" t="s">
        <v>3141</v>
      </c>
      <c r="E238" s="660" t="s">
        <v>3106</v>
      </c>
      <c r="F238" s="664" t="s">
        <v>11</v>
      </c>
      <c r="G238" s="665"/>
      <c r="H238" s="666"/>
      <c r="I238" s="668"/>
      <c r="J238" s="792"/>
      <c r="K238" s="795"/>
    </row>
    <row r="239" spans="1:11" ht="16.5" customHeight="1">
      <c r="A239" s="659">
        <v>229</v>
      </c>
      <c r="B239" s="660" t="s">
        <v>23</v>
      </c>
      <c r="C239" s="661" t="s">
        <v>3098</v>
      </c>
      <c r="D239" s="662" t="s">
        <v>3142</v>
      </c>
      <c r="E239" s="660" t="s">
        <v>412</v>
      </c>
      <c r="F239" s="664" t="s">
        <v>11</v>
      </c>
      <c r="G239" s="665"/>
      <c r="H239" s="666"/>
      <c r="I239" s="668"/>
      <c r="J239" s="792"/>
      <c r="K239" s="795"/>
    </row>
    <row r="240" spans="1:11" ht="16.5" customHeight="1">
      <c r="A240" s="659">
        <v>230</v>
      </c>
      <c r="B240" s="660" t="s">
        <v>23</v>
      </c>
      <c r="C240" s="661" t="s">
        <v>3098</v>
      </c>
      <c r="D240" s="662" t="s">
        <v>3143</v>
      </c>
      <c r="E240" s="660" t="s">
        <v>3109</v>
      </c>
      <c r="F240" s="664" t="s">
        <v>11</v>
      </c>
      <c r="G240" s="665"/>
      <c r="H240" s="666"/>
      <c r="I240" s="668"/>
      <c r="J240" s="792"/>
      <c r="K240" s="795"/>
    </row>
    <row r="241" spans="1:11" ht="16.5" customHeight="1">
      <c r="A241" s="659">
        <v>231</v>
      </c>
      <c r="B241" s="660" t="s">
        <v>23</v>
      </c>
      <c r="C241" s="661" t="s">
        <v>3098</v>
      </c>
      <c r="D241" s="662" t="s">
        <v>3144</v>
      </c>
      <c r="E241" s="660" t="s">
        <v>3104</v>
      </c>
      <c r="F241" s="664" t="s">
        <v>11</v>
      </c>
      <c r="G241" s="665"/>
      <c r="H241" s="666"/>
      <c r="I241" s="668"/>
      <c r="J241" s="792"/>
      <c r="K241" s="795"/>
    </row>
    <row r="242" spans="1:11" ht="16.5" customHeight="1">
      <c r="A242" s="659">
        <v>232</v>
      </c>
      <c r="B242" s="660" t="s">
        <v>23</v>
      </c>
      <c r="C242" s="661" t="s">
        <v>3098</v>
      </c>
      <c r="D242" s="662" t="s">
        <v>3145</v>
      </c>
      <c r="E242" s="660" t="s">
        <v>3112</v>
      </c>
      <c r="F242" s="664" t="s">
        <v>11</v>
      </c>
      <c r="G242" s="665"/>
      <c r="H242" s="666"/>
      <c r="I242" s="668"/>
      <c r="J242" s="792"/>
      <c r="K242" s="795"/>
    </row>
    <row r="243" spans="1:11" ht="16.5" customHeight="1">
      <c r="A243" s="659">
        <v>233</v>
      </c>
      <c r="B243" s="660" t="s">
        <v>23</v>
      </c>
      <c r="C243" s="661" t="s">
        <v>3098</v>
      </c>
      <c r="D243" s="662" t="s">
        <v>3146</v>
      </c>
      <c r="E243" s="660" t="s">
        <v>3114</v>
      </c>
      <c r="F243" s="664" t="s">
        <v>11</v>
      </c>
      <c r="G243" s="665"/>
      <c r="H243" s="666"/>
      <c r="I243" s="668"/>
      <c r="J243" s="792"/>
      <c r="K243" s="795"/>
    </row>
    <row r="244" spans="1:11" ht="16.5" customHeight="1">
      <c r="A244" s="659">
        <v>234</v>
      </c>
      <c r="B244" s="660" t="s">
        <v>23</v>
      </c>
      <c r="C244" s="661" t="s">
        <v>3098</v>
      </c>
      <c r="D244" s="662" t="s">
        <v>3147</v>
      </c>
      <c r="E244" s="660" t="s">
        <v>3102</v>
      </c>
      <c r="F244" s="664" t="s">
        <v>11</v>
      </c>
      <c r="G244" s="665"/>
      <c r="H244" s="666"/>
      <c r="I244" s="668"/>
      <c r="J244" s="792"/>
      <c r="K244" s="795"/>
    </row>
    <row r="245" spans="1:11" ht="16.5" customHeight="1">
      <c r="A245" s="659">
        <v>235</v>
      </c>
      <c r="B245" s="660" t="s">
        <v>23</v>
      </c>
      <c r="C245" s="661" t="s">
        <v>3098</v>
      </c>
      <c r="D245" s="662" t="s">
        <v>3148</v>
      </c>
      <c r="E245" s="660" t="s">
        <v>3104</v>
      </c>
      <c r="F245" s="664" t="s">
        <v>11</v>
      </c>
      <c r="G245" s="665"/>
      <c r="H245" s="666"/>
      <c r="I245" s="668"/>
      <c r="J245" s="792"/>
      <c r="K245" s="795"/>
    </row>
    <row r="246" spans="1:11" ht="16.5" customHeight="1">
      <c r="A246" s="659">
        <v>236</v>
      </c>
      <c r="B246" s="660" t="s">
        <v>23</v>
      </c>
      <c r="C246" s="661" t="s">
        <v>3098</v>
      </c>
      <c r="D246" s="662" t="s">
        <v>3149</v>
      </c>
      <c r="E246" s="660" t="s">
        <v>3106</v>
      </c>
      <c r="F246" s="664" t="s">
        <v>11</v>
      </c>
      <c r="G246" s="665"/>
      <c r="H246" s="666"/>
      <c r="I246" s="668"/>
      <c r="J246" s="792"/>
      <c r="K246" s="795"/>
    </row>
    <row r="247" spans="1:11" ht="16.5" customHeight="1">
      <c r="A247" s="659">
        <v>237</v>
      </c>
      <c r="B247" s="660" t="s">
        <v>23</v>
      </c>
      <c r="C247" s="661" t="s">
        <v>3098</v>
      </c>
      <c r="D247" s="662" t="s">
        <v>3150</v>
      </c>
      <c r="E247" s="660" t="s">
        <v>412</v>
      </c>
      <c r="F247" s="664" t="s">
        <v>11</v>
      </c>
      <c r="G247" s="665"/>
      <c r="H247" s="666"/>
      <c r="I247" s="668"/>
      <c r="J247" s="792"/>
      <c r="K247" s="795"/>
    </row>
    <row r="248" spans="1:11" ht="16.5" customHeight="1">
      <c r="A248" s="659">
        <v>238</v>
      </c>
      <c r="B248" s="660" t="s">
        <v>23</v>
      </c>
      <c r="C248" s="661" t="s">
        <v>3098</v>
      </c>
      <c r="D248" s="662" t="s">
        <v>3151</v>
      </c>
      <c r="E248" s="660" t="s">
        <v>3109</v>
      </c>
      <c r="F248" s="664" t="s">
        <v>11</v>
      </c>
      <c r="G248" s="665"/>
      <c r="H248" s="666"/>
      <c r="I248" s="668"/>
      <c r="J248" s="792"/>
      <c r="K248" s="795"/>
    </row>
    <row r="249" spans="1:11" ht="16.5" customHeight="1">
      <c r="A249" s="659">
        <v>239</v>
      </c>
      <c r="B249" s="660" t="s">
        <v>23</v>
      </c>
      <c r="C249" s="661" t="s">
        <v>3098</v>
      </c>
      <c r="D249" s="662" t="s">
        <v>3152</v>
      </c>
      <c r="E249" s="660" t="s">
        <v>3104</v>
      </c>
      <c r="F249" s="664" t="s">
        <v>11</v>
      </c>
      <c r="G249" s="665"/>
      <c r="H249" s="666"/>
      <c r="I249" s="668"/>
      <c r="J249" s="792"/>
      <c r="K249" s="795"/>
    </row>
    <row r="250" spans="1:11" ht="16.5" customHeight="1">
      <c r="A250" s="659">
        <v>240</v>
      </c>
      <c r="B250" s="660" t="s">
        <v>23</v>
      </c>
      <c r="C250" s="661" t="s">
        <v>3098</v>
      </c>
      <c r="D250" s="662" t="s">
        <v>3153</v>
      </c>
      <c r="E250" s="660" t="s">
        <v>3112</v>
      </c>
      <c r="F250" s="664" t="s">
        <v>11</v>
      </c>
      <c r="G250" s="665"/>
      <c r="H250" s="666"/>
      <c r="I250" s="668"/>
      <c r="J250" s="792"/>
      <c r="K250" s="795"/>
    </row>
    <row r="251" spans="1:11" ht="16.5" customHeight="1">
      <c r="A251" s="659">
        <v>241</v>
      </c>
      <c r="B251" s="660" t="s">
        <v>23</v>
      </c>
      <c r="C251" s="661" t="s">
        <v>3098</v>
      </c>
      <c r="D251" s="662" t="s">
        <v>3154</v>
      </c>
      <c r="E251" s="660" t="s">
        <v>3114</v>
      </c>
      <c r="F251" s="664" t="s">
        <v>11</v>
      </c>
      <c r="G251" s="665"/>
      <c r="H251" s="666"/>
      <c r="I251" s="668"/>
      <c r="J251" s="792"/>
      <c r="K251" s="795"/>
    </row>
    <row r="252" spans="1:11" ht="16.5" customHeight="1">
      <c r="A252" s="659">
        <v>242</v>
      </c>
      <c r="B252" s="660" t="s">
        <v>23</v>
      </c>
      <c r="C252" s="661" t="s">
        <v>3098</v>
      </c>
      <c r="D252" s="662" t="s">
        <v>3155</v>
      </c>
      <c r="E252" s="660" t="s">
        <v>3102</v>
      </c>
      <c r="F252" s="664" t="s">
        <v>11</v>
      </c>
      <c r="G252" s="665"/>
      <c r="H252" s="666"/>
      <c r="I252" s="668"/>
      <c r="J252" s="792"/>
      <c r="K252" s="795"/>
    </row>
    <row r="253" spans="1:11" ht="16.5" customHeight="1">
      <c r="A253" s="659">
        <v>243</v>
      </c>
      <c r="B253" s="660" t="s">
        <v>23</v>
      </c>
      <c r="C253" s="661" t="s">
        <v>3098</v>
      </c>
      <c r="D253" s="662" t="s">
        <v>3156</v>
      </c>
      <c r="E253" s="660" t="s">
        <v>3104</v>
      </c>
      <c r="F253" s="664" t="s">
        <v>11</v>
      </c>
      <c r="G253" s="665"/>
      <c r="H253" s="666"/>
      <c r="I253" s="668"/>
      <c r="J253" s="792"/>
      <c r="K253" s="795"/>
    </row>
    <row r="254" spans="1:11" ht="16.5" customHeight="1">
      <c r="A254" s="659">
        <v>244</v>
      </c>
      <c r="B254" s="660" t="s">
        <v>23</v>
      </c>
      <c r="C254" s="661" t="s">
        <v>3098</v>
      </c>
      <c r="D254" s="662" t="s">
        <v>3157</v>
      </c>
      <c r="E254" s="660" t="s">
        <v>3106</v>
      </c>
      <c r="F254" s="664" t="s">
        <v>11</v>
      </c>
      <c r="G254" s="665"/>
      <c r="H254" s="666"/>
      <c r="I254" s="668"/>
      <c r="J254" s="792"/>
      <c r="K254" s="795"/>
    </row>
    <row r="255" spans="1:11" ht="16.5" customHeight="1">
      <c r="A255" s="659">
        <v>245</v>
      </c>
      <c r="B255" s="660" t="s">
        <v>23</v>
      </c>
      <c r="C255" s="661" t="s">
        <v>3098</v>
      </c>
      <c r="D255" s="662" t="s">
        <v>3158</v>
      </c>
      <c r="E255" s="660" t="s">
        <v>412</v>
      </c>
      <c r="F255" s="664" t="s">
        <v>11</v>
      </c>
      <c r="G255" s="665"/>
      <c r="H255" s="666"/>
      <c r="I255" s="668"/>
      <c r="J255" s="792"/>
      <c r="K255" s="795"/>
    </row>
    <row r="256" spans="1:11" ht="16.5" customHeight="1">
      <c r="A256" s="659">
        <v>246</v>
      </c>
      <c r="B256" s="660" t="s">
        <v>23</v>
      </c>
      <c r="C256" s="661" t="s">
        <v>3098</v>
      </c>
      <c r="D256" s="662" t="s">
        <v>3159</v>
      </c>
      <c r="E256" s="660" t="s">
        <v>3109</v>
      </c>
      <c r="F256" s="664" t="s">
        <v>11</v>
      </c>
      <c r="G256" s="665"/>
      <c r="H256" s="666"/>
      <c r="I256" s="668"/>
      <c r="J256" s="792"/>
      <c r="K256" s="795"/>
    </row>
    <row r="257" spans="1:11" ht="16.5" customHeight="1">
      <c r="A257" s="659">
        <v>247</v>
      </c>
      <c r="B257" s="660" t="s">
        <v>23</v>
      </c>
      <c r="C257" s="661" t="s">
        <v>3098</v>
      </c>
      <c r="D257" s="662" t="s">
        <v>3160</v>
      </c>
      <c r="E257" s="660" t="s">
        <v>3104</v>
      </c>
      <c r="F257" s="664" t="s">
        <v>11</v>
      </c>
      <c r="G257" s="665"/>
      <c r="H257" s="666"/>
      <c r="I257" s="668"/>
      <c r="J257" s="792"/>
      <c r="K257" s="795"/>
    </row>
    <row r="258" spans="1:11" ht="16.5" customHeight="1">
      <c r="A258" s="659">
        <v>248</v>
      </c>
      <c r="B258" s="660" t="s">
        <v>23</v>
      </c>
      <c r="C258" s="661" t="s">
        <v>3098</v>
      </c>
      <c r="D258" s="662" t="s">
        <v>3161</v>
      </c>
      <c r="E258" s="660" t="s">
        <v>3112</v>
      </c>
      <c r="F258" s="664" t="s">
        <v>11</v>
      </c>
      <c r="G258" s="665"/>
      <c r="H258" s="666"/>
      <c r="I258" s="668"/>
      <c r="J258" s="792"/>
      <c r="K258" s="795"/>
    </row>
    <row r="259" spans="1:11" ht="16.5" customHeight="1">
      <c r="A259" s="659">
        <v>249</v>
      </c>
      <c r="B259" s="660" t="s">
        <v>23</v>
      </c>
      <c r="C259" s="661" t="s">
        <v>3098</v>
      </c>
      <c r="D259" s="662" t="s">
        <v>3162</v>
      </c>
      <c r="E259" s="660" t="s">
        <v>3114</v>
      </c>
      <c r="F259" s="664" t="s">
        <v>11</v>
      </c>
      <c r="G259" s="665"/>
      <c r="H259" s="666"/>
      <c r="I259" s="668"/>
      <c r="J259" s="792"/>
      <c r="K259" s="795"/>
    </row>
    <row r="260" spans="1:11" ht="16.5" customHeight="1">
      <c r="A260" s="659">
        <v>250</v>
      </c>
      <c r="B260" s="660" t="s">
        <v>23</v>
      </c>
      <c r="C260" s="661" t="s">
        <v>3098</v>
      </c>
      <c r="D260" s="662" t="s">
        <v>3163</v>
      </c>
      <c r="E260" s="660" t="s">
        <v>3102</v>
      </c>
      <c r="F260" s="664" t="s">
        <v>11</v>
      </c>
      <c r="G260" s="665"/>
      <c r="H260" s="666"/>
      <c r="I260" s="668"/>
      <c r="J260" s="792"/>
      <c r="K260" s="795"/>
    </row>
    <row r="261" spans="1:11" ht="16.5" customHeight="1">
      <c r="A261" s="659">
        <v>251</v>
      </c>
      <c r="B261" s="660" t="s">
        <v>23</v>
      </c>
      <c r="C261" s="661" t="s">
        <v>3098</v>
      </c>
      <c r="D261" s="662" t="s">
        <v>3164</v>
      </c>
      <c r="E261" s="660" t="s">
        <v>3104</v>
      </c>
      <c r="F261" s="664" t="s">
        <v>11</v>
      </c>
      <c r="G261" s="665"/>
      <c r="H261" s="666"/>
      <c r="I261" s="668"/>
      <c r="J261" s="792"/>
      <c r="K261" s="795"/>
    </row>
    <row r="262" spans="1:11" ht="16.5" customHeight="1">
      <c r="A262" s="659">
        <v>252</v>
      </c>
      <c r="B262" s="660" t="s">
        <v>23</v>
      </c>
      <c r="C262" s="661" t="s">
        <v>3098</v>
      </c>
      <c r="D262" s="662" t="s">
        <v>3165</v>
      </c>
      <c r="E262" s="660" t="s">
        <v>3106</v>
      </c>
      <c r="F262" s="664" t="s">
        <v>11</v>
      </c>
      <c r="G262" s="665"/>
      <c r="H262" s="666"/>
      <c r="I262" s="668"/>
      <c r="J262" s="792"/>
      <c r="K262" s="795"/>
    </row>
    <row r="263" spans="1:11" ht="16.5" customHeight="1">
      <c r="A263" s="659">
        <v>253</v>
      </c>
      <c r="B263" s="660" t="s">
        <v>23</v>
      </c>
      <c r="C263" s="661" t="s">
        <v>3098</v>
      </c>
      <c r="D263" s="662" t="s">
        <v>3166</v>
      </c>
      <c r="E263" s="660" t="s">
        <v>412</v>
      </c>
      <c r="F263" s="664" t="s">
        <v>11</v>
      </c>
      <c r="G263" s="665"/>
      <c r="H263" s="666"/>
      <c r="I263" s="668"/>
      <c r="J263" s="792"/>
      <c r="K263" s="795"/>
    </row>
    <row r="264" spans="1:11" ht="16.5" customHeight="1">
      <c r="A264" s="659">
        <v>254</v>
      </c>
      <c r="B264" s="660" t="s">
        <v>23</v>
      </c>
      <c r="C264" s="661" t="s">
        <v>3098</v>
      </c>
      <c r="D264" s="662" t="s">
        <v>3167</v>
      </c>
      <c r="E264" s="660" t="s">
        <v>3109</v>
      </c>
      <c r="F264" s="664" t="s">
        <v>11</v>
      </c>
      <c r="G264" s="665"/>
      <c r="H264" s="666"/>
      <c r="I264" s="668"/>
      <c r="J264" s="792"/>
      <c r="K264" s="795"/>
    </row>
    <row r="265" spans="1:11" ht="16.5" customHeight="1">
      <c r="A265" s="659">
        <v>255</v>
      </c>
      <c r="B265" s="660" t="s">
        <v>23</v>
      </c>
      <c r="C265" s="661" t="s">
        <v>3098</v>
      </c>
      <c r="D265" s="662" t="s">
        <v>3168</v>
      </c>
      <c r="E265" s="660" t="s">
        <v>3104</v>
      </c>
      <c r="F265" s="664" t="s">
        <v>11</v>
      </c>
      <c r="G265" s="665"/>
      <c r="H265" s="666"/>
      <c r="I265" s="668"/>
      <c r="J265" s="792"/>
      <c r="K265" s="795"/>
    </row>
    <row r="266" spans="1:11" ht="16.5" customHeight="1">
      <c r="A266" s="659">
        <v>256</v>
      </c>
      <c r="B266" s="660" t="s">
        <v>23</v>
      </c>
      <c r="C266" s="661" t="s">
        <v>3098</v>
      </c>
      <c r="D266" s="662" t="s">
        <v>3169</v>
      </c>
      <c r="E266" s="660" t="s">
        <v>3112</v>
      </c>
      <c r="F266" s="664" t="s">
        <v>11</v>
      </c>
      <c r="G266" s="665"/>
      <c r="H266" s="666"/>
      <c r="I266" s="668"/>
      <c r="J266" s="792"/>
      <c r="K266" s="795"/>
    </row>
    <row r="267" spans="1:11" ht="16.5" customHeight="1">
      <c r="A267" s="659">
        <v>257</v>
      </c>
      <c r="B267" s="660" t="s">
        <v>23</v>
      </c>
      <c r="C267" s="661" t="s">
        <v>3098</v>
      </c>
      <c r="D267" s="662" t="s">
        <v>3170</v>
      </c>
      <c r="E267" s="660" t="s">
        <v>3114</v>
      </c>
      <c r="F267" s="664" t="s">
        <v>11</v>
      </c>
      <c r="G267" s="665"/>
      <c r="H267" s="666"/>
      <c r="I267" s="668"/>
      <c r="J267" s="793"/>
      <c r="K267" s="796"/>
    </row>
    <row r="268" spans="1:11" ht="16.5" customHeight="1">
      <c r="A268" s="659">
        <v>258</v>
      </c>
      <c r="B268" s="660" t="s">
        <v>23</v>
      </c>
      <c r="C268" s="661" t="s">
        <v>413</v>
      </c>
      <c r="D268" s="669" t="s">
        <v>3171</v>
      </c>
      <c r="E268" s="663"/>
      <c r="F268" s="664" t="s">
        <v>11</v>
      </c>
      <c r="G268" s="665"/>
      <c r="H268" s="666"/>
      <c r="I268" s="668"/>
      <c r="J268" s="806" t="s">
        <v>3172</v>
      </c>
      <c r="K268" s="809" t="s">
        <v>3177</v>
      </c>
    </row>
    <row r="269" spans="1:11" ht="16.5" customHeight="1">
      <c r="A269" s="659">
        <v>259</v>
      </c>
      <c r="B269" s="660" t="s">
        <v>23</v>
      </c>
      <c r="C269" s="661" t="s">
        <v>414</v>
      </c>
      <c r="D269" s="669" t="s">
        <v>3173</v>
      </c>
      <c r="E269" s="660" t="s">
        <v>415</v>
      </c>
      <c r="F269" s="664" t="s">
        <v>11</v>
      </c>
      <c r="G269" s="665"/>
      <c r="H269" s="666"/>
      <c r="I269" s="668"/>
      <c r="J269" s="807"/>
      <c r="K269" s="810"/>
    </row>
    <row r="270" spans="1:11" ht="16.5" customHeight="1">
      <c r="A270" s="659">
        <v>260</v>
      </c>
      <c r="B270" s="660" t="s">
        <v>23</v>
      </c>
      <c r="C270" s="661" t="s">
        <v>414</v>
      </c>
      <c r="D270" s="669" t="s">
        <v>3174</v>
      </c>
      <c r="E270" s="660" t="s">
        <v>415</v>
      </c>
      <c r="F270" s="664" t="s">
        <v>11</v>
      </c>
      <c r="G270" s="665"/>
      <c r="H270" s="666"/>
      <c r="I270" s="668"/>
      <c r="J270" s="807"/>
      <c r="K270" s="810"/>
    </row>
    <row r="271" spans="1:11" ht="16.5" customHeight="1">
      <c r="A271" s="659">
        <v>261</v>
      </c>
      <c r="B271" s="660" t="s">
        <v>23</v>
      </c>
      <c r="C271" s="661" t="s">
        <v>414</v>
      </c>
      <c r="D271" s="669" t="s">
        <v>416</v>
      </c>
      <c r="E271" s="660" t="s">
        <v>415</v>
      </c>
      <c r="F271" s="664" t="s">
        <v>11</v>
      </c>
      <c r="G271" s="665"/>
      <c r="H271" s="666"/>
      <c r="I271" s="668"/>
      <c r="J271" s="807"/>
      <c r="K271" s="810"/>
    </row>
    <row r="272" spans="1:11" ht="16.5" customHeight="1">
      <c r="A272" s="659">
        <v>262</v>
      </c>
      <c r="B272" s="660" t="s">
        <v>23</v>
      </c>
      <c r="C272" s="661" t="s">
        <v>414</v>
      </c>
      <c r="D272" s="669" t="s">
        <v>417</v>
      </c>
      <c r="E272" s="660" t="s">
        <v>415</v>
      </c>
      <c r="F272" s="664" t="s">
        <v>11</v>
      </c>
      <c r="G272" s="665"/>
      <c r="H272" s="666"/>
      <c r="I272" s="668"/>
      <c r="J272" s="807"/>
      <c r="K272" s="810"/>
    </row>
    <row r="273" spans="1:11" ht="16.5" customHeight="1">
      <c r="A273" s="659">
        <v>263</v>
      </c>
      <c r="B273" s="660" t="s">
        <v>23</v>
      </c>
      <c r="C273" s="661" t="s">
        <v>414</v>
      </c>
      <c r="D273" s="669" t="s">
        <v>3175</v>
      </c>
      <c r="E273" s="663"/>
      <c r="F273" s="664" t="s">
        <v>11</v>
      </c>
      <c r="G273" s="665"/>
      <c r="H273" s="666"/>
      <c r="I273" s="668"/>
      <c r="J273" s="807"/>
      <c r="K273" s="810"/>
    </row>
    <row r="274" spans="1:11" ht="16.5" customHeight="1">
      <c r="A274" s="659">
        <v>264</v>
      </c>
      <c r="B274" s="660" t="s">
        <v>23</v>
      </c>
      <c r="C274" s="661" t="s">
        <v>414</v>
      </c>
      <c r="D274" s="669" t="s">
        <v>3176</v>
      </c>
      <c r="E274" s="663"/>
      <c r="F274" s="664" t="s">
        <v>11</v>
      </c>
      <c r="G274" s="665"/>
      <c r="H274" s="666"/>
      <c r="I274" s="668"/>
      <c r="J274" s="807"/>
      <c r="K274" s="810"/>
    </row>
    <row r="275" spans="1:11" ht="16.5" customHeight="1">
      <c r="A275" s="659">
        <v>265</v>
      </c>
      <c r="B275" s="660" t="s">
        <v>23</v>
      </c>
      <c r="C275" s="661" t="s">
        <v>414</v>
      </c>
      <c r="D275" s="669" t="s">
        <v>418</v>
      </c>
      <c r="E275" s="663"/>
      <c r="F275" s="664" t="s">
        <v>11</v>
      </c>
      <c r="G275" s="665"/>
      <c r="H275" s="666"/>
      <c r="I275" s="668"/>
      <c r="J275" s="807"/>
      <c r="K275" s="810"/>
    </row>
    <row r="276" spans="1:11" ht="16.5" customHeight="1">
      <c r="A276" s="659">
        <v>266</v>
      </c>
      <c r="B276" s="660" t="s">
        <v>23</v>
      </c>
      <c r="C276" s="661" t="s">
        <v>414</v>
      </c>
      <c r="D276" s="669" t="s">
        <v>419</v>
      </c>
      <c r="E276" s="663"/>
      <c r="F276" s="664" t="s">
        <v>11</v>
      </c>
      <c r="G276" s="665"/>
      <c r="H276" s="665"/>
      <c r="I276" s="668"/>
      <c r="J276" s="808"/>
      <c r="K276" s="811"/>
    </row>
    <row r="277" spans="1:11" ht="16.5" customHeight="1">
      <c r="A277" s="404">
        <v>294</v>
      </c>
      <c r="B277" s="656" t="s">
        <v>23</v>
      </c>
      <c r="C277" s="658" t="s">
        <v>420</v>
      </c>
      <c r="D277" s="243" t="s">
        <v>422</v>
      </c>
      <c r="E277" s="657"/>
      <c r="F277" s="407" t="s">
        <v>11</v>
      </c>
      <c r="G277" s="198"/>
      <c r="H277" s="244"/>
      <c r="I277" s="245"/>
      <c r="J277" s="408"/>
      <c r="K277" s="802"/>
    </row>
    <row r="278" spans="1:11" ht="16.5" customHeight="1">
      <c r="A278" s="404">
        <v>295</v>
      </c>
      <c r="B278" s="656" t="s">
        <v>23</v>
      </c>
      <c r="C278" s="658" t="s">
        <v>420</v>
      </c>
      <c r="D278" s="243" t="s">
        <v>423</v>
      </c>
      <c r="E278" s="657"/>
      <c r="F278" s="407" t="s">
        <v>11</v>
      </c>
      <c r="G278" s="198"/>
      <c r="H278" s="244"/>
      <c r="I278" s="245"/>
      <c r="J278" s="408"/>
      <c r="K278" s="803"/>
    </row>
    <row r="279" spans="1:11" ht="16.5" customHeight="1">
      <c r="A279" s="404">
        <v>296</v>
      </c>
      <c r="B279" s="656" t="s">
        <v>23</v>
      </c>
      <c r="C279" s="658" t="s">
        <v>420</v>
      </c>
      <c r="D279" s="243" t="s">
        <v>424</v>
      </c>
      <c r="E279" s="657"/>
      <c r="F279" s="407" t="s">
        <v>11</v>
      </c>
      <c r="G279" s="198"/>
      <c r="H279" s="244"/>
      <c r="I279" s="245"/>
      <c r="J279" s="408"/>
      <c r="K279" s="803"/>
    </row>
    <row r="280" spans="1:11" ht="16.5" customHeight="1">
      <c r="A280" s="404">
        <v>297</v>
      </c>
      <c r="B280" s="656" t="s">
        <v>23</v>
      </c>
      <c r="C280" s="658" t="s">
        <v>420</v>
      </c>
      <c r="D280" s="243" t="s">
        <v>425</v>
      </c>
      <c r="E280" s="657"/>
      <c r="F280" s="407" t="s">
        <v>11</v>
      </c>
      <c r="G280" s="198"/>
      <c r="H280" s="244"/>
      <c r="I280" s="245"/>
      <c r="J280" s="408"/>
      <c r="K280" s="803"/>
    </row>
    <row r="281" spans="1:11" ht="16.5" customHeight="1">
      <c r="A281" s="404">
        <v>298</v>
      </c>
      <c r="B281" s="656" t="s">
        <v>23</v>
      </c>
      <c r="C281" s="658" t="s">
        <v>420</v>
      </c>
      <c r="D281" s="243" t="s">
        <v>426</v>
      </c>
      <c r="E281" s="657"/>
      <c r="F281" s="407" t="s">
        <v>11</v>
      </c>
      <c r="G281" s="198"/>
      <c r="H281" s="244"/>
      <c r="I281" s="245"/>
      <c r="J281" s="408"/>
      <c r="K281" s="803"/>
    </row>
    <row r="282" spans="1:11" ht="16.5" customHeight="1">
      <c r="A282" s="404">
        <v>299</v>
      </c>
      <c r="B282" s="656" t="s">
        <v>23</v>
      </c>
      <c r="C282" s="658" t="s">
        <v>420</v>
      </c>
      <c r="D282" s="243" t="s">
        <v>427</v>
      </c>
      <c r="E282" s="657"/>
      <c r="F282" s="407" t="s">
        <v>11</v>
      </c>
      <c r="G282" s="198"/>
      <c r="H282" s="244"/>
      <c r="I282" s="245"/>
      <c r="J282" s="408"/>
      <c r="K282" s="803"/>
    </row>
    <row r="283" spans="1:11" ht="16.5" customHeight="1">
      <c r="A283" s="404">
        <v>300</v>
      </c>
      <c r="B283" s="656" t="s">
        <v>23</v>
      </c>
      <c r="C283" s="658" t="s">
        <v>420</v>
      </c>
      <c r="D283" s="243" t="s">
        <v>428</v>
      </c>
      <c r="E283" s="657"/>
      <c r="F283" s="407" t="s">
        <v>11</v>
      </c>
      <c r="G283" s="198"/>
      <c r="H283" s="244"/>
      <c r="I283" s="245"/>
      <c r="J283" s="408"/>
      <c r="K283" s="803"/>
    </row>
    <row r="284" spans="1:11" ht="16.5" customHeight="1">
      <c r="A284" s="404">
        <v>301</v>
      </c>
      <c r="B284" s="656" t="s">
        <v>23</v>
      </c>
      <c r="C284" s="658" t="s">
        <v>420</v>
      </c>
      <c r="D284" s="243" t="s">
        <v>429</v>
      </c>
      <c r="E284" s="657"/>
      <c r="F284" s="407" t="s">
        <v>11</v>
      </c>
      <c r="G284" s="198"/>
      <c r="H284" s="244"/>
      <c r="I284" s="245"/>
      <c r="J284" s="408"/>
      <c r="K284" s="803"/>
    </row>
    <row r="285" spans="1:11" ht="16.5" customHeight="1">
      <c r="A285" s="404">
        <v>302</v>
      </c>
      <c r="B285" s="656" t="s">
        <v>23</v>
      </c>
      <c r="C285" s="658" t="s">
        <v>420</v>
      </c>
      <c r="D285" s="243" t="s">
        <v>430</v>
      </c>
      <c r="E285" s="657"/>
      <c r="F285" s="407" t="s">
        <v>11</v>
      </c>
      <c r="G285" s="198"/>
      <c r="H285" s="244"/>
      <c r="I285" s="245"/>
      <c r="J285" s="408"/>
      <c r="K285" s="803"/>
    </row>
    <row r="286" spans="1:11" ht="16.5" customHeight="1">
      <c r="A286" s="404">
        <v>303</v>
      </c>
      <c r="B286" s="656" t="s">
        <v>23</v>
      </c>
      <c r="C286" s="658" t="s">
        <v>420</v>
      </c>
      <c r="D286" s="243" t="s">
        <v>431</v>
      </c>
      <c r="E286" s="657"/>
      <c r="F286" s="407" t="s">
        <v>11</v>
      </c>
      <c r="G286" s="198"/>
      <c r="H286" s="244"/>
      <c r="I286" s="245"/>
      <c r="J286" s="408"/>
      <c r="K286" s="803"/>
    </row>
    <row r="287" spans="1:11" ht="16.5" customHeight="1">
      <c r="A287" s="404">
        <v>304</v>
      </c>
      <c r="B287" s="656" t="s">
        <v>23</v>
      </c>
      <c r="C287" s="658" t="s">
        <v>420</v>
      </c>
      <c r="D287" s="243" t="s">
        <v>432</v>
      </c>
      <c r="E287" s="657"/>
      <c r="F287" s="407" t="s">
        <v>11</v>
      </c>
      <c r="G287" s="198"/>
      <c r="H287" s="244"/>
      <c r="I287" s="245"/>
      <c r="J287" s="408"/>
      <c r="K287" s="803"/>
    </row>
    <row r="288" spans="1:11" ht="16.5" customHeight="1">
      <c r="A288" s="404">
        <v>305</v>
      </c>
      <c r="B288" s="656" t="s">
        <v>23</v>
      </c>
      <c r="C288" s="658" t="s">
        <v>420</v>
      </c>
      <c r="D288" s="243" t="s">
        <v>433</v>
      </c>
      <c r="E288" s="657"/>
      <c r="F288" s="407" t="s">
        <v>11</v>
      </c>
      <c r="G288" s="198"/>
      <c r="H288" s="244"/>
      <c r="I288" s="245"/>
      <c r="J288" s="408"/>
      <c r="K288" s="803"/>
    </row>
    <row r="289" spans="1:11" ht="16.5" customHeight="1">
      <c r="A289" s="404">
        <v>306</v>
      </c>
      <c r="B289" s="656" t="s">
        <v>23</v>
      </c>
      <c r="C289" s="658" t="s">
        <v>420</v>
      </c>
      <c r="D289" s="243" t="s">
        <v>434</v>
      </c>
      <c r="E289" s="657"/>
      <c r="F289" s="407" t="s">
        <v>11</v>
      </c>
      <c r="G289" s="198"/>
      <c r="H289" s="244"/>
      <c r="I289" s="245"/>
      <c r="J289" s="408"/>
      <c r="K289" s="803"/>
    </row>
    <row r="290" spans="1:11" ht="16.5" customHeight="1">
      <c r="A290" s="404">
        <v>307</v>
      </c>
      <c r="B290" s="656" t="s">
        <v>23</v>
      </c>
      <c r="C290" s="658" t="s">
        <v>420</v>
      </c>
      <c r="D290" s="243" t="s">
        <v>435</v>
      </c>
      <c r="E290" s="657"/>
      <c r="F290" s="407" t="s">
        <v>11</v>
      </c>
      <c r="G290" s="198"/>
      <c r="H290" s="244"/>
      <c r="I290" s="245"/>
      <c r="J290" s="408"/>
      <c r="K290" s="803"/>
    </row>
    <row r="291" spans="1:11" ht="16.5" customHeight="1">
      <c r="A291" s="404">
        <v>308</v>
      </c>
      <c r="B291" s="656" t="s">
        <v>23</v>
      </c>
      <c r="C291" s="658" t="s">
        <v>420</v>
      </c>
      <c r="D291" s="243" t="s">
        <v>436</v>
      </c>
      <c r="E291" s="657"/>
      <c r="F291" s="407" t="s">
        <v>11</v>
      </c>
      <c r="G291" s="198"/>
      <c r="H291" s="244"/>
      <c r="I291" s="245"/>
      <c r="J291" s="408"/>
      <c r="K291" s="803"/>
    </row>
    <row r="292" spans="1:11" ht="16.5" customHeight="1">
      <c r="A292" s="404">
        <v>309</v>
      </c>
      <c r="B292" s="656" t="s">
        <v>23</v>
      </c>
      <c r="C292" s="658" t="s">
        <v>420</v>
      </c>
      <c r="D292" s="243" t="s">
        <v>437</v>
      </c>
      <c r="E292" s="657"/>
      <c r="F292" s="407" t="s">
        <v>11</v>
      </c>
      <c r="G292" s="198"/>
      <c r="H292" s="244"/>
      <c r="I292" s="245"/>
      <c r="J292" s="408"/>
      <c r="K292" s="803"/>
    </row>
    <row r="293" spans="1:11" ht="16.5" customHeight="1">
      <c r="A293" s="404">
        <v>310</v>
      </c>
      <c r="B293" s="656" t="s">
        <v>23</v>
      </c>
      <c r="C293" s="658" t="s">
        <v>420</v>
      </c>
      <c r="D293" s="243" t="s">
        <v>438</v>
      </c>
      <c r="E293" s="657"/>
      <c r="F293" s="407" t="s">
        <v>11</v>
      </c>
      <c r="G293" s="198"/>
      <c r="H293" s="244"/>
      <c r="I293" s="245"/>
      <c r="J293" s="408"/>
      <c r="K293" s="803"/>
    </row>
    <row r="294" spans="1:11" ht="16.5" customHeight="1">
      <c r="A294" s="404">
        <v>311</v>
      </c>
      <c r="B294" s="656" t="s">
        <v>23</v>
      </c>
      <c r="C294" s="658" t="s">
        <v>420</v>
      </c>
      <c r="D294" s="243" t="s">
        <v>2092</v>
      </c>
      <c r="E294" s="657"/>
      <c r="F294" s="407" t="s">
        <v>11</v>
      </c>
      <c r="G294" s="198"/>
      <c r="H294" s="244"/>
      <c r="I294" s="245"/>
      <c r="J294" s="408"/>
      <c r="K294" s="803"/>
    </row>
    <row r="295" spans="1:11" ht="16.5" customHeight="1">
      <c r="A295" s="404">
        <v>312</v>
      </c>
      <c r="B295" s="656" t="s">
        <v>23</v>
      </c>
      <c r="C295" s="658" t="s">
        <v>420</v>
      </c>
      <c r="D295" s="243" t="s">
        <v>2093</v>
      </c>
      <c r="E295" s="657"/>
      <c r="F295" s="407" t="s">
        <v>11</v>
      </c>
      <c r="G295" s="198"/>
      <c r="H295" s="244"/>
      <c r="I295" s="245"/>
      <c r="J295" s="408"/>
      <c r="K295" s="803"/>
    </row>
    <row r="296" spans="1:11" ht="16.5" customHeight="1">
      <c r="A296" s="404">
        <v>313</v>
      </c>
      <c r="B296" s="656" t="s">
        <v>23</v>
      </c>
      <c r="C296" s="658" t="s">
        <v>420</v>
      </c>
      <c r="D296" s="243" t="s">
        <v>2086</v>
      </c>
      <c r="E296" s="657"/>
      <c r="F296" s="407" t="s">
        <v>11</v>
      </c>
      <c r="G296" s="198"/>
      <c r="H296" s="244"/>
      <c r="I296" s="245"/>
      <c r="J296" s="408"/>
      <c r="K296" s="803"/>
    </row>
    <row r="297" spans="1:11" ht="16.5" customHeight="1">
      <c r="A297" s="404">
        <v>314</v>
      </c>
      <c r="B297" s="656" t="s">
        <v>23</v>
      </c>
      <c r="C297" s="658" t="s">
        <v>420</v>
      </c>
      <c r="D297" s="243" t="s">
        <v>1115</v>
      </c>
      <c r="E297" s="656" t="s">
        <v>421</v>
      </c>
      <c r="F297" s="407" t="s">
        <v>11</v>
      </c>
      <c r="G297" s="198"/>
      <c r="H297" s="244"/>
      <c r="I297" s="411" t="s">
        <v>2041</v>
      </c>
      <c r="J297" s="459" t="s">
        <v>2738</v>
      </c>
      <c r="K297" s="803"/>
    </row>
    <row r="298" spans="1:11" ht="16.5" customHeight="1">
      <c r="A298" s="404">
        <v>315</v>
      </c>
      <c r="B298" s="656" t="s">
        <v>23</v>
      </c>
      <c r="C298" s="658" t="s">
        <v>420</v>
      </c>
      <c r="D298" s="243" t="s">
        <v>1116</v>
      </c>
      <c r="E298" s="657"/>
      <c r="F298" s="407" t="s">
        <v>11</v>
      </c>
      <c r="G298" s="198"/>
      <c r="H298" s="244"/>
      <c r="I298" s="245"/>
      <c r="J298" s="408"/>
      <c r="K298" s="803"/>
    </row>
    <row r="299" spans="1:11" ht="16.5" customHeight="1">
      <c r="A299" s="404">
        <v>316</v>
      </c>
      <c r="B299" s="656" t="s">
        <v>23</v>
      </c>
      <c r="C299" s="658" t="s">
        <v>420</v>
      </c>
      <c r="D299" s="243" t="s">
        <v>1117</v>
      </c>
      <c r="E299" s="657"/>
      <c r="F299" s="407" t="s">
        <v>11</v>
      </c>
      <c r="G299" s="198"/>
      <c r="H299" s="244"/>
      <c r="I299" s="245"/>
      <c r="J299" s="408"/>
      <c r="K299" s="803"/>
    </row>
    <row r="300" spans="1:11" ht="16.5" customHeight="1">
      <c r="A300" s="404">
        <v>317</v>
      </c>
      <c r="B300" s="656" t="s">
        <v>23</v>
      </c>
      <c r="C300" s="658" t="s">
        <v>420</v>
      </c>
      <c r="D300" s="243" t="s">
        <v>1118</v>
      </c>
      <c r="E300" s="657"/>
      <c r="F300" s="407" t="s">
        <v>11</v>
      </c>
      <c r="G300" s="198"/>
      <c r="H300" s="244"/>
      <c r="I300" s="245"/>
      <c r="J300" s="408"/>
      <c r="K300" s="803"/>
    </row>
    <row r="301" spans="1:11" ht="16.5" customHeight="1">
      <c r="A301" s="404">
        <v>318</v>
      </c>
      <c r="B301" s="656" t="s">
        <v>23</v>
      </c>
      <c r="C301" s="658" t="s">
        <v>420</v>
      </c>
      <c r="D301" s="243" t="s">
        <v>1119</v>
      </c>
      <c r="E301" s="657"/>
      <c r="F301" s="407" t="s">
        <v>11</v>
      </c>
      <c r="G301" s="198"/>
      <c r="H301" s="244"/>
      <c r="I301" s="245"/>
      <c r="J301" s="408"/>
      <c r="K301" s="803"/>
    </row>
    <row r="302" spans="1:11" ht="16.5" customHeight="1">
      <c r="A302" s="404">
        <v>319</v>
      </c>
      <c r="B302" s="656" t="s">
        <v>23</v>
      </c>
      <c r="C302" s="658" t="s">
        <v>420</v>
      </c>
      <c r="D302" s="243" t="s">
        <v>1120</v>
      </c>
      <c r="E302" s="657"/>
      <c r="F302" s="407" t="s">
        <v>11</v>
      </c>
      <c r="G302" s="198"/>
      <c r="H302" s="244"/>
      <c r="I302" s="245"/>
      <c r="J302" s="408"/>
      <c r="K302" s="803"/>
    </row>
    <row r="303" spans="1:11" ht="16.5" customHeight="1">
      <c r="A303" s="404">
        <v>320</v>
      </c>
      <c r="B303" s="656" t="s">
        <v>23</v>
      </c>
      <c r="C303" s="658" t="s">
        <v>420</v>
      </c>
      <c r="D303" s="243" t="s">
        <v>1121</v>
      </c>
      <c r="E303" s="657"/>
      <c r="F303" s="407" t="s">
        <v>11</v>
      </c>
      <c r="G303" s="198"/>
      <c r="H303" s="244"/>
      <c r="I303" s="245"/>
      <c r="J303" s="408"/>
      <c r="K303" s="803"/>
    </row>
    <row r="304" spans="1:11" ht="16.5" customHeight="1">
      <c r="A304" s="404">
        <v>321</v>
      </c>
      <c r="B304" s="656" t="s">
        <v>23</v>
      </c>
      <c r="C304" s="658" t="s">
        <v>420</v>
      </c>
      <c r="D304" s="243" t="s">
        <v>1122</v>
      </c>
      <c r="E304" s="657"/>
      <c r="F304" s="407" t="s">
        <v>11</v>
      </c>
      <c r="G304" s="198"/>
      <c r="H304" s="244"/>
      <c r="I304" s="245"/>
      <c r="J304" s="408"/>
      <c r="K304" s="803"/>
    </row>
    <row r="305" spans="1:11" ht="16.5" customHeight="1">
      <c r="A305" s="404">
        <v>322</v>
      </c>
      <c r="B305" s="656" t="s">
        <v>23</v>
      </c>
      <c r="C305" s="658" t="s">
        <v>420</v>
      </c>
      <c r="D305" s="243" t="s">
        <v>1123</v>
      </c>
      <c r="E305" s="657"/>
      <c r="F305" s="407" t="s">
        <v>11</v>
      </c>
      <c r="G305" s="198"/>
      <c r="H305" s="244"/>
      <c r="I305" s="245"/>
      <c r="J305" s="408"/>
      <c r="K305" s="803"/>
    </row>
    <row r="306" spans="1:11" ht="16.5" customHeight="1">
      <c r="A306" s="404">
        <v>323</v>
      </c>
      <c r="B306" s="656" t="s">
        <v>23</v>
      </c>
      <c r="C306" s="658" t="s">
        <v>420</v>
      </c>
      <c r="D306" s="243" t="s">
        <v>1124</v>
      </c>
      <c r="E306" s="657"/>
      <c r="F306" s="407" t="s">
        <v>11</v>
      </c>
      <c r="G306" s="198"/>
      <c r="H306" s="244"/>
      <c r="I306" s="245"/>
      <c r="J306" s="408"/>
      <c r="K306" s="803"/>
    </row>
    <row r="307" spans="1:11" ht="16.5" customHeight="1">
      <c r="A307" s="404">
        <v>324</v>
      </c>
      <c r="B307" s="656" t="s">
        <v>23</v>
      </c>
      <c r="C307" s="658" t="s">
        <v>420</v>
      </c>
      <c r="D307" s="243" t="s">
        <v>1125</v>
      </c>
      <c r="E307" s="657"/>
      <c r="F307" s="407" t="s">
        <v>11</v>
      </c>
      <c r="G307" s="198"/>
      <c r="H307" s="244"/>
      <c r="I307" s="245"/>
      <c r="J307" s="408"/>
      <c r="K307" s="803"/>
    </row>
    <row r="308" spans="1:11" ht="16.5" customHeight="1">
      <c r="A308" s="404">
        <v>325</v>
      </c>
      <c r="B308" s="656" t="s">
        <v>23</v>
      </c>
      <c r="C308" s="658" t="s">
        <v>420</v>
      </c>
      <c r="D308" s="243" t="s">
        <v>1126</v>
      </c>
      <c r="E308" s="657"/>
      <c r="F308" s="407" t="s">
        <v>11</v>
      </c>
      <c r="G308" s="198"/>
      <c r="H308" s="244"/>
      <c r="I308" s="245"/>
      <c r="J308" s="408"/>
      <c r="K308" s="803"/>
    </row>
    <row r="309" spans="1:11" ht="16.5" customHeight="1">
      <c r="A309" s="404">
        <v>326</v>
      </c>
      <c r="B309" s="656" t="s">
        <v>23</v>
      </c>
      <c r="C309" s="658" t="s">
        <v>420</v>
      </c>
      <c r="D309" s="243" t="s">
        <v>1127</v>
      </c>
      <c r="E309" s="657"/>
      <c r="F309" s="407" t="s">
        <v>11</v>
      </c>
      <c r="G309" s="198"/>
      <c r="H309" s="244"/>
      <c r="I309" s="245"/>
      <c r="J309" s="408"/>
      <c r="K309" s="803"/>
    </row>
    <row r="310" spans="1:11" ht="16.5" customHeight="1">
      <c r="A310" s="404">
        <v>327</v>
      </c>
      <c r="B310" s="656" t="s">
        <v>23</v>
      </c>
      <c r="C310" s="658" t="s">
        <v>420</v>
      </c>
      <c r="D310" s="243" t="s">
        <v>1128</v>
      </c>
      <c r="E310" s="657"/>
      <c r="F310" s="407" t="s">
        <v>11</v>
      </c>
      <c r="G310" s="198"/>
      <c r="H310" s="244"/>
      <c r="I310" s="245"/>
      <c r="J310" s="408"/>
      <c r="K310" s="803"/>
    </row>
    <row r="311" spans="1:11" ht="16.5" customHeight="1">
      <c r="A311" s="404">
        <v>328</v>
      </c>
      <c r="B311" s="656" t="s">
        <v>23</v>
      </c>
      <c r="C311" s="658" t="s">
        <v>420</v>
      </c>
      <c r="D311" s="243" t="s">
        <v>439</v>
      </c>
      <c r="E311" s="657"/>
      <c r="F311" s="407" t="s">
        <v>11</v>
      </c>
      <c r="G311" s="198"/>
      <c r="H311" s="244"/>
      <c r="I311" s="245"/>
      <c r="J311" s="408"/>
      <c r="K311" s="803"/>
    </row>
    <row r="312" spans="1:11" ht="16.5" customHeight="1">
      <c r="A312" s="404">
        <v>329</v>
      </c>
      <c r="B312" s="656" t="s">
        <v>23</v>
      </c>
      <c r="C312" s="658" t="s">
        <v>420</v>
      </c>
      <c r="D312" s="243" t="s">
        <v>440</v>
      </c>
      <c r="E312" s="657"/>
      <c r="F312" s="407" t="s">
        <v>11</v>
      </c>
      <c r="G312" s="198"/>
      <c r="H312" s="244"/>
      <c r="I312" s="245"/>
      <c r="J312" s="408"/>
      <c r="K312" s="803"/>
    </row>
    <row r="313" spans="1:11" ht="16.5" customHeight="1">
      <c r="A313" s="404">
        <v>330</v>
      </c>
      <c r="B313" s="656" t="s">
        <v>23</v>
      </c>
      <c r="C313" s="658" t="s">
        <v>420</v>
      </c>
      <c r="D313" s="243" t="s">
        <v>441</v>
      </c>
      <c r="E313" s="657"/>
      <c r="F313" s="407" t="s">
        <v>11</v>
      </c>
      <c r="G313" s="198"/>
      <c r="H313" s="244"/>
      <c r="I313" s="245"/>
      <c r="J313" s="408"/>
      <c r="K313" s="803"/>
    </row>
    <row r="314" spans="1:11" ht="16.5" customHeight="1">
      <c r="A314" s="404">
        <v>331</v>
      </c>
      <c r="B314" s="656" t="s">
        <v>23</v>
      </c>
      <c r="C314" s="658" t="s">
        <v>420</v>
      </c>
      <c r="D314" s="243" t="s">
        <v>442</v>
      </c>
      <c r="E314" s="657"/>
      <c r="F314" s="407" t="s">
        <v>11</v>
      </c>
      <c r="G314" s="198"/>
      <c r="H314" s="244"/>
      <c r="I314" s="245"/>
      <c r="J314" s="408"/>
      <c r="K314" s="803"/>
    </row>
    <row r="315" spans="1:11" ht="16.5" customHeight="1">
      <c r="A315" s="404">
        <v>332</v>
      </c>
      <c r="B315" s="656" t="s">
        <v>23</v>
      </c>
      <c r="C315" s="658" t="s">
        <v>420</v>
      </c>
      <c r="D315" s="243" t="s">
        <v>443</v>
      </c>
      <c r="E315" s="657"/>
      <c r="F315" s="407" t="s">
        <v>11</v>
      </c>
      <c r="G315" s="198"/>
      <c r="H315" s="244"/>
      <c r="I315" s="245"/>
      <c r="J315" s="408"/>
      <c r="K315" s="803"/>
    </row>
    <row r="316" spans="1:11" ht="16.5" customHeight="1">
      <c r="A316" s="404">
        <v>333</v>
      </c>
      <c r="B316" s="656" t="s">
        <v>23</v>
      </c>
      <c r="C316" s="658" t="s">
        <v>420</v>
      </c>
      <c r="D316" s="243" t="s">
        <v>444</v>
      </c>
      <c r="E316" s="657"/>
      <c r="F316" s="407" t="s">
        <v>11</v>
      </c>
      <c r="G316" s="198"/>
      <c r="H316" s="244"/>
      <c r="I316" s="245"/>
      <c r="J316" s="408"/>
      <c r="K316" s="803"/>
    </row>
    <row r="317" spans="1:11" ht="16.5" customHeight="1">
      <c r="A317" s="404">
        <v>334</v>
      </c>
      <c r="B317" s="656" t="s">
        <v>23</v>
      </c>
      <c r="C317" s="658" t="s">
        <v>420</v>
      </c>
      <c r="D317" s="243" t="s">
        <v>445</v>
      </c>
      <c r="E317" s="657"/>
      <c r="F317" s="407" t="s">
        <v>11</v>
      </c>
      <c r="G317" s="198"/>
      <c r="H317" s="244"/>
      <c r="I317" s="245"/>
      <c r="J317" s="408"/>
      <c r="K317" s="803"/>
    </row>
    <row r="318" spans="1:11" ht="16.5" customHeight="1">
      <c r="A318" s="404">
        <v>335</v>
      </c>
      <c r="B318" s="656" t="s">
        <v>23</v>
      </c>
      <c r="C318" s="658" t="s">
        <v>420</v>
      </c>
      <c r="D318" s="243" t="s">
        <v>446</v>
      </c>
      <c r="E318" s="657"/>
      <c r="F318" s="407" t="s">
        <v>11</v>
      </c>
      <c r="G318" s="198"/>
      <c r="H318" s="244"/>
      <c r="I318" s="245"/>
      <c r="J318" s="408"/>
      <c r="K318" s="803"/>
    </row>
    <row r="319" spans="1:11" ht="16.5" customHeight="1">
      <c r="A319" s="404">
        <v>336</v>
      </c>
      <c r="B319" s="656" t="s">
        <v>23</v>
      </c>
      <c r="C319" s="658" t="s">
        <v>420</v>
      </c>
      <c r="D319" s="243" t="s">
        <v>2094</v>
      </c>
      <c r="E319" s="657"/>
      <c r="F319" s="407" t="s">
        <v>11</v>
      </c>
      <c r="G319" s="198"/>
      <c r="H319" s="244"/>
      <c r="I319" s="245"/>
      <c r="J319" s="408"/>
      <c r="K319" s="803"/>
    </row>
    <row r="320" spans="1:11" ht="16.5" customHeight="1">
      <c r="A320" s="404">
        <v>337</v>
      </c>
      <c r="B320" s="656" t="s">
        <v>23</v>
      </c>
      <c r="C320" s="658" t="s">
        <v>420</v>
      </c>
      <c r="D320" s="243" t="s">
        <v>2095</v>
      </c>
      <c r="E320" s="657"/>
      <c r="F320" s="407" t="s">
        <v>11</v>
      </c>
      <c r="G320" s="198"/>
      <c r="H320" s="244"/>
      <c r="I320" s="245"/>
      <c r="J320" s="408"/>
      <c r="K320" s="803"/>
    </row>
    <row r="321" spans="1:15" ht="16.5" customHeight="1">
      <c r="A321" s="404">
        <v>338</v>
      </c>
      <c r="B321" s="656" t="s">
        <v>23</v>
      </c>
      <c r="C321" s="658" t="s">
        <v>420</v>
      </c>
      <c r="D321" s="243" t="s">
        <v>2087</v>
      </c>
      <c r="E321" s="657"/>
      <c r="F321" s="407" t="s">
        <v>11</v>
      </c>
      <c r="G321" s="198"/>
      <c r="H321" s="244"/>
      <c r="I321" s="245"/>
      <c r="J321" s="408"/>
      <c r="K321" s="803"/>
    </row>
    <row r="322" spans="1:15" ht="16.5" customHeight="1">
      <c r="A322" s="404">
        <v>339</v>
      </c>
      <c r="B322" s="656" t="s">
        <v>23</v>
      </c>
      <c r="C322" s="658" t="s">
        <v>420</v>
      </c>
      <c r="D322" s="243" t="s">
        <v>1129</v>
      </c>
      <c r="E322" s="656" t="s">
        <v>447</v>
      </c>
      <c r="F322" s="407" t="s">
        <v>11</v>
      </c>
      <c r="G322" s="198"/>
      <c r="H322" s="244"/>
      <c r="I322" s="411" t="s">
        <v>2042</v>
      </c>
      <c r="J322" s="459" t="s">
        <v>2040</v>
      </c>
      <c r="K322" s="803"/>
    </row>
    <row r="323" spans="1:15" ht="16.5" customHeight="1">
      <c r="A323" s="404">
        <v>340</v>
      </c>
      <c r="B323" s="656" t="s">
        <v>23</v>
      </c>
      <c r="C323" s="658" t="s">
        <v>420</v>
      </c>
      <c r="D323" s="243" t="s">
        <v>1130</v>
      </c>
      <c r="E323" s="657"/>
      <c r="F323" s="407" t="s">
        <v>11</v>
      </c>
      <c r="G323" s="198"/>
      <c r="H323" s="244"/>
      <c r="I323" s="410"/>
      <c r="J323" s="459"/>
      <c r="K323" s="803"/>
    </row>
    <row r="324" spans="1:15" ht="16.5" customHeight="1">
      <c r="A324" s="404">
        <v>341</v>
      </c>
      <c r="B324" s="656" t="s">
        <v>23</v>
      </c>
      <c r="C324" s="658" t="s">
        <v>420</v>
      </c>
      <c r="D324" s="243" t="s">
        <v>1131</v>
      </c>
      <c r="E324" s="657"/>
      <c r="F324" s="407" t="s">
        <v>11</v>
      </c>
      <c r="G324" s="198"/>
      <c r="H324" s="244"/>
      <c r="I324" s="245"/>
      <c r="J324" s="459"/>
      <c r="K324" s="803"/>
    </row>
    <row r="325" spans="1:15" ht="16.5" customHeight="1">
      <c r="A325" s="404">
        <v>342</v>
      </c>
      <c r="B325" s="656" t="s">
        <v>23</v>
      </c>
      <c r="C325" s="658" t="s">
        <v>420</v>
      </c>
      <c r="D325" s="243" t="s">
        <v>448</v>
      </c>
      <c r="E325" s="657"/>
      <c r="F325" s="407" t="s">
        <v>11</v>
      </c>
      <c r="G325" s="198"/>
      <c r="H325" s="244"/>
      <c r="I325" s="245"/>
      <c r="J325" s="459"/>
      <c r="K325" s="803"/>
    </row>
    <row r="326" spans="1:15" ht="16.5" customHeight="1">
      <c r="A326" s="404">
        <v>343</v>
      </c>
      <c r="B326" s="656" t="s">
        <v>23</v>
      </c>
      <c r="C326" s="658" t="s">
        <v>420</v>
      </c>
      <c r="D326" s="243" t="s">
        <v>1132</v>
      </c>
      <c r="E326" s="656" t="s">
        <v>447</v>
      </c>
      <c r="F326" s="407" t="s">
        <v>11</v>
      </c>
      <c r="G326" s="198"/>
      <c r="H326" s="244"/>
      <c r="I326" s="411" t="s">
        <v>2043</v>
      </c>
      <c r="J326" s="459" t="s">
        <v>2040</v>
      </c>
      <c r="K326" s="803"/>
      <c r="O326" s="174"/>
    </row>
    <row r="327" spans="1:15" ht="16.5" customHeight="1">
      <c r="A327" s="404">
        <v>344</v>
      </c>
      <c r="B327" s="656" t="s">
        <v>23</v>
      </c>
      <c r="C327" s="658" t="s">
        <v>420</v>
      </c>
      <c r="D327" s="243" t="s">
        <v>1133</v>
      </c>
      <c r="E327" s="657"/>
      <c r="F327" s="407" t="s">
        <v>11</v>
      </c>
      <c r="G327" s="198"/>
      <c r="H327" s="244"/>
      <c r="I327" s="410"/>
      <c r="J327" s="459"/>
      <c r="K327" s="803"/>
    </row>
    <row r="328" spans="1:15" ht="16.5" customHeight="1">
      <c r="A328" s="404">
        <v>345</v>
      </c>
      <c r="B328" s="656" t="s">
        <v>23</v>
      </c>
      <c r="C328" s="658" t="s">
        <v>420</v>
      </c>
      <c r="D328" s="243" t="s">
        <v>1134</v>
      </c>
      <c r="E328" s="657"/>
      <c r="F328" s="407" t="s">
        <v>11</v>
      </c>
      <c r="G328" s="198"/>
      <c r="H328" s="244"/>
      <c r="I328" s="245"/>
      <c r="J328" s="459"/>
      <c r="K328" s="803"/>
    </row>
    <row r="329" spans="1:15" ht="16.5" customHeight="1">
      <c r="A329" s="404">
        <v>346</v>
      </c>
      <c r="B329" s="656" t="s">
        <v>23</v>
      </c>
      <c r="C329" s="658" t="s">
        <v>420</v>
      </c>
      <c r="D329" s="243" t="s">
        <v>1135</v>
      </c>
      <c r="E329" s="657"/>
      <c r="F329" s="407" t="s">
        <v>11</v>
      </c>
      <c r="G329" s="198"/>
      <c r="H329" s="244"/>
      <c r="I329" s="245"/>
      <c r="J329" s="459"/>
      <c r="K329" s="804"/>
    </row>
    <row r="330" spans="1:15" ht="16.5" customHeight="1">
      <c r="A330" s="404">
        <v>347</v>
      </c>
      <c r="B330" s="656" t="s">
        <v>23</v>
      </c>
      <c r="C330" s="658" t="s">
        <v>449</v>
      </c>
      <c r="D330" s="243" t="s">
        <v>1825</v>
      </c>
      <c r="E330" s="656" t="s">
        <v>450</v>
      </c>
      <c r="F330" s="407" t="s">
        <v>11</v>
      </c>
      <c r="G330" s="198"/>
      <c r="H330" s="244"/>
      <c r="I330" s="411" t="s">
        <v>451</v>
      </c>
      <c r="J330" s="459" t="s">
        <v>2033</v>
      </c>
      <c r="K330" s="775" t="s">
        <v>1827</v>
      </c>
    </row>
    <row r="331" spans="1:15" ht="16.5" customHeight="1">
      <c r="A331" s="404">
        <v>348</v>
      </c>
      <c r="B331" s="656" t="s">
        <v>23</v>
      </c>
      <c r="C331" s="658" t="s">
        <v>449</v>
      </c>
      <c r="D331" s="243" t="s">
        <v>1670</v>
      </c>
      <c r="E331" s="656" t="s">
        <v>450</v>
      </c>
      <c r="F331" s="407" t="s">
        <v>11</v>
      </c>
      <c r="G331" s="198"/>
      <c r="H331" s="244"/>
      <c r="I331" s="411" t="s">
        <v>451</v>
      </c>
      <c r="J331" s="459" t="s">
        <v>2034</v>
      </c>
      <c r="K331" s="776"/>
    </row>
    <row r="332" spans="1:15" ht="16.5" customHeight="1">
      <c r="A332" s="404">
        <v>349</v>
      </c>
      <c r="B332" s="656" t="s">
        <v>23</v>
      </c>
      <c r="C332" s="658" t="s">
        <v>449</v>
      </c>
      <c r="D332" s="243" t="s">
        <v>1671</v>
      </c>
      <c r="E332" s="656" t="s">
        <v>450</v>
      </c>
      <c r="F332" s="407" t="s">
        <v>11</v>
      </c>
      <c r="G332" s="198"/>
      <c r="H332" s="244"/>
      <c r="I332" s="411" t="s">
        <v>451</v>
      </c>
      <c r="J332" s="459" t="s">
        <v>1713</v>
      </c>
      <c r="K332" s="776"/>
    </row>
    <row r="333" spans="1:15" ht="16.5" customHeight="1">
      <c r="A333" s="404">
        <v>350</v>
      </c>
      <c r="B333" s="656" t="s">
        <v>23</v>
      </c>
      <c r="C333" s="658" t="s">
        <v>449</v>
      </c>
      <c r="D333" s="243" t="s">
        <v>1672</v>
      </c>
      <c r="E333" s="656" t="s">
        <v>450</v>
      </c>
      <c r="F333" s="407" t="s">
        <v>11</v>
      </c>
      <c r="G333" s="198"/>
      <c r="H333" s="244"/>
      <c r="I333" s="411" t="s">
        <v>451</v>
      </c>
      <c r="J333" s="459" t="s">
        <v>1676</v>
      </c>
      <c r="K333" s="776"/>
    </row>
    <row r="334" spans="1:15" ht="16.5" customHeight="1">
      <c r="A334" s="404">
        <v>351</v>
      </c>
      <c r="B334" s="656" t="s">
        <v>23</v>
      </c>
      <c r="C334" s="658" t="s">
        <v>449</v>
      </c>
      <c r="D334" s="243" t="s">
        <v>1673</v>
      </c>
      <c r="E334" s="656" t="s">
        <v>450</v>
      </c>
      <c r="F334" s="407" t="s">
        <v>11</v>
      </c>
      <c r="G334" s="198"/>
      <c r="H334" s="244"/>
      <c r="I334" s="411" t="s">
        <v>451</v>
      </c>
      <c r="J334" s="459" t="s">
        <v>1677</v>
      </c>
      <c r="K334" s="776"/>
    </row>
    <row r="335" spans="1:15" ht="16.5" customHeight="1">
      <c r="A335" s="404">
        <v>352</v>
      </c>
      <c r="B335" s="656" t="s">
        <v>23</v>
      </c>
      <c r="C335" s="658" t="s">
        <v>449</v>
      </c>
      <c r="D335" s="243" t="s">
        <v>1674</v>
      </c>
      <c r="E335" s="656" t="s">
        <v>450</v>
      </c>
      <c r="F335" s="407" t="s">
        <v>11</v>
      </c>
      <c r="G335" s="198"/>
      <c r="H335" s="244"/>
      <c r="I335" s="411" t="s">
        <v>451</v>
      </c>
      <c r="J335" s="459" t="s">
        <v>1678</v>
      </c>
      <c r="K335" s="776"/>
    </row>
    <row r="336" spans="1:15" ht="16.5" customHeight="1">
      <c r="A336" s="404">
        <v>353</v>
      </c>
      <c r="B336" s="656" t="s">
        <v>23</v>
      </c>
      <c r="C336" s="658" t="s">
        <v>449</v>
      </c>
      <c r="D336" s="243" t="s">
        <v>1675</v>
      </c>
      <c r="E336" s="656" t="s">
        <v>450</v>
      </c>
      <c r="F336" s="407" t="s">
        <v>11</v>
      </c>
      <c r="G336" s="198"/>
      <c r="H336" s="244"/>
      <c r="I336" s="411" t="s">
        <v>451</v>
      </c>
      <c r="J336" s="459" t="s">
        <v>1679</v>
      </c>
      <c r="K336" s="777"/>
    </row>
    <row r="337" spans="1:11" ht="16.5" customHeight="1">
      <c r="A337" s="404">
        <v>354</v>
      </c>
      <c r="B337" s="656" t="s">
        <v>23</v>
      </c>
      <c r="C337" s="658" t="s">
        <v>207</v>
      </c>
      <c r="D337" s="210" t="s">
        <v>1351</v>
      </c>
      <c r="E337" s="656" t="s">
        <v>452</v>
      </c>
      <c r="F337" s="407" t="s">
        <v>11</v>
      </c>
      <c r="G337" s="198"/>
      <c r="H337" s="244"/>
      <c r="I337" s="245"/>
      <c r="J337" s="459" t="s">
        <v>209</v>
      </c>
      <c r="K337" s="409"/>
    </row>
    <row r="338" spans="1:11" ht="16.5" customHeight="1">
      <c r="A338" s="404">
        <v>355</v>
      </c>
      <c r="B338" s="656" t="s">
        <v>23</v>
      </c>
      <c r="C338" s="658" t="s">
        <v>207</v>
      </c>
      <c r="D338" s="210" t="s">
        <v>897</v>
      </c>
      <c r="E338" s="656" t="s">
        <v>453</v>
      </c>
      <c r="F338" s="407" t="s">
        <v>11</v>
      </c>
      <c r="G338" s="198"/>
      <c r="H338" s="244"/>
      <c r="I338" s="245"/>
      <c r="J338" s="459" t="s">
        <v>212</v>
      </c>
      <c r="K338" s="409"/>
    </row>
    <row r="339" spans="1:11" ht="16.5" customHeight="1">
      <c r="A339" s="404">
        <v>356</v>
      </c>
      <c r="B339" s="656" t="s">
        <v>23</v>
      </c>
      <c r="C339" s="658" t="s">
        <v>188</v>
      </c>
      <c r="D339" s="243" t="s">
        <v>454</v>
      </c>
      <c r="E339" s="657"/>
      <c r="F339" s="407" t="s">
        <v>11</v>
      </c>
      <c r="G339" s="198"/>
      <c r="H339" s="244"/>
      <c r="I339" s="245"/>
      <c r="J339" s="459" t="s">
        <v>1453</v>
      </c>
      <c r="K339" s="409"/>
    </row>
    <row r="340" spans="1:11" ht="16.5" customHeight="1">
      <c r="A340" s="404">
        <v>357</v>
      </c>
      <c r="B340" s="656" t="s">
        <v>23</v>
      </c>
      <c r="C340" s="658" t="s">
        <v>188</v>
      </c>
      <c r="D340" s="243" t="s">
        <v>189</v>
      </c>
      <c r="E340" s="657"/>
      <c r="F340" s="407" t="s">
        <v>11</v>
      </c>
      <c r="G340" s="198"/>
      <c r="H340" s="244"/>
      <c r="I340" s="245"/>
      <c r="J340" s="459" t="s">
        <v>1258</v>
      </c>
      <c r="K340" s="409"/>
    </row>
    <row r="341" spans="1:11" ht="16.5" customHeight="1" thickBot="1">
      <c r="A341" s="404">
        <v>358</v>
      </c>
      <c r="B341" s="460" t="s">
        <v>23</v>
      </c>
      <c r="C341" s="461" t="s">
        <v>31</v>
      </c>
      <c r="D341" s="462" t="s">
        <v>186</v>
      </c>
      <c r="E341" s="463"/>
      <c r="F341" s="464" t="s">
        <v>11</v>
      </c>
      <c r="G341" s="465"/>
      <c r="H341" s="466"/>
      <c r="I341" s="467" t="s">
        <v>455</v>
      </c>
      <c r="J341" s="468"/>
      <c r="K341" s="469"/>
    </row>
  </sheetData>
  <mergeCells count="22">
    <mergeCell ref="K197:K202"/>
    <mergeCell ref="J175:J179"/>
    <mergeCell ref="K277:K329"/>
    <mergeCell ref="J180:J196"/>
    <mergeCell ref="J268:J276"/>
    <mergeCell ref="K268:K276"/>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s>
  <phoneticPr fontId="27" type="noConversion"/>
  <hyperlinks>
    <hyperlink ref="D76" r:id="rId1"/>
    <hyperlink ref="D77" r:id="rId2"/>
    <hyperlink ref="D78" r:id="rId3"/>
    <hyperlink ref="D79" r:id="rId4"/>
    <hyperlink ref="D80" r:id="rId5"/>
    <hyperlink ref="D81:D83" r:id="rId6" display="Riker_Trace_ID@0x04"/>
    <hyperlink ref="D84" r:id="rId7"/>
    <hyperlink ref="D85" r:id="rId8"/>
    <hyperlink ref="H80" r:id="rId9"/>
    <hyperlink ref="H81:H83" r:id="rId10" display="Riker_Trace_ID@0x04"/>
    <hyperlink ref="H78" r:id="rId11"/>
    <hyperlink ref="H79" r:id="rId12"/>
    <hyperlink ref="D319" r:id="rId13"/>
    <hyperlink ref="D320" r:id="rId14"/>
    <hyperlink ref="D295" r:id="rId15"/>
    <hyperlink ref="D294" r:id="rId16"/>
    <hyperlink ref="D296" r:id="rId17" display="Penrose_Green_DC_Ratio-13.6Klux"/>
    <hyperlink ref="D336" r:id="rId18"/>
    <hyperlink ref="D333" r:id="rId19"/>
    <hyperlink ref="D332" r:id="rId20"/>
    <hyperlink ref="D331" r:id="rId21"/>
    <hyperlink ref="D330" r:id="rId22"/>
    <hyperlink ref="D335" r:id="rId23"/>
    <hyperlink ref="D334" r:id="rId24"/>
    <hyperlink ref="D329" r:id="rId25"/>
    <hyperlink ref="D328" r:id="rId26"/>
    <hyperlink ref="D327" r:id="rId27"/>
    <hyperlink ref="D326" r:id="rId28"/>
    <hyperlink ref="D324" r:id="rId29"/>
    <hyperlink ref="D323" r:id="rId30"/>
    <hyperlink ref="D322" r:id="rId31"/>
    <hyperlink ref="D310" r:id="rId32"/>
    <hyperlink ref="D309" r:id="rId33"/>
    <hyperlink ref="D308" r:id="rId34"/>
    <hyperlink ref="D307" r:id="rId35"/>
    <hyperlink ref="D306" r:id="rId36"/>
    <hyperlink ref="D305" r:id="rId37"/>
    <hyperlink ref="D304" r:id="rId38"/>
    <hyperlink ref="D303" r:id="rId39"/>
    <hyperlink ref="D302" r:id="rId40"/>
    <hyperlink ref="D301" r:id="rId41"/>
    <hyperlink ref="D300" r:id="rId42"/>
    <hyperlink ref="D299" r:id="rId43"/>
    <hyperlink ref="D298" r:id="rId44"/>
    <hyperlink ref="D297" r:id="rId45"/>
    <hyperlink ref="D203" r:id="rId46"/>
    <hyperlink ref="D205" r:id="rId47"/>
    <hyperlink ref="D206" r:id="rId48"/>
    <hyperlink ref="D209" r:id="rId49"/>
    <hyperlink ref="D210" r:id="rId50"/>
    <hyperlink ref="D211" r:id="rId51"/>
    <hyperlink ref="D212" r:id="rId52"/>
    <hyperlink ref="D213" r:id="rId53"/>
    <hyperlink ref="D214" r:id="rId54"/>
    <hyperlink ref="D216" r:id="rId55"/>
    <hyperlink ref="D217" r:id="rId56"/>
    <hyperlink ref="D218" r:id="rId57"/>
    <hyperlink ref="D220" r:id="rId58"/>
    <hyperlink ref="D221" r:id="rId59"/>
    <hyperlink ref="D222" r:id="rId60"/>
    <hyperlink ref="D223" r:id="rId61"/>
    <hyperlink ref="D224" r:id="rId62"/>
    <hyperlink ref="D225" r:id="rId63"/>
    <hyperlink ref="D226" r:id="rId64"/>
    <hyperlink ref="D227" r:id="rId65"/>
    <hyperlink ref="D228" r:id="rId66"/>
    <hyperlink ref="D229" r:id="rId67"/>
    <hyperlink ref="D230" r:id="rId68"/>
    <hyperlink ref="D231" r:id="rId69"/>
    <hyperlink ref="D232" r:id="rId70"/>
    <hyperlink ref="D233" r:id="rId71"/>
    <hyperlink ref="D234" r:id="rId72"/>
    <hyperlink ref="D235" r:id="rId73"/>
    <hyperlink ref="D236" r:id="rId74"/>
    <hyperlink ref="D237" r:id="rId75"/>
    <hyperlink ref="D238" r:id="rId76"/>
    <hyperlink ref="D239" r:id="rId77"/>
    <hyperlink ref="D240" r:id="rId78"/>
    <hyperlink ref="D241" r:id="rId79"/>
    <hyperlink ref="D242" r:id="rId80"/>
    <hyperlink ref="D243" r:id="rId81"/>
    <hyperlink ref="D244" r:id="rId82"/>
    <hyperlink ref="D245" r:id="rId83"/>
    <hyperlink ref="D246" r:id="rId84"/>
    <hyperlink ref="D247" r:id="rId85"/>
    <hyperlink ref="D248" r:id="rId86"/>
    <hyperlink ref="D249" r:id="rId87"/>
    <hyperlink ref="D250" r:id="rId88"/>
    <hyperlink ref="D251" r:id="rId89"/>
    <hyperlink ref="D252" r:id="rId90"/>
    <hyperlink ref="D253" r:id="rId91"/>
    <hyperlink ref="D254" r:id="rId92"/>
    <hyperlink ref="D255" r:id="rId93"/>
    <hyperlink ref="D256" r:id="rId94"/>
    <hyperlink ref="D257" r:id="rId95"/>
    <hyperlink ref="D258" r:id="rId96"/>
    <hyperlink ref="D259" r:id="rId97"/>
    <hyperlink ref="D260" r:id="rId98"/>
    <hyperlink ref="D261" r:id="rId99"/>
    <hyperlink ref="D262" r:id="rId100"/>
    <hyperlink ref="D263" r:id="rId101"/>
    <hyperlink ref="D264" r:id="rId102"/>
    <hyperlink ref="D265" r:id="rId103"/>
    <hyperlink ref="D266" r:id="rId104"/>
    <hyperlink ref="D267" r:id="rId105"/>
    <hyperlink ref="D268" r:id="rId106"/>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78" t="s">
        <v>456</v>
      </c>
      <c r="D1" s="815"/>
      <c r="E1" s="45"/>
      <c r="F1" s="24" t="s">
        <v>5</v>
      </c>
      <c r="G1" s="46"/>
      <c r="H1" s="47"/>
      <c r="I1" s="48"/>
    </row>
    <row r="2" spans="1:9" ht="20.25" customHeight="1">
      <c r="A2" s="44"/>
      <c r="B2" s="29"/>
      <c r="C2" s="780"/>
      <c r="D2" s="781"/>
      <c r="E2" s="25" t="s">
        <v>6</v>
      </c>
      <c r="F2" s="22">
        <f>COUNTIF(E10:E160,"Not POR")</f>
        <v>0</v>
      </c>
      <c r="G2" s="49"/>
      <c r="H2" s="50"/>
      <c r="I2" s="51"/>
    </row>
    <row r="3" spans="1:9" ht="19.5" customHeight="1">
      <c r="A3" s="44"/>
      <c r="B3" s="29"/>
      <c r="C3" s="780"/>
      <c r="D3" s="781"/>
      <c r="E3" s="31" t="s">
        <v>8</v>
      </c>
      <c r="F3" s="22">
        <f>COUNTIF(E10:E160,"CHN validation")</f>
        <v>0</v>
      </c>
      <c r="G3" s="49"/>
      <c r="H3" s="50"/>
      <c r="I3" s="51"/>
    </row>
    <row r="4" spans="1:9" ht="18.75" customHeight="1">
      <c r="A4" s="44"/>
      <c r="B4" s="29"/>
      <c r="C4" s="780"/>
      <c r="D4" s="781"/>
      <c r="E4" s="32" t="s">
        <v>9</v>
      </c>
      <c r="F4" s="22">
        <f>COUNTIF(E10:E160,"New Item")</f>
        <v>0</v>
      </c>
      <c r="G4" s="49"/>
      <c r="H4" s="50"/>
      <c r="I4" s="51"/>
    </row>
    <row r="5" spans="1:9" ht="19.5" customHeight="1">
      <c r="A5" s="42"/>
      <c r="B5" s="29"/>
      <c r="C5" s="780"/>
      <c r="D5" s="781"/>
      <c r="E5" s="33" t="s">
        <v>7</v>
      </c>
      <c r="F5" s="22">
        <f>COUNTIF(E10:E160,"Pending update")</f>
        <v>0</v>
      </c>
      <c r="G5" s="52"/>
      <c r="H5" s="53"/>
      <c r="I5" s="54"/>
    </row>
    <row r="6" spans="1:9" ht="18.75" customHeight="1">
      <c r="A6" s="44"/>
      <c r="B6" s="29"/>
      <c r="C6" s="780"/>
      <c r="D6" s="781"/>
      <c r="E6" s="35" t="s">
        <v>10</v>
      </c>
      <c r="F6" s="22">
        <f>COUNTIF(E10:E160,"Modified")</f>
        <v>0</v>
      </c>
      <c r="G6" s="49"/>
      <c r="H6" s="50"/>
      <c r="I6" s="51"/>
    </row>
    <row r="7" spans="1:9" ht="17.25" customHeight="1">
      <c r="A7" s="44"/>
      <c r="B7" s="29"/>
      <c r="C7" s="780"/>
      <c r="D7" s="781"/>
      <c r="E7" s="36" t="s">
        <v>11</v>
      </c>
      <c r="F7" s="22">
        <f>COUNTIF(E10:E160,"Ready")</f>
        <v>149</v>
      </c>
      <c r="G7" s="49"/>
      <c r="H7" s="50"/>
      <c r="I7" s="51"/>
    </row>
    <row r="8" spans="1:9" ht="18.75" customHeight="1">
      <c r="A8" s="55"/>
      <c r="B8" s="37"/>
      <c r="C8" s="816"/>
      <c r="D8" s="817"/>
      <c r="E8" s="38" t="s">
        <v>12</v>
      </c>
      <c r="F8" s="22">
        <f>COUNTIF(E10:E160,"Not ready")</f>
        <v>0</v>
      </c>
      <c r="G8" s="56"/>
      <c r="H8" s="57"/>
      <c r="I8" s="58"/>
    </row>
    <row r="9" spans="1:9" ht="53.85" customHeight="1">
      <c r="A9" s="19" t="s">
        <v>13</v>
      </c>
      <c r="B9" s="20" t="s">
        <v>14</v>
      </c>
      <c r="C9" s="20" t="s">
        <v>457</v>
      </c>
      <c r="D9" s="20" t="s">
        <v>190</v>
      </c>
      <c r="E9" s="21" t="s">
        <v>17</v>
      </c>
      <c r="F9" s="21" t="s">
        <v>18</v>
      </c>
      <c r="G9" s="20" t="s">
        <v>458</v>
      </c>
      <c r="H9" s="20" t="s">
        <v>459</v>
      </c>
      <c r="I9" s="20" t="s">
        <v>21</v>
      </c>
    </row>
    <row r="10" spans="1:9" ht="18" customHeight="1">
      <c r="A10" s="22">
        <v>1</v>
      </c>
      <c r="B10" s="24" t="s">
        <v>23</v>
      </c>
      <c r="C10" s="40" t="s">
        <v>460</v>
      </c>
      <c r="D10" s="23"/>
      <c r="E10" s="36" t="s">
        <v>11</v>
      </c>
      <c r="F10" s="39" t="s">
        <v>196</v>
      </c>
      <c r="G10" s="41"/>
      <c r="H10" s="41"/>
      <c r="I10" s="59" t="s">
        <v>461</v>
      </c>
    </row>
    <row r="11" spans="1:9" ht="18" customHeight="1">
      <c r="A11" s="22">
        <v>2</v>
      </c>
      <c r="B11" s="24" t="s">
        <v>23</v>
      </c>
      <c r="C11" s="40" t="s">
        <v>462</v>
      </c>
      <c r="D11" s="23"/>
      <c r="E11" s="36" t="s">
        <v>11</v>
      </c>
      <c r="F11" s="60"/>
      <c r="G11" s="41"/>
      <c r="H11" s="41"/>
      <c r="I11" s="61" t="s">
        <v>463</v>
      </c>
    </row>
    <row r="12" spans="1:9" ht="18" customHeight="1">
      <c r="A12" s="812">
        <v>3</v>
      </c>
      <c r="B12" s="24" t="s">
        <v>23</v>
      </c>
      <c r="C12" s="40" t="s">
        <v>464</v>
      </c>
      <c r="D12" s="41"/>
      <c r="E12" s="36" t="s">
        <v>11</v>
      </c>
      <c r="F12" s="27"/>
      <c r="G12" s="62"/>
      <c r="H12" s="62"/>
      <c r="I12" s="62"/>
    </row>
    <row r="13" spans="1:9" ht="18" customHeight="1">
      <c r="A13" s="813"/>
      <c r="B13" s="24" t="s">
        <v>23</v>
      </c>
      <c r="C13" s="63" t="s">
        <v>465</v>
      </c>
      <c r="D13" s="24" t="s">
        <v>466</v>
      </c>
      <c r="E13" s="36" t="s">
        <v>11</v>
      </c>
      <c r="F13" s="27"/>
      <c r="G13" s="62"/>
      <c r="H13" s="62"/>
      <c r="I13" s="62"/>
    </row>
    <row r="14" spans="1:9" ht="18" customHeight="1">
      <c r="A14" s="813"/>
      <c r="B14" s="24" t="s">
        <v>23</v>
      </c>
      <c r="C14" s="63" t="s">
        <v>467</v>
      </c>
      <c r="D14" s="24" t="s">
        <v>466</v>
      </c>
      <c r="E14" s="36" t="s">
        <v>11</v>
      </c>
      <c r="F14" s="27"/>
      <c r="G14" s="62"/>
      <c r="H14" s="62"/>
      <c r="I14" s="62"/>
    </row>
    <row r="15" spans="1:9" ht="18" customHeight="1">
      <c r="A15" s="813"/>
      <c r="B15" s="24" t="s">
        <v>23</v>
      </c>
      <c r="C15" s="63" t="s">
        <v>468</v>
      </c>
      <c r="D15" s="24" t="s">
        <v>466</v>
      </c>
      <c r="E15" s="36" t="s">
        <v>11</v>
      </c>
      <c r="F15" s="27"/>
      <c r="G15" s="62"/>
      <c r="H15" s="62"/>
      <c r="I15" s="62"/>
    </row>
    <row r="16" spans="1:9" ht="18" customHeight="1">
      <c r="A16" s="813"/>
      <c r="B16" s="24" t="s">
        <v>23</v>
      </c>
      <c r="C16" s="63" t="s">
        <v>469</v>
      </c>
      <c r="D16" s="24" t="s">
        <v>466</v>
      </c>
      <c r="E16" s="36" t="s">
        <v>11</v>
      </c>
      <c r="F16" s="27"/>
      <c r="G16" s="62"/>
      <c r="H16" s="62"/>
      <c r="I16" s="62"/>
    </row>
    <row r="17" spans="1:9" ht="18" customHeight="1">
      <c r="A17" s="813"/>
      <c r="B17" s="24" t="s">
        <v>23</v>
      </c>
      <c r="C17" s="63" t="s">
        <v>470</v>
      </c>
      <c r="D17" s="24" t="s">
        <v>466</v>
      </c>
      <c r="E17" s="36" t="s">
        <v>11</v>
      </c>
      <c r="F17" s="27"/>
      <c r="G17" s="62"/>
      <c r="H17" s="62"/>
      <c r="I17" s="62"/>
    </row>
    <row r="18" spans="1:9" ht="18" customHeight="1">
      <c r="A18" s="813"/>
      <c r="B18" s="24" t="s">
        <v>23</v>
      </c>
      <c r="C18" s="63" t="s">
        <v>471</v>
      </c>
      <c r="D18" s="24" t="s">
        <v>472</v>
      </c>
      <c r="E18" s="36" t="s">
        <v>11</v>
      </c>
      <c r="F18" s="27"/>
      <c r="G18" s="62"/>
      <c r="H18" s="62"/>
      <c r="I18" s="62"/>
    </row>
    <row r="19" spans="1:9" ht="18" customHeight="1">
      <c r="A19" s="813"/>
      <c r="B19" s="24" t="s">
        <v>23</v>
      </c>
      <c r="C19" s="63" t="s">
        <v>473</v>
      </c>
      <c r="D19" s="26"/>
      <c r="E19" s="36" t="s">
        <v>11</v>
      </c>
      <c r="F19" s="27"/>
      <c r="G19" s="62"/>
      <c r="H19" s="62"/>
      <c r="I19" s="62"/>
    </row>
    <row r="20" spans="1:9" ht="18" customHeight="1">
      <c r="A20" s="813"/>
      <c r="B20" s="24" t="s">
        <v>23</v>
      </c>
      <c r="C20" s="63" t="s">
        <v>474</v>
      </c>
      <c r="D20" s="24" t="s">
        <v>475</v>
      </c>
      <c r="E20" s="36" t="s">
        <v>11</v>
      </c>
      <c r="F20" s="27"/>
      <c r="G20" s="62"/>
      <c r="H20" s="62"/>
      <c r="I20" s="62"/>
    </row>
    <row r="21" spans="1:9" ht="18" customHeight="1">
      <c r="A21" s="814"/>
      <c r="B21" s="24" t="s">
        <v>23</v>
      </c>
      <c r="C21" s="63" t="s">
        <v>476</v>
      </c>
      <c r="D21" s="24" t="s">
        <v>477</v>
      </c>
      <c r="E21" s="36" t="s">
        <v>11</v>
      </c>
      <c r="F21" s="27"/>
      <c r="G21" s="62"/>
      <c r="H21" s="62"/>
      <c r="I21" s="62"/>
    </row>
    <row r="22" spans="1:9" ht="18" customHeight="1">
      <c r="A22" s="812">
        <v>4</v>
      </c>
      <c r="B22" s="24" t="s">
        <v>23</v>
      </c>
      <c r="C22" s="40" t="s">
        <v>478</v>
      </c>
      <c r="D22" s="26"/>
      <c r="E22" s="36" t="s">
        <v>11</v>
      </c>
      <c r="F22" s="60"/>
      <c r="G22" s="62"/>
      <c r="H22" s="62"/>
      <c r="I22" s="62"/>
    </row>
    <row r="23" spans="1:9" ht="18" customHeight="1">
      <c r="A23" s="813"/>
      <c r="B23" s="24" t="s">
        <v>23</v>
      </c>
      <c r="C23" s="63" t="s">
        <v>479</v>
      </c>
      <c r="D23" s="24" t="s">
        <v>480</v>
      </c>
      <c r="E23" s="36" t="s">
        <v>11</v>
      </c>
      <c r="F23" s="60"/>
      <c r="G23" s="62"/>
      <c r="H23" s="62"/>
      <c r="I23" s="62"/>
    </row>
    <row r="24" spans="1:9" ht="18" customHeight="1">
      <c r="A24" s="813"/>
      <c r="B24" s="24" t="s">
        <v>23</v>
      </c>
      <c r="C24" s="63" t="s">
        <v>481</v>
      </c>
      <c r="D24" s="24" t="s">
        <v>482</v>
      </c>
      <c r="E24" s="36" t="s">
        <v>11</v>
      </c>
      <c r="F24" s="60"/>
      <c r="G24" s="62"/>
      <c r="H24" s="62"/>
      <c r="I24" s="62"/>
    </row>
    <row r="25" spans="1:9" ht="18" customHeight="1">
      <c r="A25" s="813"/>
      <c r="B25" s="24" t="s">
        <v>23</v>
      </c>
      <c r="C25" s="63" t="s">
        <v>483</v>
      </c>
      <c r="D25" s="24" t="s">
        <v>484</v>
      </c>
      <c r="E25" s="36" t="s">
        <v>11</v>
      </c>
      <c r="F25" s="60"/>
      <c r="G25" s="62"/>
      <c r="H25" s="62"/>
      <c r="I25" s="62"/>
    </row>
    <row r="26" spans="1:9" ht="18" customHeight="1">
      <c r="A26" s="813"/>
      <c r="B26" s="24" t="s">
        <v>23</v>
      </c>
      <c r="C26" s="63" t="s">
        <v>485</v>
      </c>
      <c r="D26" s="24" t="s">
        <v>486</v>
      </c>
      <c r="E26" s="36" t="s">
        <v>11</v>
      </c>
      <c r="F26" s="60"/>
      <c r="G26" s="62"/>
      <c r="H26" s="62"/>
      <c r="I26" s="62"/>
    </row>
    <row r="27" spans="1:9" ht="18" customHeight="1">
      <c r="A27" s="814"/>
      <c r="B27" s="24" t="s">
        <v>23</v>
      </c>
      <c r="C27" s="63" t="s">
        <v>487</v>
      </c>
      <c r="D27" s="24" t="s">
        <v>488</v>
      </c>
      <c r="E27" s="36" t="s">
        <v>11</v>
      </c>
      <c r="F27" s="60"/>
      <c r="G27" s="62"/>
      <c r="H27" s="62"/>
      <c r="I27" s="62"/>
    </row>
    <row r="28" spans="1:9" ht="18" customHeight="1">
      <c r="A28" s="22">
        <v>5</v>
      </c>
      <c r="B28" s="24" t="s">
        <v>23</v>
      </c>
      <c r="C28" s="40" t="s">
        <v>489</v>
      </c>
      <c r="D28" s="41"/>
      <c r="E28" s="36" t="s">
        <v>11</v>
      </c>
      <c r="F28" s="60"/>
      <c r="G28" s="62"/>
      <c r="H28" s="62"/>
      <c r="I28" s="62"/>
    </row>
    <row r="29" spans="1:9" ht="18" customHeight="1">
      <c r="A29" s="812">
        <v>6</v>
      </c>
      <c r="B29" s="24" t="s">
        <v>23</v>
      </c>
      <c r="C29" s="40" t="s">
        <v>490</v>
      </c>
      <c r="D29" s="41"/>
      <c r="E29" s="36" t="s">
        <v>11</v>
      </c>
      <c r="F29" s="60"/>
      <c r="G29" s="62"/>
      <c r="H29" s="62"/>
      <c r="I29" s="62"/>
    </row>
    <row r="30" spans="1:9" ht="18" customHeight="1">
      <c r="A30" s="813"/>
      <c r="B30" s="24" t="s">
        <v>23</v>
      </c>
      <c r="C30" s="63" t="s">
        <v>491</v>
      </c>
      <c r="D30" s="24" t="s">
        <v>492</v>
      </c>
      <c r="E30" s="36" t="s">
        <v>11</v>
      </c>
      <c r="F30" s="60"/>
      <c r="G30" s="62"/>
      <c r="H30" s="62"/>
      <c r="I30" s="62"/>
    </row>
    <row r="31" spans="1:9" ht="18" customHeight="1">
      <c r="A31" s="813"/>
      <c r="B31" s="24" t="s">
        <v>23</v>
      </c>
      <c r="C31" s="63" t="s">
        <v>493</v>
      </c>
      <c r="D31" s="26"/>
      <c r="E31" s="36" t="s">
        <v>11</v>
      </c>
      <c r="F31" s="60"/>
      <c r="G31" s="62"/>
      <c r="H31" s="62"/>
      <c r="I31" s="62"/>
    </row>
    <row r="32" spans="1:9" ht="18" customHeight="1">
      <c r="A32" s="813"/>
      <c r="B32" s="24" t="s">
        <v>23</v>
      </c>
      <c r="C32" s="63" t="s">
        <v>494</v>
      </c>
      <c r="D32" s="24" t="s">
        <v>495</v>
      </c>
      <c r="E32" s="36" t="s">
        <v>11</v>
      </c>
      <c r="F32" s="60"/>
      <c r="G32" s="62"/>
      <c r="H32" s="62"/>
      <c r="I32" s="62"/>
    </row>
    <row r="33" spans="1:9" ht="18" customHeight="1">
      <c r="A33" s="814"/>
      <c r="B33" s="24" t="s">
        <v>23</v>
      </c>
      <c r="C33" s="63" t="s">
        <v>496</v>
      </c>
      <c r="D33" s="41"/>
      <c r="E33" s="36" t="s">
        <v>11</v>
      </c>
      <c r="F33" s="60"/>
      <c r="G33" s="62"/>
      <c r="H33" s="62"/>
      <c r="I33" s="62"/>
    </row>
    <row r="34" spans="1:9" ht="18" customHeight="1">
      <c r="A34" s="812">
        <v>7</v>
      </c>
      <c r="B34" s="24" t="s">
        <v>23</v>
      </c>
      <c r="C34" s="40" t="s">
        <v>497</v>
      </c>
      <c r="D34" s="41"/>
      <c r="E34" s="36" t="s">
        <v>11</v>
      </c>
      <c r="F34" s="60"/>
      <c r="G34" s="62"/>
      <c r="H34" s="62"/>
      <c r="I34" s="61" t="s">
        <v>498</v>
      </c>
    </row>
    <row r="35" spans="1:9" ht="18" customHeight="1">
      <c r="A35" s="813"/>
      <c r="B35" s="24" t="s">
        <v>23</v>
      </c>
      <c r="C35" s="63" t="s">
        <v>499</v>
      </c>
      <c r="D35" s="41"/>
      <c r="E35" s="36" t="s">
        <v>11</v>
      </c>
      <c r="F35" s="60"/>
      <c r="G35" s="62"/>
      <c r="H35" s="62"/>
      <c r="I35" s="61" t="s">
        <v>212</v>
      </c>
    </row>
    <row r="36" spans="1:9" ht="18" customHeight="1">
      <c r="A36" s="813"/>
      <c r="B36" s="24" t="s">
        <v>23</v>
      </c>
      <c r="C36" s="63" t="s">
        <v>500</v>
      </c>
      <c r="D36" s="24" t="s">
        <v>501</v>
      </c>
      <c r="E36" s="36" t="s">
        <v>11</v>
      </c>
      <c r="F36" s="60"/>
      <c r="G36" s="62"/>
      <c r="H36" s="62"/>
      <c r="I36" s="61" t="s">
        <v>502</v>
      </c>
    </row>
    <row r="37" spans="1:9" ht="18" customHeight="1">
      <c r="A37" s="814"/>
      <c r="B37" s="24" t="s">
        <v>23</v>
      </c>
      <c r="C37" s="63" t="s">
        <v>503</v>
      </c>
      <c r="D37" s="24" t="s">
        <v>501</v>
      </c>
      <c r="E37" s="36" t="s">
        <v>11</v>
      </c>
      <c r="F37" s="60"/>
      <c r="G37" s="62"/>
      <c r="H37" s="62"/>
      <c r="I37" s="62"/>
    </row>
    <row r="38" spans="1:9" ht="18" customHeight="1">
      <c r="A38" s="812">
        <v>8</v>
      </c>
      <c r="B38" s="24" t="s">
        <v>23</v>
      </c>
      <c r="C38" s="40" t="s">
        <v>504</v>
      </c>
      <c r="D38" s="41"/>
      <c r="E38" s="36" t="s">
        <v>11</v>
      </c>
      <c r="F38" s="60"/>
      <c r="G38" s="62"/>
      <c r="H38" s="62"/>
      <c r="I38" s="61" t="s">
        <v>505</v>
      </c>
    </row>
    <row r="39" spans="1:9" ht="18" customHeight="1">
      <c r="A39" s="813"/>
      <c r="B39" s="24" t="s">
        <v>23</v>
      </c>
      <c r="C39" s="63" t="s">
        <v>506</v>
      </c>
      <c r="D39" s="41"/>
      <c r="E39" s="36" t="s">
        <v>11</v>
      </c>
      <c r="F39" s="60"/>
      <c r="G39" s="62"/>
      <c r="H39" s="62"/>
      <c r="I39" s="61" t="s">
        <v>212</v>
      </c>
    </row>
    <row r="40" spans="1:9" ht="18" customHeight="1">
      <c r="A40" s="813"/>
      <c r="B40" s="24" t="s">
        <v>23</v>
      </c>
      <c r="C40" s="63" t="s">
        <v>507</v>
      </c>
      <c r="D40" s="41"/>
      <c r="E40" s="36" t="s">
        <v>11</v>
      </c>
      <c r="F40" s="60"/>
      <c r="G40" s="62"/>
      <c r="H40" s="62"/>
      <c r="I40" s="62"/>
    </row>
    <row r="41" spans="1:9" ht="18" customHeight="1">
      <c r="A41" s="813"/>
      <c r="B41" s="24" t="s">
        <v>23</v>
      </c>
      <c r="C41" s="63" t="s">
        <v>508</v>
      </c>
      <c r="D41" s="24" t="s">
        <v>509</v>
      </c>
      <c r="E41" s="36" t="s">
        <v>11</v>
      </c>
      <c r="F41" s="60"/>
      <c r="G41" s="62"/>
      <c r="H41" s="62"/>
      <c r="I41" s="62"/>
    </row>
    <row r="42" spans="1:9" ht="18" customHeight="1">
      <c r="A42" s="813"/>
      <c r="B42" s="24" t="s">
        <v>23</v>
      </c>
      <c r="C42" s="63" t="s">
        <v>510</v>
      </c>
      <c r="D42" s="24" t="s">
        <v>511</v>
      </c>
      <c r="E42" s="36" t="s">
        <v>11</v>
      </c>
      <c r="F42" s="60"/>
      <c r="G42" s="62"/>
      <c r="H42" s="62"/>
      <c r="I42" s="61" t="s">
        <v>512</v>
      </c>
    </row>
    <row r="43" spans="1:9" ht="18" customHeight="1">
      <c r="A43" s="813"/>
      <c r="B43" s="24" t="s">
        <v>23</v>
      </c>
      <c r="C43" s="63" t="s">
        <v>513</v>
      </c>
      <c r="D43" s="41"/>
      <c r="E43" s="36" t="s">
        <v>11</v>
      </c>
      <c r="F43" s="60"/>
      <c r="G43" s="62"/>
      <c r="H43" s="62"/>
      <c r="I43" s="62"/>
    </row>
    <row r="44" spans="1:9" ht="18" customHeight="1">
      <c r="A44" s="813"/>
      <c r="B44" s="24" t="s">
        <v>23</v>
      </c>
      <c r="C44" s="63" t="s">
        <v>514</v>
      </c>
      <c r="D44" s="24" t="s">
        <v>515</v>
      </c>
      <c r="E44" s="36" t="s">
        <v>11</v>
      </c>
      <c r="F44" s="60"/>
      <c r="G44" s="62"/>
      <c r="H44" s="62"/>
      <c r="I44" s="62"/>
    </row>
    <row r="45" spans="1:9" ht="18" customHeight="1">
      <c r="A45" s="813"/>
      <c r="B45" s="24" t="s">
        <v>23</v>
      </c>
      <c r="C45" s="63" t="s">
        <v>516</v>
      </c>
      <c r="D45" s="41"/>
      <c r="E45" s="36" t="s">
        <v>11</v>
      </c>
      <c r="F45" s="60"/>
      <c r="G45" s="62"/>
      <c r="H45" s="62"/>
      <c r="I45" s="62"/>
    </row>
    <row r="46" spans="1:9" ht="18" customHeight="1">
      <c r="A46" s="814"/>
      <c r="B46" s="24" t="s">
        <v>23</v>
      </c>
      <c r="C46" s="63" t="s">
        <v>517</v>
      </c>
      <c r="D46" s="24" t="s">
        <v>518</v>
      </c>
      <c r="E46" s="36" t="s">
        <v>11</v>
      </c>
      <c r="F46" s="60"/>
      <c r="G46" s="62"/>
      <c r="H46" s="62"/>
      <c r="I46" s="62"/>
    </row>
    <row r="47" spans="1:9" ht="18" customHeight="1">
      <c r="A47" s="812">
        <v>9</v>
      </c>
      <c r="B47" s="24" t="s">
        <v>23</v>
      </c>
      <c r="C47" s="40" t="s">
        <v>519</v>
      </c>
      <c r="D47" s="41"/>
      <c r="E47" s="36" t="s">
        <v>11</v>
      </c>
      <c r="F47" s="60"/>
      <c r="G47" s="62"/>
      <c r="H47" s="62"/>
      <c r="I47" s="61" t="s">
        <v>505</v>
      </c>
    </row>
    <row r="48" spans="1:9" ht="18" customHeight="1">
      <c r="A48" s="813"/>
      <c r="B48" s="24" t="s">
        <v>23</v>
      </c>
      <c r="C48" s="63" t="s">
        <v>520</v>
      </c>
      <c r="D48" s="41"/>
      <c r="E48" s="36" t="s">
        <v>11</v>
      </c>
      <c r="F48" s="60"/>
      <c r="G48" s="62"/>
      <c r="H48" s="62"/>
      <c r="I48" s="61" t="s">
        <v>212</v>
      </c>
    </row>
    <row r="49" spans="1:9" ht="18" customHeight="1">
      <c r="A49" s="813"/>
      <c r="B49" s="24" t="s">
        <v>23</v>
      </c>
      <c r="C49" s="63" t="s">
        <v>521</v>
      </c>
      <c r="D49" s="41"/>
      <c r="E49" s="36" t="s">
        <v>11</v>
      </c>
      <c r="F49" s="60"/>
      <c r="G49" s="62"/>
      <c r="H49" s="62"/>
      <c r="I49" s="62"/>
    </row>
    <row r="50" spans="1:9" ht="18" customHeight="1">
      <c r="A50" s="813"/>
      <c r="B50" s="24" t="s">
        <v>23</v>
      </c>
      <c r="C50" s="63" t="s">
        <v>522</v>
      </c>
      <c r="D50" s="24" t="s">
        <v>509</v>
      </c>
      <c r="E50" s="36" t="s">
        <v>11</v>
      </c>
      <c r="F50" s="60"/>
      <c r="G50" s="62"/>
      <c r="H50" s="62"/>
      <c r="I50" s="62"/>
    </row>
    <row r="51" spans="1:9" ht="18" customHeight="1">
      <c r="A51" s="813"/>
      <c r="B51" s="24" t="s">
        <v>23</v>
      </c>
      <c r="C51" s="63" t="s">
        <v>523</v>
      </c>
      <c r="D51" s="24" t="s">
        <v>524</v>
      </c>
      <c r="E51" s="36" t="s">
        <v>11</v>
      </c>
      <c r="F51" s="60"/>
      <c r="G51" s="62"/>
      <c r="H51" s="62"/>
      <c r="I51" s="61" t="s">
        <v>525</v>
      </c>
    </row>
    <row r="52" spans="1:9" ht="18" customHeight="1">
      <c r="A52" s="813"/>
      <c r="B52" s="24" t="s">
        <v>23</v>
      </c>
      <c r="C52" s="63" t="s">
        <v>526</v>
      </c>
      <c r="D52" s="26"/>
      <c r="E52" s="36" t="s">
        <v>11</v>
      </c>
      <c r="F52" s="60"/>
      <c r="G52" s="62"/>
      <c r="H52" s="62"/>
      <c r="I52" s="62"/>
    </row>
    <row r="53" spans="1:9" ht="18" customHeight="1">
      <c r="A53" s="813"/>
      <c r="B53" s="24" t="s">
        <v>23</v>
      </c>
      <c r="C53" s="63" t="s">
        <v>527</v>
      </c>
      <c r="D53" s="24" t="s">
        <v>515</v>
      </c>
      <c r="E53" s="36" t="s">
        <v>11</v>
      </c>
      <c r="F53" s="60"/>
      <c r="G53" s="62"/>
      <c r="H53" s="62"/>
      <c r="I53" s="62"/>
    </row>
    <row r="54" spans="1:9" ht="18" customHeight="1">
      <c r="A54" s="813"/>
      <c r="B54" s="24" t="s">
        <v>23</v>
      </c>
      <c r="C54" s="63" t="s">
        <v>528</v>
      </c>
      <c r="D54" s="26"/>
      <c r="E54" s="36" t="s">
        <v>11</v>
      </c>
      <c r="F54" s="60"/>
      <c r="G54" s="62"/>
      <c r="H54" s="62"/>
      <c r="I54" s="62"/>
    </row>
    <row r="55" spans="1:9" ht="18" customHeight="1">
      <c r="A55" s="814"/>
      <c r="B55" s="24" t="s">
        <v>23</v>
      </c>
      <c r="C55" s="63" t="s">
        <v>529</v>
      </c>
      <c r="D55" s="24" t="s">
        <v>530</v>
      </c>
      <c r="E55" s="36" t="s">
        <v>11</v>
      </c>
      <c r="F55" s="60"/>
      <c r="G55" s="62"/>
      <c r="H55" s="62"/>
      <c r="I55" s="62"/>
    </row>
    <row r="56" spans="1:9" ht="18" customHeight="1">
      <c r="A56" s="812">
        <v>10</v>
      </c>
      <c r="B56" s="24" t="s">
        <v>23</v>
      </c>
      <c r="C56" s="40" t="s">
        <v>531</v>
      </c>
      <c r="D56" s="26"/>
      <c r="E56" s="36" t="s">
        <v>11</v>
      </c>
      <c r="F56" s="60"/>
      <c r="G56" s="62"/>
      <c r="H56" s="62"/>
      <c r="I56" s="61" t="s">
        <v>505</v>
      </c>
    </row>
    <row r="57" spans="1:9" ht="18" customHeight="1">
      <c r="A57" s="813"/>
      <c r="B57" s="24" t="s">
        <v>23</v>
      </c>
      <c r="C57" s="63" t="s">
        <v>532</v>
      </c>
      <c r="D57" s="41"/>
      <c r="E57" s="36" t="s">
        <v>11</v>
      </c>
      <c r="F57" s="60"/>
      <c r="G57" s="62"/>
      <c r="H57" s="62"/>
      <c r="I57" s="61" t="s">
        <v>212</v>
      </c>
    </row>
    <row r="58" spans="1:9" ht="18" customHeight="1">
      <c r="A58" s="813"/>
      <c r="B58" s="24" t="s">
        <v>23</v>
      </c>
      <c r="C58" s="63" t="s">
        <v>533</v>
      </c>
      <c r="D58" s="41"/>
      <c r="E58" s="36" t="s">
        <v>11</v>
      </c>
      <c r="F58" s="60"/>
      <c r="G58" s="62"/>
      <c r="H58" s="62"/>
      <c r="I58" s="62"/>
    </row>
    <row r="59" spans="1:9" ht="18" customHeight="1">
      <c r="A59" s="813"/>
      <c r="B59" s="24" t="s">
        <v>23</v>
      </c>
      <c r="C59" s="63" t="s">
        <v>534</v>
      </c>
      <c r="D59" s="24" t="s">
        <v>509</v>
      </c>
      <c r="E59" s="36" t="s">
        <v>11</v>
      </c>
      <c r="F59" s="60"/>
      <c r="G59" s="62"/>
      <c r="H59" s="62"/>
      <c r="I59" s="62"/>
    </row>
    <row r="60" spans="1:9" ht="18" customHeight="1">
      <c r="A60" s="813"/>
      <c r="B60" s="24" t="s">
        <v>23</v>
      </c>
      <c r="C60" s="63" t="s">
        <v>535</v>
      </c>
      <c r="D60" s="24" t="s">
        <v>536</v>
      </c>
      <c r="E60" s="36" t="s">
        <v>11</v>
      </c>
      <c r="F60" s="60"/>
      <c r="G60" s="62"/>
      <c r="H60" s="62"/>
      <c r="I60" s="61" t="s">
        <v>537</v>
      </c>
    </row>
    <row r="61" spans="1:9" ht="18" customHeight="1">
      <c r="A61" s="813"/>
      <c r="B61" s="24" t="s">
        <v>23</v>
      </c>
      <c r="C61" s="63" t="s">
        <v>538</v>
      </c>
      <c r="D61" s="41"/>
      <c r="E61" s="36" t="s">
        <v>11</v>
      </c>
      <c r="F61" s="60"/>
      <c r="G61" s="62"/>
      <c r="H61" s="62"/>
      <c r="I61" s="62"/>
    </row>
    <row r="62" spans="1:9" ht="18" customHeight="1">
      <c r="A62" s="813"/>
      <c r="B62" s="24" t="s">
        <v>23</v>
      </c>
      <c r="C62" s="63" t="s">
        <v>539</v>
      </c>
      <c r="D62" s="24" t="s">
        <v>515</v>
      </c>
      <c r="E62" s="36" t="s">
        <v>11</v>
      </c>
      <c r="F62" s="60"/>
      <c r="G62" s="62"/>
      <c r="H62" s="62"/>
      <c r="I62" s="62"/>
    </row>
    <row r="63" spans="1:9" ht="18" customHeight="1">
      <c r="A63" s="813"/>
      <c r="B63" s="24" t="s">
        <v>23</v>
      </c>
      <c r="C63" s="63" t="s">
        <v>540</v>
      </c>
      <c r="D63" s="41"/>
      <c r="E63" s="36" t="s">
        <v>11</v>
      </c>
      <c r="F63" s="60"/>
      <c r="G63" s="62"/>
      <c r="H63" s="62"/>
      <c r="I63" s="62"/>
    </row>
    <row r="64" spans="1:9" ht="18" customHeight="1">
      <c r="A64" s="814"/>
      <c r="B64" s="24" t="s">
        <v>23</v>
      </c>
      <c r="C64" s="63" t="s">
        <v>541</v>
      </c>
      <c r="D64" s="24" t="s">
        <v>542</v>
      </c>
      <c r="E64" s="36" t="s">
        <v>11</v>
      </c>
      <c r="F64" s="60"/>
      <c r="G64" s="62"/>
      <c r="H64" s="62"/>
      <c r="I64" s="62"/>
    </row>
    <row r="65" spans="1:9" ht="18" customHeight="1">
      <c r="A65" s="812">
        <v>11</v>
      </c>
      <c r="B65" s="24" t="s">
        <v>23</v>
      </c>
      <c r="C65" s="40" t="s">
        <v>543</v>
      </c>
      <c r="D65" s="41"/>
      <c r="E65" s="36" t="s">
        <v>11</v>
      </c>
      <c r="F65" s="60"/>
      <c r="G65" s="62"/>
      <c r="H65" s="62"/>
      <c r="I65" s="61" t="s">
        <v>505</v>
      </c>
    </row>
    <row r="66" spans="1:9" ht="18" customHeight="1">
      <c r="A66" s="813"/>
      <c r="B66" s="24" t="s">
        <v>23</v>
      </c>
      <c r="C66" s="63" t="s">
        <v>544</v>
      </c>
      <c r="D66" s="41"/>
      <c r="E66" s="36" t="s">
        <v>11</v>
      </c>
      <c r="F66" s="60"/>
      <c r="G66" s="62"/>
      <c r="H66" s="62"/>
      <c r="I66" s="61" t="s">
        <v>212</v>
      </c>
    </row>
    <row r="67" spans="1:9" ht="18" customHeight="1">
      <c r="A67" s="813"/>
      <c r="B67" s="24" t="s">
        <v>23</v>
      </c>
      <c r="C67" s="63" t="s">
        <v>545</v>
      </c>
      <c r="D67" s="41"/>
      <c r="E67" s="36" t="s">
        <v>11</v>
      </c>
      <c r="F67" s="60"/>
      <c r="G67" s="62"/>
      <c r="H67" s="62"/>
      <c r="I67" s="61" t="s">
        <v>546</v>
      </c>
    </row>
    <row r="68" spans="1:9" ht="18" customHeight="1">
      <c r="A68" s="813"/>
      <c r="B68" s="24" t="s">
        <v>23</v>
      </c>
      <c r="C68" s="63" t="s">
        <v>547</v>
      </c>
      <c r="D68" s="41"/>
      <c r="E68" s="36" t="s">
        <v>11</v>
      </c>
      <c r="F68" s="60"/>
      <c r="G68" s="62"/>
      <c r="H68" s="62"/>
      <c r="I68" s="62"/>
    </row>
    <row r="69" spans="1:9" ht="18" customHeight="1">
      <c r="A69" s="814"/>
      <c r="B69" s="24" t="s">
        <v>23</v>
      </c>
      <c r="C69" s="63" t="s">
        <v>548</v>
      </c>
      <c r="D69" s="41"/>
      <c r="E69" s="36" t="s">
        <v>11</v>
      </c>
      <c r="F69" s="60"/>
      <c r="G69" s="62"/>
      <c r="H69" s="62"/>
      <c r="I69" s="62"/>
    </row>
    <row r="70" spans="1:9" ht="18" customHeight="1">
      <c r="A70" s="812">
        <v>12</v>
      </c>
      <c r="B70" s="24" t="s">
        <v>23</v>
      </c>
      <c r="C70" s="40" t="s">
        <v>549</v>
      </c>
      <c r="D70" s="41"/>
      <c r="E70" s="36" t="s">
        <v>11</v>
      </c>
      <c r="F70" s="60"/>
      <c r="G70" s="62"/>
      <c r="H70" s="62"/>
      <c r="I70" s="62"/>
    </row>
    <row r="71" spans="1:9" ht="18" customHeight="1">
      <c r="A71" s="813"/>
      <c r="B71" s="24" t="s">
        <v>23</v>
      </c>
      <c r="C71" s="63" t="s">
        <v>550</v>
      </c>
      <c r="D71" s="24" t="s">
        <v>551</v>
      </c>
      <c r="E71" s="36" t="s">
        <v>11</v>
      </c>
      <c r="F71" s="60"/>
      <c r="G71" s="62"/>
      <c r="H71" s="62"/>
      <c r="I71" s="62"/>
    </row>
    <row r="72" spans="1:9" ht="18" customHeight="1">
      <c r="A72" s="813"/>
      <c r="B72" s="24" t="s">
        <v>23</v>
      </c>
      <c r="C72" s="63" t="s">
        <v>552</v>
      </c>
      <c r="D72" s="24" t="s">
        <v>553</v>
      </c>
      <c r="E72" s="36" t="s">
        <v>11</v>
      </c>
      <c r="F72" s="60"/>
      <c r="G72" s="62"/>
      <c r="H72" s="62"/>
      <c r="I72" s="62"/>
    </row>
    <row r="73" spans="1:9" ht="18" customHeight="1">
      <c r="A73" s="813"/>
      <c r="B73" s="24" t="s">
        <v>23</v>
      </c>
      <c r="C73" s="63" t="s">
        <v>554</v>
      </c>
      <c r="D73" s="24" t="s">
        <v>555</v>
      </c>
      <c r="E73" s="36" t="s">
        <v>11</v>
      </c>
      <c r="F73" s="60"/>
      <c r="G73" s="62"/>
      <c r="H73" s="62"/>
      <c r="I73" s="62"/>
    </row>
    <row r="74" spans="1:9" ht="18" customHeight="1">
      <c r="A74" s="813"/>
      <c r="B74" s="24" t="s">
        <v>23</v>
      </c>
      <c r="C74" s="63" t="s">
        <v>556</v>
      </c>
      <c r="D74" s="24" t="s">
        <v>557</v>
      </c>
      <c r="E74" s="36" t="s">
        <v>11</v>
      </c>
      <c r="F74" s="60"/>
      <c r="G74" s="62"/>
      <c r="H74" s="62"/>
      <c r="I74" s="62"/>
    </row>
    <row r="75" spans="1:9" ht="18" customHeight="1">
      <c r="A75" s="814"/>
      <c r="B75" s="24" t="s">
        <v>23</v>
      </c>
      <c r="C75" s="63" t="s">
        <v>558</v>
      </c>
      <c r="D75" s="24" t="s">
        <v>559</v>
      </c>
      <c r="E75" s="36" t="s">
        <v>11</v>
      </c>
      <c r="F75" s="60"/>
      <c r="G75" s="62"/>
      <c r="H75" s="62"/>
      <c r="I75" s="62"/>
    </row>
    <row r="76" spans="1:9" ht="18" customHeight="1">
      <c r="A76" s="812">
        <v>13</v>
      </c>
      <c r="B76" s="24" t="s">
        <v>23</v>
      </c>
      <c r="C76" s="40" t="s">
        <v>560</v>
      </c>
      <c r="D76" s="26"/>
      <c r="E76" s="36" t="s">
        <v>11</v>
      </c>
      <c r="F76" s="60"/>
      <c r="G76" s="62"/>
      <c r="H76" s="64"/>
      <c r="I76" s="62"/>
    </row>
    <row r="77" spans="1:9" ht="18" customHeight="1">
      <c r="A77" s="813"/>
      <c r="B77" s="24" t="s">
        <v>23</v>
      </c>
      <c r="C77" s="63" t="s">
        <v>561</v>
      </c>
      <c r="D77" s="24" t="s">
        <v>562</v>
      </c>
      <c r="E77" s="36" t="s">
        <v>11</v>
      </c>
      <c r="F77" s="60"/>
      <c r="G77" s="62"/>
      <c r="H77" s="64"/>
      <c r="I77" s="62"/>
    </row>
    <row r="78" spans="1:9" ht="18" customHeight="1">
      <c r="A78" s="813"/>
      <c r="B78" s="24" t="s">
        <v>23</v>
      </c>
      <c r="C78" s="63" t="s">
        <v>563</v>
      </c>
      <c r="D78" s="24" t="s">
        <v>564</v>
      </c>
      <c r="E78" s="36" t="s">
        <v>11</v>
      </c>
      <c r="F78" s="60"/>
      <c r="G78" s="62"/>
      <c r="H78" s="64"/>
      <c r="I78" s="62"/>
    </row>
    <row r="79" spans="1:9" ht="18" customHeight="1">
      <c r="A79" s="813"/>
      <c r="B79" s="24" t="s">
        <v>23</v>
      </c>
      <c r="C79" s="63" t="s">
        <v>565</v>
      </c>
      <c r="D79" s="24" t="s">
        <v>566</v>
      </c>
      <c r="E79" s="36" t="s">
        <v>11</v>
      </c>
      <c r="F79" s="60"/>
      <c r="G79" s="62"/>
      <c r="H79" s="64"/>
      <c r="I79" s="62"/>
    </row>
    <row r="80" spans="1:9" ht="18" customHeight="1">
      <c r="A80" s="814"/>
      <c r="B80" s="24" t="s">
        <v>23</v>
      </c>
      <c r="C80" s="63" t="s">
        <v>567</v>
      </c>
      <c r="D80" s="26"/>
      <c r="E80" s="36" t="s">
        <v>11</v>
      </c>
      <c r="F80" s="60"/>
      <c r="G80" s="62"/>
      <c r="H80" s="64"/>
      <c r="I80" s="62"/>
    </row>
    <row r="81" spans="1:9" ht="18" customHeight="1">
      <c r="A81" s="22">
        <v>14</v>
      </c>
      <c r="B81" s="24" t="s">
        <v>23</v>
      </c>
      <c r="C81" s="40" t="s">
        <v>568</v>
      </c>
      <c r="D81" s="26"/>
      <c r="E81" s="65"/>
      <c r="F81" s="60"/>
      <c r="G81" s="62"/>
      <c r="H81" s="62"/>
      <c r="I81" s="62"/>
    </row>
    <row r="82" spans="1:9" ht="18" customHeight="1">
      <c r="A82" s="812">
        <v>15</v>
      </c>
      <c r="B82" s="24" t="s">
        <v>23</v>
      </c>
      <c r="C82" s="40" t="s">
        <v>569</v>
      </c>
      <c r="D82" s="41"/>
      <c r="E82" s="36" t="s">
        <v>11</v>
      </c>
      <c r="F82" s="60"/>
      <c r="G82" s="62"/>
      <c r="H82" s="62"/>
      <c r="I82" s="62"/>
    </row>
    <row r="83" spans="1:9" ht="18" customHeight="1">
      <c r="A83" s="813"/>
      <c r="B83" s="24" t="s">
        <v>23</v>
      </c>
      <c r="C83" s="63" t="s">
        <v>570</v>
      </c>
      <c r="D83" s="24" t="s">
        <v>551</v>
      </c>
      <c r="E83" s="36" t="s">
        <v>11</v>
      </c>
      <c r="F83" s="60"/>
      <c r="G83" s="62"/>
      <c r="H83" s="62"/>
      <c r="I83" s="62"/>
    </row>
    <row r="84" spans="1:9" ht="18" customHeight="1">
      <c r="A84" s="813"/>
      <c r="B84" s="24" t="s">
        <v>23</v>
      </c>
      <c r="C84" s="63" t="s">
        <v>571</v>
      </c>
      <c r="D84" s="24" t="s">
        <v>553</v>
      </c>
      <c r="E84" s="36" t="s">
        <v>11</v>
      </c>
      <c r="F84" s="60"/>
      <c r="G84" s="62"/>
      <c r="H84" s="62"/>
      <c r="I84" s="62"/>
    </row>
    <row r="85" spans="1:9" ht="18" customHeight="1">
      <c r="A85" s="813"/>
      <c r="B85" s="24" t="s">
        <v>23</v>
      </c>
      <c r="C85" s="63" t="s">
        <v>572</v>
      </c>
      <c r="D85" s="24" t="s">
        <v>573</v>
      </c>
      <c r="E85" s="36" t="s">
        <v>11</v>
      </c>
      <c r="F85" s="60"/>
      <c r="G85" s="62"/>
      <c r="H85" s="62"/>
      <c r="I85" s="62"/>
    </row>
    <row r="86" spans="1:9" ht="18" customHeight="1">
      <c r="A86" s="813"/>
      <c r="B86" s="24" t="s">
        <v>23</v>
      </c>
      <c r="C86" s="63" t="s">
        <v>574</v>
      </c>
      <c r="D86" s="24" t="s">
        <v>575</v>
      </c>
      <c r="E86" s="36" t="s">
        <v>11</v>
      </c>
      <c r="F86" s="60"/>
      <c r="G86" s="62"/>
      <c r="H86" s="62"/>
      <c r="I86" s="62"/>
    </row>
    <row r="87" spans="1:9" ht="18" customHeight="1">
      <c r="A87" s="814"/>
      <c r="B87" s="24" t="s">
        <v>23</v>
      </c>
      <c r="C87" s="63" t="s">
        <v>576</v>
      </c>
      <c r="D87" s="24" t="s">
        <v>577</v>
      </c>
      <c r="E87" s="36" t="s">
        <v>11</v>
      </c>
      <c r="F87" s="60"/>
      <c r="G87" s="62"/>
      <c r="H87" s="62"/>
      <c r="I87" s="62"/>
    </row>
    <row r="88" spans="1:9" ht="18" customHeight="1">
      <c r="A88" s="812">
        <v>16</v>
      </c>
      <c r="B88" s="24" t="s">
        <v>23</v>
      </c>
      <c r="C88" s="40" t="s">
        <v>578</v>
      </c>
      <c r="D88" s="26"/>
      <c r="E88" s="36" t="s">
        <v>11</v>
      </c>
      <c r="F88" s="60"/>
      <c r="G88" s="62"/>
      <c r="H88" s="64"/>
      <c r="I88" s="61" t="s">
        <v>579</v>
      </c>
    </row>
    <row r="89" spans="1:9" ht="18" customHeight="1">
      <c r="A89" s="813"/>
      <c r="B89" s="24" t="s">
        <v>23</v>
      </c>
      <c r="C89" s="63" t="s">
        <v>580</v>
      </c>
      <c r="D89" s="26"/>
      <c r="E89" s="36" t="s">
        <v>11</v>
      </c>
      <c r="F89" s="60"/>
      <c r="G89" s="62"/>
      <c r="H89" s="64"/>
      <c r="I89" s="62"/>
    </row>
    <row r="90" spans="1:9" ht="18" customHeight="1">
      <c r="A90" s="813"/>
      <c r="B90" s="24" t="s">
        <v>23</v>
      </c>
      <c r="C90" s="63" t="s">
        <v>581</v>
      </c>
      <c r="D90" s="26"/>
      <c r="E90" s="36" t="s">
        <v>11</v>
      </c>
      <c r="F90" s="60"/>
      <c r="G90" s="62"/>
      <c r="H90" s="64"/>
      <c r="I90" s="62"/>
    </row>
    <row r="91" spans="1:9" ht="18" customHeight="1">
      <c r="A91" s="813"/>
      <c r="B91" s="24" t="s">
        <v>23</v>
      </c>
      <c r="C91" s="63" t="s">
        <v>582</v>
      </c>
      <c r="D91" s="24" t="s">
        <v>583</v>
      </c>
      <c r="E91" s="36" t="s">
        <v>11</v>
      </c>
      <c r="F91" s="60"/>
      <c r="G91" s="62"/>
      <c r="H91" s="64"/>
      <c r="I91" s="62"/>
    </row>
    <row r="92" spans="1:9" ht="18" customHeight="1">
      <c r="A92" s="814"/>
      <c r="B92" s="24" t="s">
        <v>23</v>
      </c>
      <c r="C92" s="63" t="s">
        <v>584</v>
      </c>
      <c r="D92" s="24" t="s">
        <v>585</v>
      </c>
      <c r="E92" s="36" t="s">
        <v>11</v>
      </c>
      <c r="F92" s="60"/>
      <c r="G92" s="62"/>
      <c r="H92" s="64"/>
      <c r="I92" s="61" t="s">
        <v>586</v>
      </c>
    </row>
    <row r="93" spans="1:9" ht="18" customHeight="1">
      <c r="A93" s="812">
        <v>17</v>
      </c>
      <c r="B93" s="24" t="s">
        <v>23</v>
      </c>
      <c r="C93" s="40" t="s">
        <v>587</v>
      </c>
      <c r="D93" s="41"/>
      <c r="E93" s="36" t="s">
        <v>11</v>
      </c>
      <c r="F93" s="60"/>
      <c r="G93" s="62"/>
      <c r="H93" s="64"/>
      <c r="I93" s="61" t="s">
        <v>579</v>
      </c>
    </row>
    <row r="94" spans="1:9" ht="18" customHeight="1">
      <c r="A94" s="813"/>
      <c r="B94" s="24" t="s">
        <v>23</v>
      </c>
      <c r="C94" s="63" t="s">
        <v>588</v>
      </c>
      <c r="D94" s="41"/>
      <c r="E94" s="36" t="s">
        <v>11</v>
      </c>
      <c r="F94" s="60"/>
      <c r="G94" s="62"/>
      <c r="H94" s="64"/>
      <c r="I94" s="62"/>
    </row>
    <row r="95" spans="1:9" ht="18" customHeight="1">
      <c r="A95" s="813"/>
      <c r="B95" s="24" t="s">
        <v>23</v>
      </c>
      <c r="C95" s="63" t="s">
        <v>589</v>
      </c>
      <c r="D95" s="26"/>
      <c r="E95" s="36" t="s">
        <v>11</v>
      </c>
      <c r="F95" s="60"/>
      <c r="G95" s="62"/>
      <c r="H95" s="64"/>
      <c r="I95" s="62"/>
    </row>
    <row r="96" spans="1:9" ht="18" customHeight="1">
      <c r="A96" s="813"/>
      <c r="B96" s="24" t="s">
        <v>23</v>
      </c>
      <c r="C96" s="63" t="s">
        <v>590</v>
      </c>
      <c r="D96" s="26"/>
      <c r="E96" s="36" t="s">
        <v>11</v>
      </c>
      <c r="F96" s="60"/>
      <c r="G96" s="62"/>
      <c r="H96" s="64"/>
      <c r="I96" s="62"/>
    </row>
    <row r="97" spans="1:9" ht="18" customHeight="1">
      <c r="A97" s="814"/>
      <c r="B97" s="24" t="s">
        <v>23</v>
      </c>
      <c r="C97" s="63" t="s">
        <v>591</v>
      </c>
      <c r="D97" s="26"/>
      <c r="E97" s="36" t="s">
        <v>11</v>
      </c>
      <c r="F97" s="60"/>
      <c r="G97" s="62"/>
      <c r="H97" s="64"/>
      <c r="I97" s="61" t="s">
        <v>586</v>
      </c>
    </row>
    <row r="98" spans="1:9" ht="18" customHeight="1">
      <c r="A98" s="22">
        <v>18</v>
      </c>
      <c r="B98" s="24" t="s">
        <v>23</v>
      </c>
      <c r="C98" s="40" t="s">
        <v>592</v>
      </c>
      <c r="D98" s="26"/>
      <c r="E98" s="65"/>
      <c r="F98" s="60"/>
      <c r="G98" s="62"/>
      <c r="H98" s="64"/>
      <c r="I98" s="62"/>
    </row>
    <row r="99" spans="1:9" ht="18" customHeight="1">
      <c r="A99" s="812">
        <v>19</v>
      </c>
      <c r="B99" s="24" t="s">
        <v>23</v>
      </c>
      <c r="C99" s="40" t="s">
        <v>593</v>
      </c>
      <c r="D99" s="41"/>
      <c r="E99" s="36" t="s">
        <v>11</v>
      </c>
      <c r="F99" s="60"/>
      <c r="G99" s="62"/>
      <c r="H99" s="64"/>
      <c r="I99" s="62"/>
    </row>
    <row r="100" spans="1:9" ht="18" customHeight="1">
      <c r="A100" s="813"/>
      <c r="B100" s="24" t="s">
        <v>23</v>
      </c>
      <c r="C100" s="63" t="s">
        <v>594</v>
      </c>
      <c r="D100" s="24" t="s">
        <v>551</v>
      </c>
      <c r="E100" s="36" t="s">
        <v>11</v>
      </c>
      <c r="F100" s="60"/>
      <c r="G100" s="62"/>
      <c r="H100" s="64"/>
      <c r="I100" s="62"/>
    </row>
    <row r="101" spans="1:9" ht="18" customHeight="1">
      <c r="A101" s="813"/>
      <c r="B101" s="24" t="s">
        <v>23</v>
      </c>
      <c r="C101" s="63" t="s">
        <v>595</v>
      </c>
      <c r="D101" s="24" t="s">
        <v>553</v>
      </c>
      <c r="E101" s="36" t="s">
        <v>11</v>
      </c>
      <c r="F101" s="60"/>
      <c r="G101" s="62"/>
      <c r="H101" s="64"/>
      <c r="I101" s="62"/>
    </row>
    <row r="102" spans="1:9" ht="18" customHeight="1">
      <c r="A102" s="813"/>
      <c r="B102" s="24" t="s">
        <v>23</v>
      </c>
      <c r="C102" s="63" t="s">
        <v>596</v>
      </c>
      <c r="D102" s="24" t="s">
        <v>573</v>
      </c>
      <c r="E102" s="36" t="s">
        <v>11</v>
      </c>
      <c r="F102" s="60"/>
      <c r="G102" s="62"/>
      <c r="H102" s="64"/>
      <c r="I102" s="62"/>
    </row>
    <row r="103" spans="1:9" ht="18" customHeight="1">
      <c r="A103" s="813"/>
      <c r="B103" s="24" t="s">
        <v>23</v>
      </c>
      <c r="C103" s="63" t="s">
        <v>597</v>
      </c>
      <c r="D103" s="24" t="s">
        <v>575</v>
      </c>
      <c r="E103" s="36" t="s">
        <v>11</v>
      </c>
      <c r="F103" s="60"/>
      <c r="G103" s="62"/>
      <c r="H103" s="64"/>
      <c r="I103" s="62"/>
    </row>
    <row r="104" spans="1:9" ht="18" customHeight="1">
      <c r="A104" s="814"/>
      <c r="B104" s="24" t="s">
        <v>23</v>
      </c>
      <c r="C104" s="63" t="s">
        <v>598</v>
      </c>
      <c r="D104" s="24" t="s">
        <v>577</v>
      </c>
      <c r="E104" s="36" t="s">
        <v>11</v>
      </c>
      <c r="F104" s="60"/>
      <c r="G104" s="62"/>
      <c r="H104" s="64"/>
      <c r="I104" s="62"/>
    </row>
    <row r="105" spans="1:9" ht="18" customHeight="1">
      <c r="A105" s="22">
        <v>73</v>
      </c>
      <c r="B105" s="24" t="s">
        <v>23</v>
      </c>
      <c r="C105" s="40" t="s">
        <v>599</v>
      </c>
      <c r="D105" s="41"/>
      <c r="E105" s="36" t="s">
        <v>11</v>
      </c>
      <c r="F105" s="60"/>
      <c r="G105" s="62"/>
      <c r="H105" s="64"/>
      <c r="I105" s="62"/>
    </row>
    <row r="106" spans="1:9" ht="18" customHeight="1">
      <c r="A106" s="22">
        <v>74</v>
      </c>
      <c r="B106" s="24" t="s">
        <v>23</v>
      </c>
      <c r="C106" s="63" t="s">
        <v>600</v>
      </c>
      <c r="D106" s="24" t="s">
        <v>601</v>
      </c>
      <c r="E106" s="36" t="s">
        <v>11</v>
      </c>
      <c r="F106" s="60"/>
      <c r="G106" s="62"/>
      <c r="H106" s="64"/>
      <c r="I106" s="62"/>
    </row>
    <row r="107" spans="1:9" ht="18" customHeight="1">
      <c r="A107" s="22">
        <v>75</v>
      </c>
      <c r="B107" s="24" t="s">
        <v>23</v>
      </c>
      <c r="C107" s="63" t="s">
        <v>602</v>
      </c>
      <c r="D107" s="24" t="s">
        <v>603</v>
      </c>
      <c r="E107" s="36" t="s">
        <v>11</v>
      </c>
      <c r="F107" s="60"/>
      <c r="G107" s="62"/>
      <c r="H107" s="64"/>
      <c r="I107" s="62"/>
    </row>
    <row r="108" spans="1:9" ht="18" customHeight="1">
      <c r="A108" s="22">
        <v>76</v>
      </c>
      <c r="B108" s="24" t="s">
        <v>23</v>
      </c>
      <c r="C108" s="63" t="s">
        <v>604</v>
      </c>
      <c r="D108" s="24" t="s">
        <v>605</v>
      </c>
      <c r="E108" s="36" t="s">
        <v>11</v>
      </c>
      <c r="F108" s="60"/>
      <c r="G108" s="62"/>
      <c r="H108" s="64"/>
      <c r="I108" s="62"/>
    </row>
    <row r="109" spans="1:9" ht="18" customHeight="1">
      <c r="A109" s="22">
        <v>77</v>
      </c>
      <c r="B109" s="24" t="s">
        <v>23</v>
      </c>
      <c r="C109" s="63" t="s">
        <v>606</v>
      </c>
      <c r="D109" s="24" t="s">
        <v>607</v>
      </c>
      <c r="E109" s="36" t="s">
        <v>11</v>
      </c>
      <c r="F109" s="60"/>
      <c r="G109" s="62"/>
      <c r="H109" s="64"/>
      <c r="I109" s="62"/>
    </row>
    <row r="110" spans="1:9" ht="18" customHeight="1">
      <c r="A110" s="812">
        <v>20</v>
      </c>
      <c r="B110" s="24" t="s">
        <v>23</v>
      </c>
      <c r="C110" s="40" t="s">
        <v>608</v>
      </c>
      <c r="D110" s="26"/>
      <c r="E110" s="36" t="s">
        <v>11</v>
      </c>
      <c r="F110" s="60"/>
      <c r="G110" s="62"/>
      <c r="H110" s="64"/>
      <c r="I110" s="61" t="s">
        <v>579</v>
      </c>
    </row>
    <row r="111" spans="1:9" ht="18" customHeight="1">
      <c r="A111" s="813"/>
      <c r="B111" s="24" t="s">
        <v>23</v>
      </c>
      <c r="C111" s="63" t="s">
        <v>609</v>
      </c>
      <c r="D111" s="26"/>
      <c r="E111" s="36" t="s">
        <v>11</v>
      </c>
      <c r="F111" s="60"/>
      <c r="G111" s="62"/>
      <c r="H111" s="64"/>
      <c r="I111" s="62"/>
    </row>
    <row r="112" spans="1:9" ht="18" customHeight="1">
      <c r="A112" s="813"/>
      <c r="B112" s="24" t="s">
        <v>23</v>
      </c>
      <c r="C112" s="63" t="s">
        <v>610</v>
      </c>
      <c r="D112" s="26"/>
      <c r="E112" s="36" t="s">
        <v>11</v>
      </c>
      <c r="F112" s="60"/>
      <c r="G112" s="62"/>
      <c r="H112" s="64"/>
      <c r="I112" s="62"/>
    </row>
    <row r="113" spans="1:9" ht="18" customHeight="1">
      <c r="A113" s="813"/>
      <c r="B113" s="24" t="s">
        <v>23</v>
      </c>
      <c r="C113" s="63" t="s">
        <v>611</v>
      </c>
      <c r="D113" s="24" t="s">
        <v>583</v>
      </c>
      <c r="E113" s="36" t="s">
        <v>11</v>
      </c>
      <c r="F113" s="60"/>
      <c r="G113" s="62"/>
      <c r="H113" s="64"/>
      <c r="I113" s="62"/>
    </row>
    <row r="114" spans="1:9" ht="18" customHeight="1">
      <c r="A114" s="814"/>
      <c r="B114" s="24" t="s">
        <v>23</v>
      </c>
      <c r="C114" s="63" t="s">
        <v>612</v>
      </c>
      <c r="D114" s="24" t="s">
        <v>585</v>
      </c>
      <c r="E114" s="36" t="s">
        <v>11</v>
      </c>
      <c r="F114" s="60"/>
      <c r="G114" s="62"/>
      <c r="H114" s="64"/>
      <c r="I114" s="61" t="s">
        <v>586</v>
      </c>
    </row>
    <row r="115" spans="1:9" ht="18" customHeight="1">
      <c r="A115" s="812">
        <v>21</v>
      </c>
      <c r="B115" s="24" t="s">
        <v>23</v>
      </c>
      <c r="C115" s="40" t="s">
        <v>613</v>
      </c>
      <c r="D115" s="41"/>
      <c r="E115" s="36" t="s">
        <v>11</v>
      </c>
      <c r="F115" s="60"/>
      <c r="G115" s="62"/>
      <c r="H115" s="64"/>
      <c r="I115" s="61" t="s">
        <v>579</v>
      </c>
    </row>
    <row r="116" spans="1:9" ht="18" customHeight="1">
      <c r="A116" s="813"/>
      <c r="B116" s="24" t="s">
        <v>23</v>
      </c>
      <c r="C116" s="63" t="s">
        <v>614</v>
      </c>
      <c r="D116" s="41"/>
      <c r="E116" s="36" t="s">
        <v>11</v>
      </c>
      <c r="F116" s="60"/>
      <c r="G116" s="23"/>
      <c r="H116" s="64"/>
      <c r="I116" s="62"/>
    </row>
    <row r="117" spans="1:9" ht="18" customHeight="1">
      <c r="A117" s="813"/>
      <c r="B117" s="24" t="s">
        <v>23</v>
      </c>
      <c r="C117" s="63" t="s">
        <v>615</v>
      </c>
      <c r="D117" s="26"/>
      <c r="E117" s="36" t="s">
        <v>11</v>
      </c>
      <c r="F117" s="60"/>
      <c r="G117" s="62"/>
      <c r="H117" s="64"/>
      <c r="I117" s="62"/>
    </row>
    <row r="118" spans="1:9" ht="18" customHeight="1">
      <c r="A118" s="813"/>
      <c r="B118" s="24" t="s">
        <v>23</v>
      </c>
      <c r="C118" s="63" t="s">
        <v>616</v>
      </c>
      <c r="D118" s="26"/>
      <c r="E118" s="36" t="s">
        <v>11</v>
      </c>
      <c r="F118" s="60"/>
      <c r="G118" s="62"/>
      <c r="H118" s="64"/>
      <c r="I118" s="62"/>
    </row>
    <row r="119" spans="1:9" ht="18" customHeight="1">
      <c r="A119" s="814"/>
      <c r="B119" s="24" t="s">
        <v>23</v>
      </c>
      <c r="C119" s="63" t="s">
        <v>617</v>
      </c>
      <c r="D119" s="26"/>
      <c r="E119" s="36" t="s">
        <v>11</v>
      </c>
      <c r="F119" s="60"/>
      <c r="G119" s="62"/>
      <c r="H119" s="64"/>
      <c r="I119" s="61" t="s">
        <v>586</v>
      </c>
    </row>
    <row r="120" spans="1:9" ht="18" customHeight="1">
      <c r="A120" s="812">
        <v>22</v>
      </c>
      <c r="B120" s="24" t="s">
        <v>23</v>
      </c>
      <c r="C120" s="40" t="s">
        <v>618</v>
      </c>
      <c r="D120" s="41"/>
      <c r="E120" s="36" t="s">
        <v>11</v>
      </c>
      <c r="F120" s="60"/>
      <c r="G120" s="62"/>
      <c r="H120" s="64"/>
      <c r="I120" s="61" t="s">
        <v>619</v>
      </c>
    </row>
    <row r="121" spans="1:9" ht="18" customHeight="1">
      <c r="A121" s="813"/>
      <c r="B121" s="24" t="s">
        <v>23</v>
      </c>
      <c r="C121" s="63" t="s">
        <v>620</v>
      </c>
      <c r="D121" s="41"/>
      <c r="E121" s="36" t="s">
        <v>11</v>
      </c>
      <c r="F121" s="60"/>
      <c r="G121" s="62"/>
      <c r="H121" s="64"/>
      <c r="I121" s="62"/>
    </row>
    <row r="122" spans="1:9" ht="18" customHeight="1">
      <c r="A122" s="813"/>
      <c r="B122" s="24" t="s">
        <v>23</v>
      </c>
      <c r="C122" s="63" t="s">
        <v>621</v>
      </c>
      <c r="D122" s="24" t="s">
        <v>622</v>
      </c>
      <c r="E122" s="36" t="s">
        <v>11</v>
      </c>
      <c r="F122" s="60"/>
      <c r="G122" s="62"/>
      <c r="H122" s="64"/>
      <c r="I122" s="62"/>
    </row>
    <row r="123" spans="1:9" ht="18" customHeight="1">
      <c r="A123" s="813"/>
      <c r="B123" s="24" t="s">
        <v>23</v>
      </c>
      <c r="C123" s="63" t="s">
        <v>623</v>
      </c>
      <c r="D123" s="24" t="s">
        <v>585</v>
      </c>
      <c r="E123" s="36" t="s">
        <v>11</v>
      </c>
      <c r="F123" s="60"/>
      <c r="G123" s="62"/>
      <c r="H123" s="64"/>
      <c r="I123" s="62"/>
    </row>
    <row r="124" spans="1:9" ht="18" customHeight="1">
      <c r="A124" s="813"/>
      <c r="B124" s="24" t="s">
        <v>23</v>
      </c>
      <c r="C124" s="63" t="s">
        <v>624</v>
      </c>
      <c r="D124" s="41"/>
      <c r="E124" s="36" t="s">
        <v>11</v>
      </c>
      <c r="F124" s="60"/>
      <c r="G124" s="62"/>
      <c r="H124" s="64"/>
      <c r="I124" s="62"/>
    </row>
    <row r="125" spans="1:9" ht="18" customHeight="1">
      <c r="A125" s="813"/>
      <c r="B125" s="24" t="s">
        <v>23</v>
      </c>
      <c r="C125" s="63" t="s">
        <v>625</v>
      </c>
      <c r="D125" s="41"/>
      <c r="E125" s="36" t="s">
        <v>11</v>
      </c>
      <c r="F125" s="60"/>
      <c r="G125" s="62"/>
      <c r="H125" s="64"/>
      <c r="I125" s="62"/>
    </row>
    <row r="126" spans="1:9" ht="18" customHeight="1">
      <c r="A126" s="813"/>
      <c r="B126" s="24" t="s">
        <v>23</v>
      </c>
      <c r="C126" s="63" t="s">
        <v>626</v>
      </c>
      <c r="D126" s="24" t="s">
        <v>622</v>
      </c>
      <c r="E126" s="36" t="s">
        <v>11</v>
      </c>
      <c r="F126" s="60"/>
      <c r="G126" s="62"/>
      <c r="H126" s="64"/>
      <c r="I126" s="62"/>
    </row>
    <row r="127" spans="1:9" ht="18" customHeight="1">
      <c r="A127" s="813"/>
      <c r="B127" s="24" t="s">
        <v>23</v>
      </c>
      <c r="C127" s="63" t="s">
        <v>627</v>
      </c>
      <c r="D127" s="24" t="s">
        <v>585</v>
      </c>
      <c r="E127" s="36" t="s">
        <v>11</v>
      </c>
      <c r="F127" s="60"/>
      <c r="G127" s="62"/>
      <c r="H127" s="64"/>
      <c r="I127" s="62"/>
    </row>
    <row r="128" spans="1:9" ht="18" customHeight="1">
      <c r="A128" s="813"/>
      <c r="B128" s="24" t="s">
        <v>23</v>
      </c>
      <c r="C128" s="63" t="s">
        <v>628</v>
      </c>
      <c r="D128" s="41"/>
      <c r="E128" s="36" t="s">
        <v>11</v>
      </c>
      <c r="F128" s="60"/>
      <c r="G128" s="62"/>
      <c r="H128" s="64"/>
      <c r="I128" s="62"/>
    </row>
    <row r="129" spans="1:9" ht="18" customHeight="1">
      <c r="A129" s="813"/>
      <c r="B129" s="24" t="s">
        <v>23</v>
      </c>
      <c r="C129" s="63" t="s">
        <v>629</v>
      </c>
      <c r="D129" s="41"/>
      <c r="E129" s="36" t="s">
        <v>11</v>
      </c>
      <c r="F129" s="60"/>
      <c r="G129" s="62"/>
      <c r="H129" s="64"/>
      <c r="I129" s="62"/>
    </row>
    <row r="130" spans="1:9" ht="18" customHeight="1">
      <c r="A130" s="813"/>
      <c r="B130" s="24" t="s">
        <v>23</v>
      </c>
      <c r="C130" s="63" t="s">
        <v>630</v>
      </c>
      <c r="D130" s="24" t="s">
        <v>622</v>
      </c>
      <c r="E130" s="36" t="s">
        <v>11</v>
      </c>
      <c r="F130" s="60"/>
      <c r="G130" s="62"/>
      <c r="H130" s="64"/>
      <c r="I130" s="62"/>
    </row>
    <row r="131" spans="1:9" ht="18" customHeight="1">
      <c r="A131" s="813"/>
      <c r="B131" s="24" t="s">
        <v>23</v>
      </c>
      <c r="C131" s="63" t="s">
        <v>631</v>
      </c>
      <c r="D131" s="24" t="s">
        <v>585</v>
      </c>
      <c r="E131" s="36" t="s">
        <v>11</v>
      </c>
      <c r="F131" s="60"/>
      <c r="G131" s="62"/>
      <c r="H131" s="64"/>
      <c r="I131" s="62"/>
    </row>
    <row r="132" spans="1:9" ht="18" customHeight="1">
      <c r="A132" s="813"/>
      <c r="B132" s="24" t="s">
        <v>23</v>
      </c>
      <c r="C132" s="63" t="s">
        <v>632</v>
      </c>
      <c r="D132" s="41"/>
      <c r="E132" s="36" t="s">
        <v>11</v>
      </c>
      <c r="F132" s="60"/>
      <c r="G132" s="62"/>
      <c r="H132" s="64"/>
      <c r="I132" s="62"/>
    </row>
    <row r="133" spans="1:9" ht="18" customHeight="1">
      <c r="A133" s="813"/>
      <c r="B133" s="24" t="s">
        <v>23</v>
      </c>
      <c r="C133" s="63" t="s">
        <v>633</v>
      </c>
      <c r="D133" s="41"/>
      <c r="E133" s="36" t="s">
        <v>11</v>
      </c>
      <c r="F133" s="60"/>
      <c r="G133" s="62"/>
      <c r="H133" s="64"/>
      <c r="I133" s="62"/>
    </row>
    <row r="134" spans="1:9" ht="18" customHeight="1">
      <c r="A134" s="813"/>
      <c r="B134" s="24" t="s">
        <v>23</v>
      </c>
      <c r="C134" s="63" t="s">
        <v>634</v>
      </c>
      <c r="D134" s="24" t="s">
        <v>622</v>
      </c>
      <c r="E134" s="36" t="s">
        <v>11</v>
      </c>
      <c r="F134" s="60"/>
      <c r="G134" s="62"/>
      <c r="H134" s="64"/>
      <c r="I134" s="62"/>
    </row>
    <row r="135" spans="1:9" ht="18" customHeight="1">
      <c r="A135" s="813"/>
      <c r="B135" s="24" t="s">
        <v>23</v>
      </c>
      <c r="C135" s="63" t="s">
        <v>635</v>
      </c>
      <c r="D135" s="24" t="s">
        <v>585</v>
      </c>
      <c r="E135" s="36" t="s">
        <v>11</v>
      </c>
      <c r="F135" s="60"/>
      <c r="G135" s="62"/>
      <c r="H135" s="64"/>
      <c r="I135" s="62"/>
    </row>
    <row r="136" spans="1:9" ht="18" customHeight="1">
      <c r="A136" s="813"/>
      <c r="B136" s="24" t="s">
        <v>23</v>
      </c>
      <c r="C136" s="63" t="s">
        <v>636</v>
      </c>
      <c r="D136" s="41"/>
      <c r="E136" s="36" t="s">
        <v>11</v>
      </c>
      <c r="F136" s="60"/>
      <c r="G136" s="62"/>
      <c r="H136" s="64"/>
      <c r="I136" s="62"/>
    </row>
    <row r="137" spans="1:9" ht="18" customHeight="1">
      <c r="A137" s="813"/>
      <c r="B137" s="24" t="s">
        <v>23</v>
      </c>
      <c r="C137" s="63" t="s">
        <v>637</v>
      </c>
      <c r="D137" s="24" t="s">
        <v>638</v>
      </c>
      <c r="E137" s="36" t="s">
        <v>11</v>
      </c>
      <c r="F137" s="60"/>
      <c r="G137" s="62"/>
      <c r="H137" s="64"/>
      <c r="I137" s="62"/>
    </row>
    <row r="138" spans="1:9" ht="18" customHeight="1">
      <c r="A138" s="813"/>
      <c r="B138" s="24" t="s">
        <v>23</v>
      </c>
      <c r="C138" s="63" t="s">
        <v>639</v>
      </c>
      <c r="D138" s="24" t="s">
        <v>640</v>
      </c>
      <c r="E138" s="36" t="s">
        <v>11</v>
      </c>
      <c r="F138" s="60"/>
      <c r="G138" s="62"/>
      <c r="H138" s="64"/>
      <c r="I138" s="62"/>
    </row>
    <row r="139" spans="1:9" ht="18" customHeight="1">
      <c r="A139" s="813"/>
      <c r="B139" s="24" t="s">
        <v>23</v>
      </c>
      <c r="C139" s="63" t="s">
        <v>641</v>
      </c>
      <c r="D139" s="24" t="s">
        <v>638</v>
      </c>
      <c r="E139" s="36" t="s">
        <v>11</v>
      </c>
      <c r="F139" s="60"/>
      <c r="G139" s="62"/>
      <c r="H139" s="64"/>
      <c r="I139" s="62"/>
    </row>
    <row r="140" spans="1:9" ht="18" customHeight="1">
      <c r="A140" s="813"/>
      <c r="B140" s="24" t="s">
        <v>23</v>
      </c>
      <c r="C140" s="63" t="s">
        <v>642</v>
      </c>
      <c r="D140" s="24" t="s">
        <v>643</v>
      </c>
      <c r="E140" s="36" t="s">
        <v>11</v>
      </c>
      <c r="F140" s="60"/>
      <c r="G140" s="62"/>
      <c r="H140" s="64"/>
      <c r="I140" s="62"/>
    </row>
    <row r="141" spans="1:9" ht="18" customHeight="1">
      <c r="A141" s="813"/>
      <c r="B141" s="24" t="s">
        <v>23</v>
      </c>
      <c r="C141" s="63" t="s">
        <v>644</v>
      </c>
      <c r="D141" s="24" t="s">
        <v>638</v>
      </c>
      <c r="E141" s="36" t="s">
        <v>11</v>
      </c>
      <c r="F141" s="60"/>
      <c r="G141" s="62"/>
      <c r="H141" s="64"/>
      <c r="I141" s="62"/>
    </row>
    <row r="142" spans="1:9" ht="18" customHeight="1">
      <c r="A142" s="813"/>
      <c r="B142" s="24" t="s">
        <v>23</v>
      </c>
      <c r="C142" s="63" t="s">
        <v>645</v>
      </c>
      <c r="D142" s="24" t="s">
        <v>646</v>
      </c>
      <c r="E142" s="36" t="s">
        <v>11</v>
      </c>
      <c r="F142" s="60"/>
      <c r="G142" s="62"/>
      <c r="H142" s="64"/>
      <c r="I142" s="62"/>
    </row>
    <row r="143" spans="1:9" ht="18" customHeight="1">
      <c r="A143" s="813"/>
      <c r="B143" s="24" t="s">
        <v>23</v>
      </c>
      <c r="C143" s="63" t="s">
        <v>647</v>
      </c>
      <c r="D143" s="24" t="s">
        <v>648</v>
      </c>
      <c r="E143" s="36" t="s">
        <v>11</v>
      </c>
      <c r="F143" s="60"/>
      <c r="G143" s="62"/>
      <c r="H143" s="64"/>
      <c r="I143" s="62"/>
    </row>
    <row r="144" spans="1:9" ht="18" customHeight="1">
      <c r="A144" s="813"/>
      <c r="B144" s="24" t="s">
        <v>23</v>
      </c>
      <c r="C144" s="63" t="s">
        <v>649</v>
      </c>
      <c r="D144" s="24" t="s">
        <v>650</v>
      </c>
      <c r="E144" s="36" t="s">
        <v>11</v>
      </c>
      <c r="F144" s="60"/>
      <c r="G144" s="62"/>
      <c r="H144" s="64"/>
      <c r="I144" s="62"/>
    </row>
    <row r="145" spans="1:9" ht="18" customHeight="1">
      <c r="A145" s="813"/>
      <c r="B145" s="24" t="s">
        <v>23</v>
      </c>
      <c r="C145" s="63" t="s">
        <v>651</v>
      </c>
      <c r="D145" s="24" t="s">
        <v>652</v>
      </c>
      <c r="E145" s="36" t="s">
        <v>11</v>
      </c>
      <c r="F145" s="60"/>
      <c r="G145" s="62"/>
      <c r="H145" s="64"/>
      <c r="I145" s="62"/>
    </row>
    <row r="146" spans="1:9" ht="18" customHeight="1">
      <c r="A146" s="813"/>
      <c r="B146" s="24" t="s">
        <v>23</v>
      </c>
      <c r="C146" s="63" t="s">
        <v>653</v>
      </c>
      <c r="D146" s="24" t="s">
        <v>654</v>
      </c>
      <c r="E146" s="36" t="s">
        <v>11</v>
      </c>
      <c r="F146" s="60"/>
      <c r="G146" s="62"/>
      <c r="H146" s="64"/>
      <c r="I146" s="62"/>
    </row>
    <row r="147" spans="1:9" ht="18" customHeight="1">
      <c r="A147" s="813"/>
      <c r="B147" s="24" t="s">
        <v>23</v>
      </c>
      <c r="C147" s="63" t="s">
        <v>655</v>
      </c>
      <c r="D147" s="24" t="s">
        <v>656</v>
      </c>
      <c r="E147" s="36" t="s">
        <v>11</v>
      </c>
      <c r="F147" s="60"/>
      <c r="G147" s="62"/>
      <c r="H147" s="64"/>
      <c r="I147" s="62"/>
    </row>
    <row r="148" spans="1:9" ht="18" customHeight="1">
      <c r="A148" s="813"/>
      <c r="B148" s="24" t="s">
        <v>23</v>
      </c>
      <c r="C148" s="63" t="s">
        <v>657</v>
      </c>
      <c r="D148" s="24" t="s">
        <v>654</v>
      </c>
      <c r="E148" s="36" t="s">
        <v>11</v>
      </c>
      <c r="F148" s="60"/>
      <c r="G148" s="62"/>
      <c r="H148" s="64"/>
      <c r="I148" s="62"/>
    </row>
    <row r="149" spans="1:9" ht="18" customHeight="1">
      <c r="A149" s="813"/>
      <c r="B149" s="24" t="s">
        <v>23</v>
      </c>
      <c r="C149" s="63" t="s">
        <v>658</v>
      </c>
      <c r="D149" s="24" t="s">
        <v>654</v>
      </c>
      <c r="E149" s="36" t="s">
        <v>11</v>
      </c>
      <c r="F149" s="60"/>
      <c r="G149" s="62"/>
      <c r="H149" s="64"/>
      <c r="I149" s="62"/>
    </row>
    <row r="150" spans="1:9" ht="18" customHeight="1">
      <c r="A150" s="813"/>
      <c r="B150" s="24" t="s">
        <v>23</v>
      </c>
      <c r="C150" s="63" t="s">
        <v>659</v>
      </c>
      <c r="D150" s="24" t="s">
        <v>660</v>
      </c>
      <c r="E150" s="36" t="s">
        <v>11</v>
      </c>
      <c r="F150" s="60"/>
      <c r="G150" s="62"/>
      <c r="H150" s="64"/>
      <c r="I150" s="62"/>
    </row>
    <row r="151" spans="1:9" ht="18" customHeight="1">
      <c r="A151" s="813"/>
      <c r="B151" s="24" t="s">
        <v>23</v>
      </c>
      <c r="C151" s="63" t="s">
        <v>661</v>
      </c>
      <c r="D151" s="24" t="s">
        <v>654</v>
      </c>
      <c r="E151" s="36" t="s">
        <v>11</v>
      </c>
      <c r="F151" s="60"/>
      <c r="G151" s="62"/>
      <c r="H151" s="64"/>
      <c r="I151" s="62"/>
    </row>
    <row r="152" spans="1:9" ht="18" customHeight="1">
      <c r="A152" s="813"/>
      <c r="B152" s="24" t="s">
        <v>23</v>
      </c>
      <c r="C152" s="63" t="s">
        <v>662</v>
      </c>
      <c r="D152" s="24" t="s">
        <v>663</v>
      </c>
      <c r="E152" s="36" t="s">
        <v>11</v>
      </c>
      <c r="F152" s="60"/>
      <c r="G152" s="62"/>
      <c r="H152" s="64"/>
      <c r="I152" s="62"/>
    </row>
    <row r="153" spans="1:9" ht="18" customHeight="1">
      <c r="A153" s="813"/>
      <c r="B153" s="24" t="s">
        <v>23</v>
      </c>
      <c r="C153" s="63" t="s">
        <v>664</v>
      </c>
      <c r="D153" s="24" t="s">
        <v>665</v>
      </c>
      <c r="E153" s="36" t="s">
        <v>11</v>
      </c>
      <c r="F153" s="60"/>
      <c r="G153" s="62"/>
      <c r="H153" s="64"/>
      <c r="I153" s="62"/>
    </row>
    <row r="154" spans="1:9" ht="18" customHeight="1">
      <c r="A154" s="813"/>
      <c r="B154" s="24" t="s">
        <v>23</v>
      </c>
      <c r="C154" s="63" t="s">
        <v>666</v>
      </c>
      <c r="D154" s="24" t="s">
        <v>654</v>
      </c>
      <c r="E154" s="36" t="s">
        <v>11</v>
      </c>
      <c r="F154" s="60"/>
      <c r="G154" s="62"/>
      <c r="H154" s="64"/>
      <c r="I154" s="62"/>
    </row>
    <row r="155" spans="1:9" ht="18" customHeight="1">
      <c r="A155" s="813"/>
      <c r="B155" s="24" t="s">
        <v>23</v>
      </c>
      <c r="C155" s="63" t="s">
        <v>667</v>
      </c>
      <c r="D155" s="24" t="s">
        <v>668</v>
      </c>
      <c r="E155" s="36" t="s">
        <v>11</v>
      </c>
      <c r="F155" s="60"/>
      <c r="G155" s="62"/>
      <c r="H155" s="64"/>
      <c r="I155" s="62"/>
    </row>
    <row r="156" spans="1:9" ht="18" customHeight="1">
      <c r="A156" s="813"/>
      <c r="B156" s="24" t="s">
        <v>23</v>
      </c>
      <c r="C156" s="63" t="s">
        <v>669</v>
      </c>
      <c r="D156" s="24" t="s">
        <v>654</v>
      </c>
      <c r="E156" s="36" t="s">
        <v>11</v>
      </c>
      <c r="F156" s="60"/>
      <c r="G156" s="62"/>
      <c r="H156" s="64"/>
      <c r="I156" s="62"/>
    </row>
    <row r="157" spans="1:9" ht="18" customHeight="1">
      <c r="A157" s="813"/>
      <c r="B157" s="24" t="s">
        <v>23</v>
      </c>
      <c r="C157" s="63" t="s">
        <v>670</v>
      </c>
      <c r="D157" s="24" t="s">
        <v>671</v>
      </c>
      <c r="E157" s="36" t="s">
        <v>11</v>
      </c>
      <c r="F157" s="60"/>
      <c r="G157" s="62"/>
      <c r="H157" s="64"/>
      <c r="I157" s="62"/>
    </row>
    <row r="158" spans="1:9" ht="18" customHeight="1">
      <c r="A158" s="814"/>
      <c r="B158" s="24" t="s">
        <v>23</v>
      </c>
      <c r="C158" s="63" t="s">
        <v>672</v>
      </c>
      <c r="D158" s="24" t="s">
        <v>638</v>
      </c>
      <c r="E158" s="36" t="s">
        <v>11</v>
      </c>
      <c r="F158" s="60"/>
      <c r="G158" s="62"/>
      <c r="H158" s="64"/>
      <c r="I158" s="61" t="s">
        <v>673</v>
      </c>
    </row>
    <row r="159" spans="1:9" ht="18" customHeight="1">
      <c r="A159" s="22">
        <v>23</v>
      </c>
      <c r="B159" s="24" t="s">
        <v>23</v>
      </c>
      <c r="C159" s="40" t="s">
        <v>674</v>
      </c>
      <c r="D159" s="41"/>
      <c r="E159" s="36" t="s">
        <v>11</v>
      </c>
      <c r="F159" s="60"/>
      <c r="G159" s="62"/>
      <c r="H159" s="64"/>
      <c r="I159" s="62"/>
    </row>
    <row r="160" spans="1:9" ht="18" customHeight="1">
      <c r="A160" s="22">
        <v>24</v>
      </c>
      <c r="B160" s="24" t="s">
        <v>23</v>
      </c>
      <c r="C160" s="40" t="s">
        <v>675</v>
      </c>
      <c r="D160" s="41"/>
      <c r="E160" s="36" t="s">
        <v>11</v>
      </c>
      <c r="F160" s="26"/>
      <c r="G160" s="41"/>
      <c r="H160" s="41"/>
      <c r="I160" s="40" t="s">
        <v>676</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45"/>
      <c r="B1" s="544"/>
      <c r="C1" s="823" t="s">
        <v>2494</v>
      </c>
      <c r="D1" s="824"/>
      <c r="E1" s="557"/>
      <c r="F1" s="556" t="s">
        <v>5</v>
      </c>
      <c r="G1" s="555"/>
      <c r="H1" s="554"/>
      <c r="I1" s="553"/>
      <c r="J1" s="125"/>
    </row>
    <row r="2" spans="1:10" ht="27">
      <c r="A2" s="545"/>
      <c r="B2" s="544"/>
      <c r="C2" s="825"/>
      <c r="D2" s="826"/>
      <c r="E2" s="552" t="s">
        <v>6</v>
      </c>
      <c r="F2" s="542">
        <f>COUNTIF(E10:E81,"Not POR")</f>
        <v>0</v>
      </c>
      <c r="G2" s="127"/>
      <c r="H2" s="128"/>
      <c r="I2" s="129"/>
      <c r="J2" s="125"/>
    </row>
    <row r="3" spans="1:10" ht="27">
      <c r="A3" s="545"/>
      <c r="B3" s="544"/>
      <c r="C3" s="825"/>
      <c r="D3" s="826"/>
      <c r="E3" s="551" t="s">
        <v>8</v>
      </c>
      <c r="F3" s="542">
        <f>COUNTIF(E10:E81,"CHN validation")</f>
        <v>0</v>
      </c>
      <c r="G3" s="127"/>
      <c r="H3" s="128"/>
      <c r="I3" s="129"/>
      <c r="J3" s="125"/>
    </row>
    <row r="4" spans="1:10" ht="27">
      <c r="A4" s="545"/>
      <c r="B4" s="544"/>
      <c r="C4" s="825"/>
      <c r="D4" s="826"/>
      <c r="E4" s="550" t="s">
        <v>9</v>
      </c>
      <c r="F4" s="542">
        <f>COUNTIF(E10:E81,"New Item")</f>
        <v>0</v>
      </c>
      <c r="G4" s="127"/>
      <c r="H4" s="128"/>
      <c r="I4" s="129"/>
      <c r="J4" s="125"/>
    </row>
    <row r="5" spans="1:10" ht="31.5">
      <c r="A5" s="549"/>
      <c r="B5" s="544"/>
      <c r="C5" s="825"/>
      <c r="D5" s="826"/>
      <c r="E5" s="548" t="s">
        <v>7</v>
      </c>
      <c r="F5" s="542">
        <f>COUNTIF(E10:E81,"Pending update")</f>
        <v>0</v>
      </c>
      <c r="G5" s="130"/>
      <c r="H5" s="131"/>
      <c r="I5" s="547"/>
      <c r="J5" s="125"/>
    </row>
    <row r="6" spans="1:10" ht="27">
      <c r="A6" s="545"/>
      <c r="B6" s="544"/>
      <c r="C6" s="825"/>
      <c r="D6" s="826"/>
      <c r="E6" s="546" t="s">
        <v>10</v>
      </c>
      <c r="F6" s="542">
        <f>COUNTIF(E10:E81,"Modified")</f>
        <v>0</v>
      </c>
      <c r="G6" s="127"/>
      <c r="H6" s="128"/>
      <c r="I6" s="129"/>
      <c r="J6" s="125"/>
    </row>
    <row r="7" spans="1:10" ht="27">
      <c r="A7" s="545"/>
      <c r="B7" s="544"/>
      <c r="C7" s="825"/>
      <c r="D7" s="826"/>
      <c r="E7" s="543" t="s">
        <v>11</v>
      </c>
      <c r="F7" s="542">
        <f>COUNTIF(E10:E81,"Ready")</f>
        <v>72</v>
      </c>
      <c r="G7" s="127"/>
      <c r="H7" s="128"/>
      <c r="I7" s="129"/>
      <c r="J7" s="125"/>
    </row>
    <row r="8" spans="1:10" ht="27">
      <c r="A8" s="541"/>
      <c r="B8" s="540"/>
      <c r="C8" s="825"/>
      <c r="D8" s="826"/>
      <c r="E8" s="539" t="s">
        <v>12</v>
      </c>
      <c r="F8" s="538">
        <f>COUNTIF(E10:E81,"Not ready")</f>
        <v>0</v>
      </c>
      <c r="G8" s="537"/>
      <c r="H8" s="536"/>
      <c r="I8" s="129"/>
      <c r="J8" s="125"/>
    </row>
    <row r="9" spans="1:10" ht="31.5">
      <c r="A9" s="535" t="s">
        <v>13</v>
      </c>
      <c r="B9" s="535" t="s">
        <v>14</v>
      </c>
      <c r="C9" s="535" t="s">
        <v>2493</v>
      </c>
      <c r="D9" s="535" t="s">
        <v>190</v>
      </c>
      <c r="E9" s="535" t="s">
        <v>17</v>
      </c>
      <c r="F9" s="535" t="s">
        <v>18</v>
      </c>
      <c r="G9" s="535" t="s">
        <v>458</v>
      </c>
      <c r="H9" s="535" t="s">
        <v>459</v>
      </c>
      <c r="I9" s="535" t="s">
        <v>2492</v>
      </c>
      <c r="J9" s="535" t="s">
        <v>2491</v>
      </c>
    </row>
    <row r="10" spans="1:10" ht="18.75" customHeight="1">
      <c r="A10" s="818">
        <v>1</v>
      </c>
      <c r="B10" s="531" t="s">
        <v>23</v>
      </c>
      <c r="C10" s="532" t="s">
        <v>2490</v>
      </c>
      <c r="D10" s="528"/>
      <c r="E10" s="529" t="s">
        <v>11</v>
      </c>
      <c r="F10" s="528"/>
      <c r="G10" s="528"/>
      <c r="H10" s="528"/>
      <c r="I10" s="533" t="s">
        <v>2489</v>
      </c>
      <c r="J10" s="528"/>
    </row>
    <row r="11" spans="1:10">
      <c r="A11" s="820"/>
      <c r="B11" s="531" t="s">
        <v>23</v>
      </c>
      <c r="C11" s="530" t="s">
        <v>1950</v>
      </c>
      <c r="D11" s="528" t="s">
        <v>2419</v>
      </c>
      <c r="E11" s="529" t="s">
        <v>11</v>
      </c>
      <c r="F11" s="528"/>
      <c r="G11" s="528"/>
      <c r="H11" s="528"/>
      <c r="I11" s="528"/>
      <c r="J11" s="528"/>
    </row>
    <row r="12" spans="1:10">
      <c r="A12" s="818">
        <v>2</v>
      </c>
      <c r="B12" s="531" t="s">
        <v>23</v>
      </c>
      <c r="C12" s="532" t="s">
        <v>2488</v>
      </c>
      <c r="D12" s="528"/>
      <c r="E12" s="529" t="s">
        <v>11</v>
      </c>
      <c r="F12" s="528"/>
      <c r="G12" s="528"/>
      <c r="H12" s="528" t="s">
        <v>2486</v>
      </c>
      <c r="I12" s="528"/>
      <c r="J12" s="528"/>
    </row>
    <row r="13" spans="1:10">
      <c r="A13" s="820"/>
      <c r="B13" s="531" t="s">
        <v>23</v>
      </c>
      <c r="C13" s="530" t="s">
        <v>1950</v>
      </c>
      <c r="D13" s="528" t="s">
        <v>2419</v>
      </c>
      <c r="E13" s="529" t="s">
        <v>11</v>
      </c>
      <c r="F13" s="528"/>
      <c r="G13" s="528"/>
      <c r="H13" s="528"/>
      <c r="I13" s="528"/>
      <c r="J13" s="528"/>
    </row>
    <row r="14" spans="1:10">
      <c r="A14" s="818">
        <v>3</v>
      </c>
      <c r="B14" s="531" t="s">
        <v>23</v>
      </c>
      <c r="C14" s="532" t="s">
        <v>2487</v>
      </c>
      <c r="D14" s="528"/>
      <c r="E14" s="529" t="s">
        <v>11</v>
      </c>
      <c r="F14" s="528"/>
      <c r="G14" s="528" t="s">
        <v>2486</v>
      </c>
      <c r="H14" s="528"/>
      <c r="I14" s="528"/>
      <c r="J14" s="528"/>
    </row>
    <row r="15" spans="1:10">
      <c r="A15" s="820"/>
      <c r="B15" s="531" t="s">
        <v>23</v>
      </c>
      <c r="C15" s="530" t="s">
        <v>1950</v>
      </c>
      <c r="D15" s="528" t="s">
        <v>2419</v>
      </c>
      <c r="E15" s="529" t="s">
        <v>11</v>
      </c>
      <c r="F15" s="528"/>
      <c r="G15" s="528"/>
      <c r="H15" s="528"/>
      <c r="I15" s="528"/>
      <c r="J15" s="528"/>
    </row>
    <row r="16" spans="1:10" ht="15.75" customHeight="1">
      <c r="A16" s="818">
        <v>4</v>
      </c>
      <c r="B16" s="531" t="s">
        <v>23</v>
      </c>
      <c r="C16" s="532" t="s">
        <v>2485</v>
      </c>
      <c r="D16" s="528"/>
      <c r="E16" s="529" t="s">
        <v>11</v>
      </c>
      <c r="F16" s="528"/>
      <c r="G16" s="533" t="s">
        <v>2484</v>
      </c>
      <c r="H16" s="528"/>
      <c r="I16" s="528" t="s">
        <v>2483</v>
      </c>
      <c r="J16" s="528"/>
    </row>
    <row r="17" spans="1:10">
      <c r="A17" s="820"/>
      <c r="B17" s="531" t="s">
        <v>23</v>
      </c>
      <c r="C17" s="530" t="s">
        <v>1950</v>
      </c>
      <c r="D17" s="528" t="s">
        <v>2419</v>
      </c>
      <c r="E17" s="529" t="s">
        <v>11</v>
      </c>
      <c r="F17" s="528"/>
      <c r="G17" s="528"/>
      <c r="H17" s="528"/>
      <c r="I17" s="528"/>
      <c r="J17" s="528"/>
    </row>
    <row r="18" spans="1:10" ht="15.75" customHeight="1">
      <c r="A18" s="818">
        <v>5</v>
      </c>
      <c r="B18" s="531" t="s">
        <v>23</v>
      </c>
      <c r="C18" s="532" t="s">
        <v>2482</v>
      </c>
      <c r="D18" s="528"/>
      <c r="E18" s="529" t="s">
        <v>11</v>
      </c>
      <c r="F18" s="528"/>
      <c r="G18" s="533" t="s">
        <v>2481</v>
      </c>
      <c r="H18" s="528"/>
      <c r="I18" s="528"/>
      <c r="J18" s="528"/>
    </row>
    <row r="19" spans="1:10">
      <c r="A19" s="820"/>
      <c r="B19" s="531" t="s">
        <v>23</v>
      </c>
      <c r="C19" s="530" t="s">
        <v>1950</v>
      </c>
      <c r="D19" s="528" t="s">
        <v>2419</v>
      </c>
      <c r="E19" s="529" t="s">
        <v>11</v>
      </c>
      <c r="F19" s="528"/>
      <c r="G19" s="528"/>
      <c r="H19" s="528"/>
      <c r="I19" s="528"/>
      <c r="J19" s="528"/>
    </row>
    <row r="20" spans="1:10">
      <c r="A20" s="818">
        <v>6</v>
      </c>
      <c r="B20" s="531" t="s">
        <v>23</v>
      </c>
      <c r="C20" s="532" t="s">
        <v>2480</v>
      </c>
      <c r="D20" s="528"/>
      <c r="E20" s="529" t="s">
        <v>11</v>
      </c>
      <c r="F20" s="528"/>
      <c r="G20" s="528" t="s">
        <v>2456</v>
      </c>
      <c r="H20" s="528"/>
      <c r="I20" s="528" t="s">
        <v>2439</v>
      </c>
      <c r="J20" s="528"/>
    </row>
    <row r="21" spans="1:10">
      <c r="A21" s="819"/>
      <c r="B21" s="531" t="s">
        <v>23</v>
      </c>
      <c r="C21" s="530" t="s">
        <v>1975</v>
      </c>
      <c r="D21" s="528" t="s">
        <v>2419</v>
      </c>
      <c r="E21" s="529" t="s">
        <v>11</v>
      </c>
      <c r="F21" s="528"/>
      <c r="G21" s="528"/>
      <c r="H21" s="528"/>
      <c r="I21" s="528"/>
      <c r="J21" s="528"/>
    </row>
    <row r="22" spans="1:10">
      <c r="A22" s="820"/>
      <c r="B22" s="531" t="s">
        <v>23</v>
      </c>
      <c r="C22" s="530" t="s">
        <v>1950</v>
      </c>
      <c r="D22" s="528" t="s">
        <v>2419</v>
      </c>
      <c r="E22" s="529" t="s">
        <v>11</v>
      </c>
      <c r="F22" s="528"/>
      <c r="G22" s="528"/>
      <c r="H22" s="528"/>
      <c r="I22" s="528"/>
      <c r="J22" s="528"/>
    </row>
    <row r="23" spans="1:10" ht="16.5" customHeight="1">
      <c r="A23" s="818">
        <v>7</v>
      </c>
      <c r="B23" s="531" t="s">
        <v>23</v>
      </c>
      <c r="C23" s="532" t="s">
        <v>2479</v>
      </c>
      <c r="D23" s="528"/>
      <c r="E23" s="529" t="s">
        <v>11</v>
      </c>
      <c r="F23" s="528"/>
      <c r="G23" s="533" t="s">
        <v>2454</v>
      </c>
      <c r="H23" s="528"/>
      <c r="I23" s="533" t="s">
        <v>2442</v>
      </c>
      <c r="J23" s="528"/>
    </row>
    <row r="24" spans="1:10">
      <c r="A24" s="820"/>
      <c r="B24" s="531" t="s">
        <v>23</v>
      </c>
      <c r="C24" s="530" t="s">
        <v>1950</v>
      </c>
      <c r="D24" s="528" t="s">
        <v>2419</v>
      </c>
      <c r="E24" s="529" t="s">
        <v>11</v>
      </c>
      <c r="F24" s="528"/>
      <c r="G24" s="528"/>
      <c r="H24" s="528"/>
      <c r="I24" s="528"/>
      <c r="J24" s="528"/>
    </row>
    <row r="25" spans="1:10">
      <c r="A25" s="818">
        <v>8</v>
      </c>
      <c r="B25" s="531" t="s">
        <v>23</v>
      </c>
      <c r="C25" s="532" t="s">
        <v>2478</v>
      </c>
      <c r="D25" s="528"/>
      <c r="E25" s="529" t="s">
        <v>11</v>
      </c>
      <c r="F25" s="528"/>
      <c r="G25" s="528" t="s">
        <v>2452</v>
      </c>
      <c r="H25" s="528"/>
      <c r="I25" s="528" t="s">
        <v>2439</v>
      </c>
      <c r="J25" s="528"/>
    </row>
    <row r="26" spans="1:10">
      <c r="A26" s="819"/>
      <c r="B26" s="531" t="s">
        <v>23</v>
      </c>
      <c r="C26" s="530" t="s">
        <v>1975</v>
      </c>
      <c r="D26" s="528" t="s">
        <v>2419</v>
      </c>
      <c r="E26" s="529" t="s">
        <v>11</v>
      </c>
      <c r="F26" s="528"/>
      <c r="G26" s="528"/>
      <c r="H26" s="528"/>
      <c r="I26" s="528"/>
      <c r="J26" s="528"/>
    </row>
    <row r="27" spans="1:10">
      <c r="A27" s="820"/>
      <c r="B27" s="531" t="s">
        <v>23</v>
      </c>
      <c r="C27" s="530" t="s">
        <v>1950</v>
      </c>
      <c r="D27" s="528" t="s">
        <v>2419</v>
      </c>
      <c r="E27" s="529" t="s">
        <v>11</v>
      </c>
      <c r="F27" s="528"/>
      <c r="G27" s="528"/>
      <c r="H27" s="528"/>
      <c r="I27" s="528"/>
      <c r="J27" s="528"/>
    </row>
    <row r="28" spans="1:10" ht="15.75" customHeight="1">
      <c r="A28" s="818">
        <v>9</v>
      </c>
      <c r="B28" s="531" t="s">
        <v>23</v>
      </c>
      <c r="C28" s="532" t="s">
        <v>2477</v>
      </c>
      <c r="D28" s="528"/>
      <c r="E28" s="529" t="s">
        <v>11</v>
      </c>
      <c r="F28" s="528"/>
      <c r="G28" s="533" t="s">
        <v>2450</v>
      </c>
      <c r="H28" s="528"/>
      <c r="I28" s="533" t="s">
        <v>2442</v>
      </c>
      <c r="J28" s="528"/>
    </row>
    <row r="29" spans="1:10">
      <c r="A29" s="820"/>
      <c r="B29" s="531" t="s">
        <v>23</v>
      </c>
      <c r="C29" s="530" t="s">
        <v>1950</v>
      </c>
      <c r="D29" s="528" t="s">
        <v>2419</v>
      </c>
      <c r="E29" s="529" t="s">
        <v>11</v>
      </c>
      <c r="F29" s="528"/>
      <c r="G29" s="528"/>
      <c r="H29" s="528"/>
      <c r="I29" s="528"/>
      <c r="J29" s="528"/>
    </row>
    <row r="30" spans="1:10">
      <c r="A30" s="818">
        <v>10</v>
      </c>
      <c r="B30" s="531" t="s">
        <v>23</v>
      </c>
      <c r="C30" s="532" t="s">
        <v>2476</v>
      </c>
      <c r="D30" s="528"/>
      <c r="E30" s="529" t="s">
        <v>11</v>
      </c>
      <c r="F30" s="528"/>
      <c r="G30" s="528" t="s">
        <v>2694</v>
      </c>
      <c r="H30" s="528"/>
      <c r="I30" s="528" t="s">
        <v>2439</v>
      </c>
      <c r="J30" s="528"/>
    </row>
    <row r="31" spans="1:10">
      <c r="A31" s="819"/>
      <c r="B31" s="531" t="s">
        <v>23</v>
      </c>
      <c r="C31" s="530" t="s">
        <v>1975</v>
      </c>
      <c r="D31" s="528" t="s">
        <v>2419</v>
      </c>
      <c r="E31" s="529" t="s">
        <v>11</v>
      </c>
      <c r="F31" s="528"/>
      <c r="G31" s="528"/>
      <c r="H31" s="528"/>
      <c r="I31" s="528"/>
      <c r="J31" s="528"/>
    </row>
    <row r="32" spans="1:10">
      <c r="A32" s="820"/>
      <c r="B32" s="531" t="s">
        <v>23</v>
      </c>
      <c r="C32" s="530" t="s">
        <v>1950</v>
      </c>
      <c r="D32" s="528" t="s">
        <v>2419</v>
      </c>
      <c r="E32" s="529" t="s">
        <v>11</v>
      </c>
      <c r="F32" s="528"/>
      <c r="G32" s="528"/>
      <c r="H32" s="528"/>
      <c r="I32" s="528"/>
      <c r="J32" s="528"/>
    </row>
    <row r="33" spans="1:10">
      <c r="A33" s="818">
        <v>11</v>
      </c>
      <c r="B33" s="531" t="s">
        <v>23</v>
      </c>
      <c r="C33" s="532" t="s">
        <v>2475</v>
      </c>
      <c r="D33" s="528"/>
      <c r="E33" s="529" t="s">
        <v>11</v>
      </c>
      <c r="F33" s="528"/>
      <c r="G33" s="528"/>
      <c r="H33" s="528"/>
      <c r="I33" s="528" t="s">
        <v>2446</v>
      </c>
      <c r="J33" s="528"/>
    </row>
    <row r="34" spans="1:10">
      <c r="A34" s="819"/>
      <c r="B34" s="531" t="s">
        <v>23</v>
      </c>
      <c r="C34" s="530" t="s">
        <v>2445</v>
      </c>
      <c r="D34" s="528" t="s">
        <v>2444</v>
      </c>
      <c r="E34" s="529" t="s">
        <v>11</v>
      </c>
      <c r="F34" s="528"/>
      <c r="G34" s="528"/>
      <c r="H34" s="528"/>
      <c r="I34" s="528"/>
      <c r="J34" s="528"/>
    </row>
    <row r="35" spans="1:10">
      <c r="A35" s="820"/>
      <c r="B35" s="531" t="s">
        <v>23</v>
      </c>
      <c r="C35" s="530" t="s">
        <v>1950</v>
      </c>
      <c r="D35" s="528" t="s">
        <v>2419</v>
      </c>
      <c r="E35" s="529" t="s">
        <v>11</v>
      </c>
      <c r="F35" s="528"/>
      <c r="G35" s="528"/>
      <c r="H35" s="528"/>
      <c r="I35" s="528"/>
      <c r="J35" s="528"/>
    </row>
    <row r="36" spans="1:10" ht="18.75" customHeight="1">
      <c r="A36" s="818">
        <v>12</v>
      </c>
      <c r="B36" s="531" t="s">
        <v>23</v>
      </c>
      <c r="C36" s="532" t="s">
        <v>2474</v>
      </c>
      <c r="D36" s="528"/>
      <c r="E36" s="529" t="s">
        <v>11</v>
      </c>
      <c r="F36" s="528"/>
      <c r="G36" s="533" t="s">
        <v>2693</v>
      </c>
      <c r="H36" s="528"/>
      <c r="I36" s="533" t="s">
        <v>2442</v>
      </c>
      <c r="J36" s="528"/>
    </row>
    <row r="37" spans="1:10">
      <c r="A37" s="820"/>
      <c r="B37" s="531" t="s">
        <v>23</v>
      </c>
      <c r="C37" s="530" t="s">
        <v>1950</v>
      </c>
      <c r="D37" s="528" t="s">
        <v>2419</v>
      </c>
      <c r="E37" s="529" t="s">
        <v>11</v>
      </c>
      <c r="F37" s="528"/>
      <c r="G37" s="528"/>
      <c r="H37" s="528"/>
      <c r="I37" s="528"/>
      <c r="J37" s="528"/>
    </row>
    <row r="38" spans="1:10">
      <c r="A38" s="822">
        <v>13</v>
      </c>
      <c r="B38" s="531" t="s">
        <v>23</v>
      </c>
      <c r="C38" s="532" t="s">
        <v>2473</v>
      </c>
      <c r="D38" s="528"/>
      <c r="E38" s="529" t="s">
        <v>11</v>
      </c>
      <c r="F38" s="528"/>
      <c r="G38" s="528" t="s">
        <v>2695</v>
      </c>
      <c r="H38" s="528"/>
      <c r="I38" s="528" t="s">
        <v>2439</v>
      </c>
      <c r="J38" s="528"/>
    </row>
    <row r="39" spans="1:10">
      <c r="A39" s="822"/>
      <c r="B39" s="531" t="s">
        <v>23</v>
      </c>
      <c r="C39" s="530" t="s">
        <v>1975</v>
      </c>
      <c r="D39" s="528" t="s">
        <v>2419</v>
      </c>
      <c r="E39" s="529" t="s">
        <v>11</v>
      </c>
      <c r="F39" s="528"/>
      <c r="G39" s="528"/>
      <c r="H39" s="528"/>
      <c r="I39" s="528"/>
      <c r="J39" s="528"/>
    </row>
    <row r="40" spans="1:10">
      <c r="A40" s="822"/>
      <c r="B40" s="531" t="s">
        <v>23</v>
      </c>
      <c r="C40" s="530" t="s">
        <v>1950</v>
      </c>
      <c r="D40" s="528" t="s">
        <v>2419</v>
      </c>
      <c r="E40" s="529" t="s">
        <v>11</v>
      </c>
      <c r="F40" s="528"/>
      <c r="G40" s="528"/>
      <c r="H40" s="528"/>
      <c r="I40" s="528"/>
      <c r="J40" s="528"/>
    </row>
    <row r="41" spans="1:10">
      <c r="A41" s="819">
        <v>14</v>
      </c>
      <c r="B41" s="531" t="s">
        <v>23</v>
      </c>
      <c r="C41" s="532" t="s">
        <v>2472</v>
      </c>
      <c r="D41" s="528"/>
      <c r="E41" s="529" t="s">
        <v>11</v>
      </c>
      <c r="F41" s="528"/>
      <c r="G41" s="528"/>
      <c r="H41" s="528"/>
      <c r="I41" s="528"/>
      <c r="J41" s="528"/>
    </row>
    <row r="42" spans="1:10">
      <c r="A42" s="820"/>
      <c r="B42" s="531" t="s">
        <v>23</v>
      </c>
      <c r="C42" s="530" t="s">
        <v>1950</v>
      </c>
      <c r="D42" s="528" t="s">
        <v>2419</v>
      </c>
      <c r="E42" s="529" t="s">
        <v>11</v>
      </c>
      <c r="F42" s="528"/>
      <c r="G42" s="528"/>
      <c r="H42" s="528"/>
      <c r="I42" s="528"/>
      <c r="J42" s="528"/>
    </row>
    <row r="43" spans="1:10" ht="15.75" customHeight="1">
      <c r="A43" s="818">
        <v>15</v>
      </c>
      <c r="B43" s="531" t="s">
        <v>23</v>
      </c>
      <c r="C43" s="532" t="s">
        <v>2471</v>
      </c>
      <c r="D43" s="528"/>
      <c r="E43" s="529" t="s">
        <v>11</v>
      </c>
      <c r="F43" s="528"/>
      <c r="G43" s="533" t="s">
        <v>2696</v>
      </c>
      <c r="H43" s="528"/>
      <c r="I43" s="528"/>
      <c r="J43" s="528"/>
    </row>
    <row r="44" spans="1:10">
      <c r="A44" s="819"/>
      <c r="B44" s="531" t="s">
        <v>23</v>
      </c>
      <c r="C44" s="530" t="s">
        <v>2470</v>
      </c>
      <c r="D44" s="528" t="s">
        <v>2468</v>
      </c>
      <c r="E44" s="529" t="s">
        <v>11</v>
      </c>
      <c r="F44" s="528"/>
      <c r="G44" s="528"/>
      <c r="H44" s="528"/>
      <c r="I44" s="528"/>
      <c r="J44" s="528"/>
    </row>
    <row r="45" spans="1:10">
      <c r="A45" s="819"/>
      <c r="B45" s="531" t="s">
        <v>23</v>
      </c>
      <c r="C45" s="530" t="s">
        <v>2469</v>
      </c>
      <c r="D45" s="528" t="s">
        <v>2468</v>
      </c>
      <c r="E45" s="529" t="s">
        <v>11</v>
      </c>
      <c r="F45" s="528"/>
      <c r="G45" s="528"/>
      <c r="H45" s="528"/>
      <c r="I45" s="528"/>
      <c r="J45" s="528"/>
    </row>
    <row r="46" spans="1:10">
      <c r="A46" s="819"/>
      <c r="B46" s="531" t="s">
        <v>23</v>
      </c>
      <c r="C46" s="530" t="s">
        <v>2467</v>
      </c>
      <c r="D46" s="528" t="s">
        <v>2466</v>
      </c>
      <c r="E46" s="529" t="s">
        <v>11</v>
      </c>
      <c r="F46" s="528"/>
      <c r="G46" s="528"/>
      <c r="H46" s="528"/>
      <c r="I46" s="528"/>
      <c r="J46" s="528"/>
    </row>
    <row r="47" spans="1:10">
      <c r="A47" s="819"/>
      <c r="B47" s="531" t="s">
        <v>23</v>
      </c>
      <c r="C47" s="530" t="s">
        <v>2465</v>
      </c>
      <c r="D47" s="528" t="s">
        <v>2464</v>
      </c>
      <c r="E47" s="529" t="s">
        <v>11</v>
      </c>
      <c r="F47" s="528"/>
      <c r="G47" s="528"/>
      <c r="H47" s="528"/>
      <c r="I47" s="528"/>
      <c r="J47" s="528"/>
    </row>
    <row r="48" spans="1:10">
      <c r="A48" s="819"/>
      <c r="B48" s="531" t="s">
        <v>23</v>
      </c>
      <c r="C48" s="530" t="s">
        <v>1952</v>
      </c>
      <c r="D48" s="528"/>
      <c r="E48" s="529" t="s">
        <v>11</v>
      </c>
      <c r="F48" s="528"/>
      <c r="G48" s="528"/>
      <c r="H48" s="528"/>
      <c r="I48" s="528"/>
      <c r="J48" s="528"/>
    </row>
    <row r="49" spans="1:10">
      <c r="A49" s="820"/>
      <c r="B49" s="531" t="s">
        <v>23</v>
      </c>
      <c r="C49" s="530" t="s">
        <v>1950</v>
      </c>
      <c r="D49" s="528" t="s">
        <v>2419</v>
      </c>
      <c r="E49" s="529" t="s">
        <v>11</v>
      </c>
      <c r="F49" s="528"/>
      <c r="G49" s="528"/>
      <c r="H49" s="528"/>
      <c r="I49" s="528"/>
      <c r="J49" s="528"/>
    </row>
    <row r="50" spans="1:10" ht="18" customHeight="1">
      <c r="A50" s="818">
        <v>16</v>
      </c>
      <c r="B50" s="531" t="s">
        <v>23</v>
      </c>
      <c r="C50" s="532" t="s">
        <v>2463</v>
      </c>
      <c r="D50" s="528"/>
      <c r="E50" s="529" t="s">
        <v>11</v>
      </c>
      <c r="F50" s="528"/>
      <c r="G50" s="533" t="s">
        <v>2697</v>
      </c>
      <c r="H50" s="528"/>
      <c r="I50" s="528"/>
      <c r="J50" s="528"/>
    </row>
    <row r="51" spans="1:10">
      <c r="A51" s="819"/>
      <c r="B51" s="531" t="s">
        <v>23</v>
      </c>
      <c r="C51" s="530" t="s">
        <v>2328</v>
      </c>
      <c r="D51" s="528"/>
      <c r="E51" s="529" t="s">
        <v>11</v>
      </c>
      <c r="F51" s="528"/>
      <c r="G51" s="528"/>
      <c r="H51" s="528"/>
      <c r="I51" s="528"/>
      <c r="J51" s="528"/>
    </row>
    <row r="52" spans="1:10">
      <c r="A52" s="819"/>
      <c r="B52" s="531" t="s">
        <v>23</v>
      </c>
      <c r="C52" s="530" t="s">
        <v>2327</v>
      </c>
      <c r="D52" s="528"/>
      <c r="E52" s="529" t="s">
        <v>11</v>
      </c>
      <c r="F52" s="528"/>
      <c r="G52" s="528"/>
      <c r="H52" s="528"/>
      <c r="I52" s="528"/>
      <c r="J52" s="528"/>
    </row>
    <row r="53" spans="1:10">
      <c r="A53" s="819"/>
      <c r="B53" s="531" t="s">
        <v>23</v>
      </c>
      <c r="C53" s="530" t="s">
        <v>2326</v>
      </c>
      <c r="D53" s="528" t="s">
        <v>2462</v>
      </c>
      <c r="E53" s="529" t="s">
        <v>11</v>
      </c>
      <c r="F53" s="528"/>
      <c r="G53" s="528"/>
      <c r="H53" s="528"/>
      <c r="I53" s="528"/>
      <c r="J53" s="528"/>
    </row>
    <row r="54" spans="1:10">
      <c r="A54" s="819"/>
      <c r="B54" s="531" t="s">
        <v>23</v>
      </c>
      <c r="C54" s="530" t="s">
        <v>2325</v>
      </c>
      <c r="D54" s="528" t="s">
        <v>2461</v>
      </c>
      <c r="E54" s="529" t="s">
        <v>11</v>
      </c>
      <c r="F54" s="528"/>
      <c r="G54" s="528"/>
      <c r="H54" s="528"/>
      <c r="I54" s="528"/>
      <c r="J54" s="528"/>
    </row>
    <row r="55" spans="1:10">
      <c r="A55" s="819"/>
      <c r="B55" s="531" t="s">
        <v>23</v>
      </c>
      <c r="C55" s="530" t="s">
        <v>1952</v>
      </c>
      <c r="D55" s="528"/>
      <c r="E55" s="529" t="s">
        <v>11</v>
      </c>
      <c r="F55" s="528"/>
      <c r="G55" s="528"/>
      <c r="H55" s="528"/>
      <c r="I55" s="528"/>
      <c r="J55" s="528"/>
    </row>
    <row r="56" spans="1:10">
      <c r="A56" s="820"/>
      <c r="B56" s="531" t="s">
        <v>23</v>
      </c>
      <c r="C56" s="530" t="s">
        <v>1950</v>
      </c>
      <c r="D56" s="528" t="s">
        <v>2419</v>
      </c>
      <c r="E56" s="529" t="s">
        <v>11</v>
      </c>
      <c r="F56" s="528"/>
      <c r="G56" s="528"/>
      <c r="H56" s="528"/>
      <c r="I56" s="528"/>
      <c r="J56" s="528"/>
    </row>
    <row r="57" spans="1:10" ht="15.75" customHeight="1">
      <c r="A57" s="818">
        <v>17</v>
      </c>
      <c r="B57" s="531" t="s">
        <v>23</v>
      </c>
      <c r="C57" s="532" t="s">
        <v>2460</v>
      </c>
      <c r="D57" s="528"/>
      <c r="E57" s="529" t="s">
        <v>11</v>
      </c>
      <c r="F57" s="528"/>
      <c r="G57" s="533" t="s">
        <v>2698</v>
      </c>
      <c r="H57" s="528"/>
      <c r="I57" s="528" t="s">
        <v>2446</v>
      </c>
      <c r="J57" s="528"/>
    </row>
    <row r="58" spans="1:10">
      <c r="A58" s="820"/>
      <c r="B58" s="531" t="s">
        <v>23</v>
      </c>
      <c r="C58" s="530" t="s">
        <v>1950</v>
      </c>
      <c r="D58" s="528" t="s">
        <v>2419</v>
      </c>
      <c r="E58" s="529" t="s">
        <v>11</v>
      </c>
      <c r="F58" s="528"/>
      <c r="G58" s="528"/>
      <c r="H58" s="528"/>
      <c r="I58" s="528"/>
      <c r="J58" s="528"/>
    </row>
    <row r="59" spans="1:10" ht="15" customHeight="1">
      <c r="A59" s="818">
        <v>18</v>
      </c>
      <c r="B59" s="531" t="s">
        <v>23</v>
      </c>
      <c r="C59" s="532" t="s">
        <v>2459</v>
      </c>
      <c r="D59" s="528"/>
      <c r="E59" s="529" t="s">
        <v>11</v>
      </c>
      <c r="F59" s="528"/>
      <c r="G59" s="533" t="s">
        <v>2458</v>
      </c>
      <c r="H59" s="528"/>
      <c r="I59" s="533" t="s">
        <v>2442</v>
      </c>
      <c r="J59" s="528"/>
    </row>
    <row r="60" spans="1:10">
      <c r="A60" s="820"/>
      <c r="B60" s="531" t="s">
        <v>23</v>
      </c>
      <c r="C60" s="530" t="s">
        <v>1950</v>
      </c>
      <c r="D60" s="528" t="s">
        <v>2419</v>
      </c>
      <c r="E60" s="529" t="s">
        <v>11</v>
      </c>
      <c r="F60" s="528"/>
      <c r="G60" s="528"/>
      <c r="H60" s="528"/>
      <c r="I60" s="528"/>
      <c r="J60" s="528"/>
    </row>
    <row r="61" spans="1:10">
      <c r="A61" s="818">
        <v>19</v>
      </c>
      <c r="B61" s="531" t="s">
        <v>23</v>
      </c>
      <c r="C61" s="532" t="s">
        <v>2457</v>
      </c>
      <c r="D61" s="528"/>
      <c r="E61" s="529" t="s">
        <v>11</v>
      </c>
      <c r="F61" s="528"/>
      <c r="G61" s="528" t="s">
        <v>2456</v>
      </c>
      <c r="H61" s="528"/>
      <c r="I61" s="528" t="s">
        <v>2439</v>
      </c>
      <c r="J61" s="528"/>
    </row>
    <row r="62" spans="1:10">
      <c r="A62" s="819"/>
      <c r="B62" s="531" t="s">
        <v>23</v>
      </c>
      <c r="C62" s="530" t="s">
        <v>1975</v>
      </c>
      <c r="D62" s="528" t="s">
        <v>2419</v>
      </c>
      <c r="E62" s="529" t="s">
        <v>11</v>
      </c>
      <c r="F62" s="528"/>
      <c r="G62" s="528"/>
      <c r="H62" s="528"/>
      <c r="I62" s="528"/>
      <c r="J62" s="528"/>
    </row>
    <row r="63" spans="1:10">
      <c r="A63" s="820"/>
      <c r="B63" s="531" t="s">
        <v>23</v>
      </c>
      <c r="C63" s="530" t="s">
        <v>1950</v>
      </c>
      <c r="D63" s="528" t="s">
        <v>2419</v>
      </c>
      <c r="E63" s="529" t="s">
        <v>11</v>
      </c>
      <c r="F63" s="528"/>
      <c r="G63" s="528"/>
      <c r="H63" s="528"/>
      <c r="I63" s="528"/>
      <c r="J63" s="528"/>
    </row>
    <row r="64" spans="1:10" ht="15" customHeight="1">
      <c r="A64" s="818">
        <v>20</v>
      </c>
      <c r="B64" s="531" t="s">
        <v>23</v>
      </c>
      <c r="C64" s="532" t="s">
        <v>2455</v>
      </c>
      <c r="D64" s="528"/>
      <c r="E64" s="529" t="s">
        <v>11</v>
      </c>
      <c r="F64" s="528"/>
      <c r="G64" s="533" t="s">
        <v>2454</v>
      </c>
      <c r="H64" s="528"/>
      <c r="I64" s="533" t="s">
        <v>2442</v>
      </c>
      <c r="J64" s="528"/>
    </row>
    <row r="65" spans="1:10">
      <c r="A65" s="820"/>
      <c r="B65" s="531" t="s">
        <v>23</v>
      </c>
      <c r="C65" s="530" t="s">
        <v>1950</v>
      </c>
      <c r="D65" s="528" t="s">
        <v>2419</v>
      </c>
      <c r="E65" s="529" t="s">
        <v>11</v>
      </c>
      <c r="F65" s="528"/>
      <c r="G65" s="528"/>
      <c r="H65" s="528"/>
      <c r="I65" s="528"/>
      <c r="J65" s="528"/>
    </row>
    <row r="66" spans="1:10">
      <c r="A66" s="818">
        <v>21</v>
      </c>
      <c r="B66" s="531" t="s">
        <v>23</v>
      </c>
      <c r="C66" s="532" t="s">
        <v>2453</v>
      </c>
      <c r="D66" s="528"/>
      <c r="E66" s="529" t="s">
        <v>11</v>
      </c>
      <c r="F66" s="528"/>
      <c r="G66" s="528" t="s">
        <v>2452</v>
      </c>
      <c r="H66" s="528"/>
      <c r="I66" s="528" t="s">
        <v>2439</v>
      </c>
      <c r="J66" s="528"/>
    </row>
    <row r="67" spans="1:10">
      <c r="A67" s="819"/>
      <c r="B67" s="531" t="s">
        <v>23</v>
      </c>
      <c r="C67" s="530" t="s">
        <v>1975</v>
      </c>
      <c r="D67" s="528" t="s">
        <v>2419</v>
      </c>
      <c r="E67" s="529" t="s">
        <v>11</v>
      </c>
      <c r="F67" s="528"/>
      <c r="G67" s="528"/>
      <c r="H67" s="528"/>
      <c r="I67" s="528"/>
      <c r="J67" s="528"/>
    </row>
    <row r="68" spans="1:10">
      <c r="A68" s="820"/>
      <c r="B68" s="531" t="s">
        <v>23</v>
      </c>
      <c r="C68" s="530" t="s">
        <v>1950</v>
      </c>
      <c r="D68" s="528" t="s">
        <v>2419</v>
      </c>
      <c r="E68" s="529" t="s">
        <v>11</v>
      </c>
      <c r="F68" s="528"/>
      <c r="G68" s="528"/>
      <c r="H68" s="528"/>
      <c r="I68" s="528"/>
      <c r="J68" s="528"/>
    </row>
    <row r="69" spans="1:10" ht="17.25" customHeight="1">
      <c r="A69" s="818">
        <v>22</v>
      </c>
      <c r="B69" s="531" t="s">
        <v>23</v>
      </c>
      <c r="C69" s="532" t="s">
        <v>2451</v>
      </c>
      <c r="D69" s="528"/>
      <c r="E69" s="529" t="s">
        <v>11</v>
      </c>
      <c r="F69" s="528"/>
      <c r="G69" s="533" t="s">
        <v>2450</v>
      </c>
      <c r="H69" s="528"/>
      <c r="I69" s="533" t="s">
        <v>2442</v>
      </c>
      <c r="J69" s="528"/>
    </row>
    <row r="70" spans="1:10">
      <c r="A70" s="820"/>
      <c r="B70" s="531" t="s">
        <v>23</v>
      </c>
      <c r="C70" s="530" t="s">
        <v>1950</v>
      </c>
      <c r="D70" s="528" t="s">
        <v>2419</v>
      </c>
      <c r="E70" s="529" t="s">
        <v>11</v>
      </c>
      <c r="F70" s="528"/>
      <c r="G70" s="528"/>
      <c r="H70" s="528"/>
      <c r="I70" s="528"/>
      <c r="J70" s="528"/>
    </row>
    <row r="71" spans="1:10">
      <c r="A71" s="818">
        <v>23</v>
      </c>
      <c r="B71" s="531" t="s">
        <v>23</v>
      </c>
      <c r="C71" s="532" t="s">
        <v>2449</v>
      </c>
      <c r="D71" s="528"/>
      <c r="E71" s="529" t="s">
        <v>11</v>
      </c>
      <c r="F71" s="528"/>
      <c r="G71" s="528" t="s">
        <v>2448</v>
      </c>
      <c r="H71" s="528"/>
      <c r="I71" s="528" t="s">
        <v>2439</v>
      </c>
      <c r="J71" s="528"/>
    </row>
    <row r="72" spans="1:10">
      <c r="A72" s="819"/>
      <c r="B72" s="531" t="s">
        <v>23</v>
      </c>
      <c r="C72" s="530" t="s">
        <v>1975</v>
      </c>
      <c r="D72" s="528" t="s">
        <v>2419</v>
      </c>
      <c r="E72" s="529" t="s">
        <v>11</v>
      </c>
      <c r="F72" s="528"/>
      <c r="G72" s="528"/>
      <c r="H72" s="528"/>
      <c r="I72" s="528"/>
      <c r="J72" s="528"/>
    </row>
    <row r="73" spans="1:10">
      <c r="A73" s="820"/>
      <c r="B73" s="531" t="s">
        <v>23</v>
      </c>
      <c r="C73" s="530" t="s">
        <v>1950</v>
      </c>
      <c r="D73" s="528" t="s">
        <v>2419</v>
      </c>
      <c r="E73" s="529" t="s">
        <v>11</v>
      </c>
      <c r="F73" s="528"/>
      <c r="G73" s="528"/>
      <c r="H73" s="528"/>
      <c r="I73" s="528"/>
      <c r="J73" s="528"/>
    </row>
    <row r="74" spans="1:10">
      <c r="A74" s="818">
        <v>24</v>
      </c>
      <c r="B74" s="531" t="s">
        <v>23</v>
      </c>
      <c r="C74" s="532" t="s">
        <v>2447</v>
      </c>
      <c r="D74" s="528"/>
      <c r="E74" s="529" t="s">
        <v>11</v>
      </c>
      <c r="F74" s="528"/>
      <c r="G74" s="528"/>
      <c r="H74" s="528"/>
      <c r="I74" s="528" t="s">
        <v>2446</v>
      </c>
      <c r="J74" s="528"/>
    </row>
    <row r="75" spans="1:10">
      <c r="A75" s="819"/>
      <c r="B75" s="531" t="s">
        <v>23</v>
      </c>
      <c r="C75" s="530" t="s">
        <v>2445</v>
      </c>
      <c r="D75" s="528" t="s">
        <v>2444</v>
      </c>
      <c r="E75" s="529" t="s">
        <v>11</v>
      </c>
      <c r="F75" s="528"/>
      <c r="G75" s="528"/>
      <c r="H75" s="528"/>
      <c r="I75" s="528"/>
      <c r="J75" s="528"/>
    </row>
    <row r="76" spans="1:10">
      <c r="A76" s="820"/>
      <c r="B76" s="531" t="s">
        <v>23</v>
      </c>
      <c r="C76" s="530" t="s">
        <v>1950</v>
      </c>
      <c r="D76" s="528" t="s">
        <v>2419</v>
      </c>
      <c r="E76" s="529" t="s">
        <v>11</v>
      </c>
      <c r="F76" s="528"/>
      <c r="G76" s="528"/>
      <c r="H76" s="528"/>
      <c r="I76" s="528"/>
      <c r="J76" s="528"/>
    </row>
    <row r="77" spans="1:10" ht="18.75" customHeight="1">
      <c r="A77" s="818">
        <v>25</v>
      </c>
      <c r="B77" s="531" t="s">
        <v>23</v>
      </c>
      <c r="C77" s="532" t="s">
        <v>2443</v>
      </c>
      <c r="D77" s="528"/>
      <c r="E77" s="529" t="s">
        <v>11</v>
      </c>
      <c r="F77" s="528"/>
      <c r="G77" s="533" t="s">
        <v>2699</v>
      </c>
      <c r="H77" s="528"/>
      <c r="I77" s="533" t="s">
        <v>2442</v>
      </c>
      <c r="J77" s="528"/>
    </row>
    <row r="78" spans="1:10">
      <c r="A78" s="820"/>
      <c r="B78" s="531" t="s">
        <v>23</v>
      </c>
      <c r="C78" s="530" t="s">
        <v>1950</v>
      </c>
      <c r="D78" s="528" t="s">
        <v>2419</v>
      </c>
      <c r="E78" s="529" t="s">
        <v>11</v>
      </c>
      <c r="F78" s="528"/>
      <c r="G78" s="528"/>
      <c r="H78" s="528"/>
      <c r="I78" s="528"/>
      <c r="J78" s="528"/>
    </row>
    <row r="79" spans="1:10">
      <c r="A79" s="821">
        <v>26</v>
      </c>
      <c r="B79" s="531" t="s">
        <v>23</v>
      </c>
      <c r="C79" s="532" t="s">
        <v>2441</v>
      </c>
      <c r="D79" s="528"/>
      <c r="E79" s="529" t="s">
        <v>11</v>
      </c>
      <c r="F79" s="528"/>
      <c r="G79" s="528" t="s">
        <v>2440</v>
      </c>
      <c r="H79" s="528"/>
      <c r="I79" s="528" t="s">
        <v>2439</v>
      </c>
      <c r="J79" s="528"/>
    </row>
    <row r="80" spans="1:10">
      <c r="A80" s="821"/>
      <c r="B80" s="531" t="s">
        <v>23</v>
      </c>
      <c r="C80" s="530" t="s">
        <v>1975</v>
      </c>
      <c r="D80" s="528" t="s">
        <v>2419</v>
      </c>
      <c r="E80" s="529" t="s">
        <v>11</v>
      </c>
      <c r="F80" s="528"/>
      <c r="G80" s="528"/>
      <c r="H80" s="528"/>
      <c r="I80" s="528"/>
      <c r="J80" s="528"/>
    </row>
    <row r="81" spans="1:10">
      <c r="A81" s="821"/>
      <c r="B81" s="531" t="s">
        <v>23</v>
      </c>
      <c r="C81" s="530" t="s">
        <v>1950</v>
      </c>
      <c r="D81" s="528" t="s">
        <v>2419</v>
      </c>
      <c r="E81" s="529" t="s">
        <v>11</v>
      </c>
      <c r="F81" s="528"/>
      <c r="G81" s="528"/>
      <c r="H81" s="528"/>
      <c r="I81" s="528"/>
      <c r="J81" s="528"/>
    </row>
    <row r="82" spans="1:10">
      <c r="A82" s="818">
        <v>27</v>
      </c>
      <c r="B82" s="531" t="s">
        <v>23</v>
      </c>
      <c r="C82" s="532" t="s">
        <v>2438</v>
      </c>
      <c r="D82" s="528"/>
      <c r="E82" s="529" t="s">
        <v>11</v>
      </c>
      <c r="F82" s="528"/>
      <c r="G82" s="528"/>
      <c r="H82" s="528"/>
      <c r="I82" s="533" t="s">
        <v>2437</v>
      </c>
      <c r="J82" s="528"/>
    </row>
    <row r="83" spans="1:10">
      <c r="A83" s="820"/>
      <c r="B83" s="531" t="s">
        <v>23</v>
      </c>
      <c r="C83" s="530" t="s">
        <v>1950</v>
      </c>
      <c r="D83" s="528" t="s">
        <v>2419</v>
      </c>
      <c r="E83" s="529" t="s">
        <v>11</v>
      </c>
      <c r="F83" s="528"/>
      <c r="G83" s="528"/>
      <c r="H83" s="528"/>
      <c r="I83" s="528"/>
      <c r="J83" s="528"/>
    </row>
    <row r="84" spans="1:10" ht="15" customHeight="1">
      <c r="A84" s="818">
        <v>28</v>
      </c>
      <c r="B84" s="531" t="s">
        <v>23</v>
      </c>
      <c r="C84" s="532" t="s">
        <v>2436</v>
      </c>
      <c r="D84" s="528"/>
      <c r="E84" s="529" t="s">
        <v>11</v>
      </c>
      <c r="F84" s="528"/>
      <c r="G84" s="533" t="s">
        <v>2435</v>
      </c>
      <c r="H84" s="528"/>
      <c r="I84" s="533" t="s">
        <v>2434</v>
      </c>
      <c r="J84" s="528"/>
    </row>
    <row r="85" spans="1:10">
      <c r="A85" s="819"/>
      <c r="B85" s="531" t="s">
        <v>23</v>
      </c>
      <c r="C85" s="530" t="s">
        <v>2433</v>
      </c>
      <c r="D85" s="534">
        <v>0</v>
      </c>
      <c r="E85" s="529" t="s">
        <v>11</v>
      </c>
      <c r="F85" s="528"/>
      <c r="G85" s="528"/>
      <c r="H85" s="528"/>
      <c r="I85" s="528"/>
      <c r="J85" s="528"/>
    </row>
    <row r="86" spans="1:10">
      <c r="A86" s="819"/>
      <c r="B86" s="531" t="s">
        <v>23</v>
      </c>
      <c r="C86" s="530" t="s">
        <v>2432</v>
      </c>
      <c r="D86" s="534">
        <v>1</v>
      </c>
      <c r="E86" s="529" t="s">
        <v>11</v>
      </c>
      <c r="F86" s="528"/>
      <c r="G86" s="528"/>
      <c r="H86" s="528"/>
      <c r="I86" s="528"/>
      <c r="J86" s="528"/>
    </row>
    <row r="87" spans="1:10">
      <c r="A87" s="819"/>
      <c r="B87" s="531" t="s">
        <v>23</v>
      </c>
      <c r="C87" s="530" t="s">
        <v>2431</v>
      </c>
      <c r="D87" s="534">
        <v>1</v>
      </c>
      <c r="E87" s="529" t="s">
        <v>11</v>
      </c>
      <c r="F87" s="528"/>
      <c r="G87" s="528"/>
      <c r="H87" s="528"/>
      <c r="I87" s="528"/>
      <c r="J87" s="528"/>
    </row>
    <row r="88" spans="1:10">
      <c r="A88" s="819"/>
      <c r="B88" s="531" t="s">
        <v>23</v>
      </c>
      <c r="C88" s="530" t="s">
        <v>2430</v>
      </c>
      <c r="D88" s="534">
        <v>1</v>
      </c>
      <c r="E88" s="529" t="s">
        <v>11</v>
      </c>
      <c r="F88" s="528"/>
      <c r="G88" s="528"/>
      <c r="H88" s="528"/>
      <c r="I88" s="528"/>
      <c r="J88" s="528"/>
    </row>
    <row r="89" spans="1:10">
      <c r="A89" s="820"/>
      <c r="B89" s="531" t="s">
        <v>23</v>
      </c>
      <c r="C89" s="530" t="s">
        <v>1950</v>
      </c>
      <c r="D89" s="528" t="s">
        <v>2419</v>
      </c>
      <c r="E89" s="529" t="s">
        <v>11</v>
      </c>
      <c r="F89" s="528"/>
      <c r="G89" s="528"/>
      <c r="H89" s="528"/>
      <c r="I89" s="528"/>
      <c r="J89" s="528"/>
    </row>
    <row r="90" spans="1:10">
      <c r="A90" s="818">
        <v>29</v>
      </c>
      <c r="B90" s="531" t="s">
        <v>23</v>
      </c>
      <c r="C90" s="532" t="s">
        <v>2429</v>
      </c>
      <c r="D90" s="528"/>
      <c r="E90" s="529" t="s">
        <v>11</v>
      </c>
      <c r="F90" s="528"/>
      <c r="G90" s="528"/>
      <c r="H90" s="528"/>
      <c r="I90" s="528" t="s">
        <v>2428</v>
      </c>
      <c r="J90" s="528"/>
    </row>
    <row r="91" spans="1:10">
      <c r="A91" s="819"/>
      <c r="B91" s="531" t="s">
        <v>23</v>
      </c>
      <c r="C91" s="530" t="s">
        <v>2427</v>
      </c>
      <c r="D91" s="528" t="s">
        <v>2424</v>
      </c>
      <c r="E91" s="529" t="s">
        <v>11</v>
      </c>
      <c r="F91" s="528"/>
      <c r="G91" s="528"/>
      <c r="H91" s="528"/>
      <c r="I91" s="528"/>
      <c r="J91" s="528"/>
    </row>
    <row r="92" spans="1:10">
      <c r="A92" s="819"/>
      <c r="B92" s="531" t="s">
        <v>23</v>
      </c>
      <c r="C92" s="530" t="s">
        <v>2426</v>
      </c>
      <c r="D92" s="528" t="s">
        <v>2422</v>
      </c>
      <c r="E92" s="529" t="s">
        <v>11</v>
      </c>
      <c r="F92" s="528"/>
      <c r="G92" s="528"/>
      <c r="H92" s="528"/>
      <c r="I92" s="528"/>
      <c r="J92" s="528"/>
    </row>
    <row r="93" spans="1:10">
      <c r="A93" s="819"/>
      <c r="B93" s="531" t="s">
        <v>23</v>
      </c>
      <c r="C93" s="530" t="s">
        <v>2425</v>
      </c>
      <c r="D93" s="528" t="s">
        <v>2424</v>
      </c>
      <c r="E93" s="529" t="s">
        <v>11</v>
      </c>
      <c r="F93" s="528"/>
      <c r="G93" s="528"/>
      <c r="H93" s="528"/>
      <c r="I93" s="528"/>
      <c r="J93" s="528"/>
    </row>
    <row r="94" spans="1:10">
      <c r="A94" s="819"/>
      <c r="B94" s="531" t="s">
        <v>23</v>
      </c>
      <c r="C94" s="530" t="s">
        <v>2423</v>
      </c>
      <c r="D94" s="528" t="s">
        <v>2422</v>
      </c>
      <c r="E94" s="529" t="s">
        <v>11</v>
      </c>
      <c r="F94" s="528"/>
      <c r="G94" s="528"/>
      <c r="H94" s="528"/>
      <c r="I94" s="528"/>
      <c r="J94" s="528"/>
    </row>
    <row r="95" spans="1:10">
      <c r="A95" s="820"/>
      <c r="B95" s="531" t="s">
        <v>23</v>
      </c>
      <c r="C95" s="530" t="s">
        <v>1950</v>
      </c>
      <c r="D95" s="528" t="s">
        <v>2419</v>
      </c>
      <c r="E95" s="529" t="s">
        <v>11</v>
      </c>
      <c r="F95" s="528"/>
      <c r="G95" s="528"/>
      <c r="H95" s="528"/>
      <c r="I95" s="528"/>
      <c r="J95" s="528"/>
    </row>
    <row r="96" spans="1:10" ht="17.25" customHeight="1">
      <c r="A96" s="818">
        <v>30</v>
      </c>
      <c r="B96" s="531" t="s">
        <v>23</v>
      </c>
      <c r="C96" s="532" t="s">
        <v>2421</v>
      </c>
      <c r="D96" s="528"/>
      <c r="E96" s="529" t="s">
        <v>11</v>
      </c>
      <c r="F96" s="528"/>
      <c r="G96" s="528"/>
      <c r="H96" s="528"/>
      <c r="I96" s="533" t="s">
        <v>2420</v>
      </c>
      <c r="J96" s="528"/>
    </row>
    <row r="97" spans="1:10">
      <c r="A97" s="819"/>
      <c r="B97" s="531" t="s">
        <v>23</v>
      </c>
      <c r="C97" s="530" t="s">
        <v>1495</v>
      </c>
      <c r="D97" s="528"/>
      <c r="E97" s="529" t="s">
        <v>11</v>
      </c>
      <c r="F97" s="528"/>
      <c r="G97" s="528"/>
      <c r="H97" s="528"/>
      <c r="I97" s="528"/>
      <c r="J97" s="528"/>
    </row>
    <row r="98" spans="1:10">
      <c r="A98" s="819"/>
      <c r="B98" s="531" t="s">
        <v>23</v>
      </c>
      <c r="C98" s="530" t="s">
        <v>1496</v>
      </c>
      <c r="D98" s="528"/>
      <c r="E98" s="529" t="s">
        <v>11</v>
      </c>
      <c r="F98" s="528"/>
      <c r="G98" s="528"/>
      <c r="H98" s="528"/>
      <c r="I98" s="528"/>
      <c r="J98" s="528"/>
    </row>
    <row r="99" spans="1:10">
      <c r="A99" s="819"/>
      <c r="B99" s="531" t="s">
        <v>23</v>
      </c>
      <c r="C99" s="530" t="s">
        <v>2416</v>
      </c>
      <c r="D99" s="528"/>
      <c r="E99" s="529" t="s">
        <v>11</v>
      </c>
      <c r="F99" s="528"/>
      <c r="G99" s="528"/>
      <c r="H99" s="528"/>
      <c r="I99" s="528"/>
      <c r="J99" s="528"/>
    </row>
    <row r="100" spans="1:10">
      <c r="A100" s="819"/>
      <c r="B100" s="531" t="s">
        <v>23</v>
      </c>
      <c r="C100" s="530" t="s">
        <v>2415</v>
      </c>
      <c r="D100" s="528"/>
      <c r="E100" s="529" t="s">
        <v>11</v>
      </c>
      <c r="F100" s="528"/>
      <c r="G100" s="528"/>
      <c r="H100" s="528"/>
      <c r="I100" s="528"/>
      <c r="J100" s="528"/>
    </row>
    <row r="101" spans="1:10">
      <c r="A101" s="819"/>
      <c r="B101" s="531" t="s">
        <v>23</v>
      </c>
      <c r="C101" s="530" t="s">
        <v>2414</v>
      </c>
      <c r="D101" s="528"/>
      <c r="E101" s="529" t="s">
        <v>11</v>
      </c>
      <c r="F101" s="528"/>
      <c r="G101" s="528"/>
      <c r="H101" s="528"/>
      <c r="I101" s="528"/>
      <c r="J101" s="528"/>
    </row>
    <row r="102" spans="1:10">
      <c r="A102" s="819"/>
      <c r="B102" s="531" t="s">
        <v>23</v>
      </c>
      <c r="C102" s="530" t="s">
        <v>2413</v>
      </c>
      <c r="D102" s="528"/>
      <c r="E102" s="529" t="s">
        <v>11</v>
      </c>
      <c r="F102" s="528"/>
      <c r="G102" s="528"/>
      <c r="H102" s="528"/>
      <c r="I102" s="528"/>
      <c r="J102" s="528"/>
    </row>
    <row r="103" spans="1:10">
      <c r="A103" s="819"/>
      <c r="B103" s="531" t="s">
        <v>23</v>
      </c>
      <c r="C103" s="530" t="s">
        <v>2412</v>
      </c>
      <c r="D103" s="528"/>
      <c r="E103" s="529" t="s">
        <v>11</v>
      </c>
      <c r="F103" s="528"/>
      <c r="G103" s="528"/>
      <c r="H103" s="528"/>
      <c r="I103" s="528"/>
      <c r="J103" s="528"/>
    </row>
    <row r="104" spans="1:10">
      <c r="A104" s="819"/>
      <c r="B104" s="531" t="s">
        <v>23</v>
      </c>
      <c r="C104" s="530" t="s">
        <v>2411</v>
      </c>
      <c r="D104" s="528"/>
      <c r="E104" s="529" t="s">
        <v>11</v>
      </c>
      <c r="F104" s="528"/>
      <c r="G104" s="528"/>
      <c r="H104" s="528"/>
      <c r="I104" s="528"/>
      <c r="J104" s="528"/>
    </row>
    <row r="105" spans="1:10">
      <c r="A105" s="819"/>
      <c r="B105" s="531" t="s">
        <v>23</v>
      </c>
      <c r="C105" s="530" t="s">
        <v>2410</v>
      </c>
      <c r="D105" s="528"/>
      <c r="E105" s="529" t="s">
        <v>11</v>
      </c>
      <c r="F105" s="528"/>
      <c r="G105" s="528"/>
      <c r="H105" s="528"/>
      <c r="I105" s="528"/>
      <c r="J105" s="528"/>
    </row>
    <row r="106" spans="1:10">
      <c r="A106" s="819"/>
      <c r="B106" s="531" t="s">
        <v>23</v>
      </c>
      <c r="C106" s="530" t="s">
        <v>2409</v>
      </c>
      <c r="D106" s="528"/>
      <c r="E106" s="529" t="s">
        <v>11</v>
      </c>
      <c r="F106" s="528"/>
      <c r="G106" s="528"/>
      <c r="H106" s="528"/>
      <c r="I106" s="528"/>
      <c r="J106" s="528"/>
    </row>
    <row r="107" spans="1:10">
      <c r="A107" s="819"/>
      <c r="B107" s="531" t="s">
        <v>23</v>
      </c>
      <c r="C107" s="530" t="s">
        <v>2408</v>
      </c>
      <c r="D107" s="528"/>
      <c r="E107" s="529" t="s">
        <v>11</v>
      </c>
      <c r="F107" s="528"/>
      <c r="G107" s="528"/>
      <c r="H107" s="528"/>
      <c r="I107" s="528"/>
      <c r="J107" s="528"/>
    </row>
    <row r="108" spans="1:10">
      <c r="A108" s="819"/>
      <c r="B108" s="531" t="s">
        <v>23</v>
      </c>
      <c r="C108" s="530" t="s">
        <v>2407</v>
      </c>
      <c r="D108" s="528"/>
      <c r="E108" s="529" t="s">
        <v>11</v>
      </c>
      <c r="F108" s="528"/>
      <c r="G108" s="528"/>
      <c r="H108" s="528"/>
      <c r="I108" s="528"/>
      <c r="J108" s="528"/>
    </row>
    <row r="109" spans="1:10">
      <c r="A109" s="819"/>
      <c r="B109" s="531" t="s">
        <v>23</v>
      </c>
      <c r="C109" s="530" t="s">
        <v>2406</v>
      </c>
      <c r="D109" s="528"/>
      <c r="E109" s="529" t="s">
        <v>11</v>
      </c>
      <c r="F109" s="528"/>
      <c r="G109" s="528"/>
      <c r="H109" s="528"/>
      <c r="I109" s="528"/>
      <c r="J109" s="528"/>
    </row>
    <row r="110" spans="1:10">
      <c r="A110" s="819"/>
      <c r="B110" s="531" t="s">
        <v>23</v>
      </c>
      <c r="C110" s="530" t="s">
        <v>2405</v>
      </c>
      <c r="D110" s="528"/>
      <c r="E110" s="529" t="s">
        <v>11</v>
      </c>
      <c r="F110" s="528"/>
      <c r="G110" s="528"/>
      <c r="H110" s="528"/>
      <c r="I110" s="528"/>
      <c r="J110" s="528"/>
    </row>
    <row r="111" spans="1:10">
      <c r="A111" s="819"/>
      <c r="B111" s="531" t="s">
        <v>23</v>
      </c>
      <c r="C111" s="530" t="s">
        <v>2404</v>
      </c>
      <c r="D111" s="528"/>
      <c r="E111" s="529" t="s">
        <v>11</v>
      </c>
      <c r="F111" s="528"/>
      <c r="G111" s="528"/>
      <c r="H111" s="528"/>
      <c r="I111" s="528"/>
      <c r="J111" s="528"/>
    </row>
    <row r="112" spans="1:10">
      <c r="A112" s="819"/>
      <c r="B112" s="531" t="s">
        <v>23</v>
      </c>
      <c r="C112" s="530" t="s">
        <v>2403</v>
      </c>
      <c r="D112" s="528"/>
      <c r="E112" s="529" t="s">
        <v>11</v>
      </c>
      <c r="F112" s="528"/>
      <c r="G112" s="528"/>
      <c r="H112" s="528"/>
      <c r="I112" s="528"/>
      <c r="J112" s="528"/>
    </row>
    <row r="113" spans="1:10">
      <c r="A113" s="819"/>
      <c r="B113" s="531" t="s">
        <v>23</v>
      </c>
      <c r="C113" s="530" t="s">
        <v>2402</v>
      </c>
      <c r="D113" s="528"/>
      <c r="E113" s="529" t="s">
        <v>11</v>
      </c>
      <c r="F113" s="528"/>
      <c r="G113" s="528"/>
      <c r="H113" s="528"/>
      <c r="I113" s="528"/>
      <c r="J113" s="528"/>
    </row>
    <row r="114" spans="1:10">
      <c r="A114" s="819"/>
      <c r="B114" s="531" t="s">
        <v>23</v>
      </c>
      <c r="C114" s="530" t="s">
        <v>2401</v>
      </c>
      <c r="D114" s="528"/>
      <c r="E114" s="529" t="s">
        <v>11</v>
      </c>
      <c r="F114" s="528"/>
      <c r="G114" s="528"/>
      <c r="H114" s="528"/>
      <c r="I114" s="528"/>
      <c r="J114" s="528"/>
    </row>
    <row r="115" spans="1:10">
      <c r="A115" s="819"/>
      <c r="B115" s="531" t="s">
        <v>23</v>
      </c>
      <c r="C115" s="530" t="s">
        <v>2400</v>
      </c>
      <c r="D115" s="528"/>
      <c r="E115" s="529" t="s">
        <v>11</v>
      </c>
      <c r="F115" s="528"/>
      <c r="G115" s="528"/>
      <c r="H115" s="528"/>
      <c r="I115" s="528"/>
      <c r="J115" s="528"/>
    </row>
    <row r="116" spans="1:10">
      <c r="A116" s="819"/>
      <c r="B116" s="531" t="s">
        <v>23</v>
      </c>
      <c r="C116" s="530" t="s">
        <v>2399</v>
      </c>
      <c r="D116" s="528"/>
      <c r="E116" s="529" t="s">
        <v>11</v>
      </c>
      <c r="F116" s="528"/>
      <c r="G116" s="528"/>
      <c r="H116" s="528"/>
      <c r="I116" s="528"/>
      <c r="J116" s="528"/>
    </row>
    <row r="117" spans="1:10">
      <c r="A117" s="819"/>
      <c r="B117" s="531" t="s">
        <v>23</v>
      </c>
      <c r="C117" s="530" t="s">
        <v>2398</v>
      </c>
      <c r="D117" s="528"/>
      <c r="E117" s="529" t="s">
        <v>11</v>
      </c>
      <c r="F117" s="528"/>
      <c r="G117" s="528"/>
      <c r="H117" s="528"/>
      <c r="I117" s="528"/>
      <c r="J117" s="528"/>
    </row>
    <row r="118" spans="1:10">
      <c r="A118" s="819"/>
      <c r="B118" s="531" t="s">
        <v>23</v>
      </c>
      <c r="C118" s="530" t="s">
        <v>2397</v>
      </c>
      <c r="D118" s="528"/>
      <c r="E118" s="529" t="s">
        <v>11</v>
      </c>
      <c r="F118" s="528"/>
      <c r="G118" s="528"/>
      <c r="H118" s="528"/>
      <c r="I118" s="528"/>
      <c r="J118" s="528"/>
    </row>
    <row r="119" spans="1:10">
      <c r="A119" s="819"/>
      <c r="B119" s="531" t="s">
        <v>23</v>
      </c>
      <c r="C119" s="530" t="s">
        <v>2396</v>
      </c>
      <c r="D119" s="528"/>
      <c r="E119" s="529" t="s">
        <v>11</v>
      </c>
      <c r="F119" s="528"/>
      <c r="G119" s="528"/>
      <c r="H119" s="528"/>
      <c r="I119" s="528"/>
      <c r="J119" s="528"/>
    </row>
    <row r="120" spans="1:10">
      <c r="A120" s="819"/>
      <c r="B120" s="531" t="s">
        <v>23</v>
      </c>
      <c r="C120" s="530" t="s">
        <v>2395</v>
      </c>
      <c r="D120" s="528"/>
      <c r="E120" s="529" t="s">
        <v>11</v>
      </c>
      <c r="F120" s="528"/>
      <c r="G120" s="528"/>
      <c r="H120" s="528"/>
      <c r="I120" s="528"/>
      <c r="J120" s="528"/>
    </row>
    <row r="121" spans="1:10">
      <c r="A121" s="819"/>
      <c r="B121" s="531" t="s">
        <v>23</v>
      </c>
      <c r="C121" s="530" t="s">
        <v>2394</v>
      </c>
      <c r="D121" s="528"/>
      <c r="E121" s="529" t="s">
        <v>11</v>
      </c>
      <c r="F121" s="528"/>
      <c r="G121" s="528"/>
      <c r="H121" s="528"/>
      <c r="I121" s="528"/>
      <c r="J121" s="528"/>
    </row>
    <row r="122" spans="1:10">
      <c r="A122" s="819"/>
      <c r="B122" s="531" t="s">
        <v>23</v>
      </c>
      <c r="C122" s="530" t="s">
        <v>2393</v>
      </c>
      <c r="D122" s="528"/>
      <c r="E122" s="529" t="s">
        <v>11</v>
      </c>
      <c r="F122" s="528"/>
      <c r="G122" s="528"/>
      <c r="H122" s="528"/>
      <c r="I122" s="528"/>
      <c r="J122" s="528"/>
    </row>
    <row r="123" spans="1:10">
      <c r="A123" s="819"/>
      <c r="B123" s="531" t="s">
        <v>23</v>
      </c>
      <c r="C123" s="530" t="s">
        <v>2392</v>
      </c>
      <c r="D123" s="528"/>
      <c r="E123" s="529" t="s">
        <v>11</v>
      </c>
      <c r="F123" s="528"/>
      <c r="G123" s="528"/>
      <c r="H123" s="528"/>
      <c r="I123" s="528"/>
      <c r="J123" s="528"/>
    </row>
    <row r="124" spans="1:10">
      <c r="A124" s="819"/>
      <c r="B124" s="531" t="s">
        <v>23</v>
      </c>
      <c r="C124" s="530" t="s">
        <v>2391</v>
      </c>
      <c r="D124" s="528"/>
      <c r="E124" s="529" t="s">
        <v>11</v>
      </c>
      <c r="F124" s="528"/>
      <c r="G124" s="528"/>
      <c r="H124" s="528"/>
      <c r="I124" s="528"/>
      <c r="J124" s="528"/>
    </row>
    <row r="125" spans="1:10">
      <c r="A125" s="819"/>
      <c r="B125" s="531" t="s">
        <v>23</v>
      </c>
      <c r="C125" s="530" t="s">
        <v>2390</v>
      </c>
      <c r="D125" s="528"/>
      <c r="E125" s="529" t="s">
        <v>11</v>
      </c>
      <c r="F125" s="528"/>
      <c r="G125" s="528"/>
      <c r="H125" s="528"/>
      <c r="I125" s="528"/>
      <c r="J125" s="528"/>
    </row>
    <row r="126" spans="1:10">
      <c r="A126" s="819"/>
      <c r="B126" s="531" t="s">
        <v>23</v>
      </c>
      <c r="C126" s="530" t="s">
        <v>2389</v>
      </c>
      <c r="D126" s="528"/>
      <c r="E126" s="529" t="s">
        <v>11</v>
      </c>
      <c r="F126" s="528"/>
      <c r="G126" s="528"/>
      <c r="H126" s="528"/>
      <c r="I126" s="528"/>
      <c r="J126" s="528"/>
    </row>
    <row r="127" spans="1:10">
      <c r="A127" s="820"/>
      <c r="B127" s="531" t="s">
        <v>23</v>
      </c>
      <c r="C127" s="530" t="s">
        <v>1950</v>
      </c>
      <c r="D127" s="528" t="s">
        <v>2419</v>
      </c>
      <c r="E127" s="529" t="s">
        <v>11</v>
      </c>
      <c r="F127" s="528"/>
      <c r="G127" s="528"/>
      <c r="H127" s="528"/>
      <c r="I127" s="528"/>
      <c r="J127" s="528"/>
    </row>
    <row r="128" spans="1:10" ht="17.25" customHeight="1">
      <c r="A128" s="818">
        <v>31</v>
      </c>
      <c r="B128" s="531" t="s">
        <v>23</v>
      </c>
      <c r="C128" s="532" t="s">
        <v>2418</v>
      </c>
      <c r="D128" s="528"/>
      <c r="E128" s="529" t="s">
        <v>11</v>
      </c>
      <c r="F128" s="528"/>
      <c r="G128" s="528"/>
      <c r="H128" s="528"/>
      <c r="I128" s="533" t="s">
        <v>2417</v>
      </c>
      <c r="J128" s="528"/>
    </row>
    <row r="129" spans="1:10">
      <c r="A129" s="819"/>
      <c r="B129" s="531" t="s">
        <v>23</v>
      </c>
      <c r="C129" s="530" t="s">
        <v>1495</v>
      </c>
      <c r="D129" s="528"/>
      <c r="E129" s="529" t="s">
        <v>11</v>
      </c>
      <c r="F129" s="528"/>
      <c r="G129" s="528"/>
      <c r="H129" s="528"/>
      <c r="I129" s="528"/>
      <c r="J129" s="528"/>
    </row>
    <row r="130" spans="1:10">
      <c r="A130" s="819"/>
      <c r="B130" s="531" t="s">
        <v>23</v>
      </c>
      <c r="C130" s="530" t="s">
        <v>1496</v>
      </c>
      <c r="D130" s="528"/>
      <c r="E130" s="529" t="s">
        <v>11</v>
      </c>
      <c r="F130" s="528"/>
      <c r="G130" s="528"/>
      <c r="H130" s="528"/>
      <c r="I130" s="528"/>
      <c r="J130" s="528"/>
    </row>
    <row r="131" spans="1:10">
      <c r="A131" s="819"/>
      <c r="B131" s="531" t="s">
        <v>23</v>
      </c>
      <c r="C131" s="530" t="s">
        <v>2416</v>
      </c>
      <c r="D131" s="528"/>
      <c r="E131" s="529" t="s">
        <v>11</v>
      </c>
      <c r="F131" s="528"/>
      <c r="G131" s="528"/>
      <c r="H131" s="528"/>
      <c r="I131" s="528"/>
      <c r="J131" s="528"/>
    </row>
    <row r="132" spans="1:10">
      <c r="A132" s="819"/>
      <c r="B132" s="531" t="s">
        <v>23</v>
      </c>
      <c r="C132" s="530" t="s">
        <v>2415</v>
      </c>
      <c r="D132" s="528"/>
      <c r="E132" s="529" t="s">
        <v>11</v>
      </c>
      <c r="F132" s="528"/>
      <c r="G132" s="528"/>
      <c r="H132" s="528"/>
      <c r="I132" s="528"/>
      <c r="J132" s="528"/>
    </row>
    <row r="133" spans="1:10">
      <c r="A133" s="819"/>
      <c r="B133" s="531" t="s">
        <v>23</v>
      </c>
      <c r="C133" s="530" t="s">
        <v>2414</v>
      </c>
      <c r="D133" s="528"/>
      <c r="E133" s="529" t="s">
        <v>11</v>
      </c>
      <c r="F133" s="528"/>
      <c r="G133" s="528"/>
      <c r="H133" s="528"/>
      <c r="I133" s="528"/>
      <c r="J133" s="528"/>
    </row>
    <row r="134" spans="1:10">
      <c r="A134" s="819"/>
      <c r="B134" s="531" t="s">
        <v>23</v>
      </c>
      <c r="C134" s="530" t="s">
        <v>2413</v>
      </c>
      <c r="D134" s="528"/>
      <c r="E134" s="529" t="s">
        <v>11</v>
      </c>
      <c r="F134" s="528"/>
      <c r="G134" s="528"/>
      <c r="H134" s="528"/>
      <c r="I134" s="528"/>
      <c r="J134" s="528"/>
    </row>
    <row r="135" spans="1:10">
      <c r="A135" s="819"/>
      <c r="B135" s="531" t="s">
        <v>23</v>
      </c>
      <c r="C135" s="530" t="s">
        <v>2412</v>
      </c>
      <c r="D135" s="528"/>
      <c r="E135" s="529" t="s">
        <v>11</v>
      </c>
      <c r="F135" s="528"/>
      <c r="G135" s="528"/>
      <c r="H135" s="528"/>
      <c r="I135" s="528"/>
      <c r="J135" s="528"/>
    </row>
    <row r="136" spans="1:10">
      <c r="A136" s="819"/>
      <c r="B136" s="531" t="s">
        <v>23</v>
      </c>
      <c r="C136" s="530" t="s">
        <v>2411</v>
      </c>
      <c r="D136" s="528"/>
      <c r="E136" s="529" t="s">
        <v>11</v>
      </c>
      <c r="F136" s="528"/>
      <c r="G136" s="528"/>
      <c r="H136" s="528"/>
      <c r="I136" s="528"/>
      <c r="J136" s="528"/>
    </row>
    <row r="137" spans="1:10">
      <c r="A137" s="819"/>
      <c r="B137" s="531" t="s">
        <v>23</v>
      </c>
      <c r="C137" s="530" t="s">
        <v>2410</v>
      </c>
      <c r="D137" s="528"/>
      <c r="E137" s="529" t="s">
        <v>11</v>
      </c>
      <c r="F137" s="528"/>
      <c r="G137" s="528"/>
      <c r="H137" s="528"/>
      <c r="I137" s="528"/>
      <c r="J137" s="528"/>
    </row>
    <row r="138" spans="1:10">
      <c r="A138" s="819"/>
      <c r="B138" s="531" t="s">
        <v>23</v>
      </c>
      <c r="C138" s="530" t="s">
        <v>2409</v>
      </c>
      <c r="D138" s="528"/>
      <c r="E138" s="529" t="s">
        <v>11</v>
      </c>
      <c r="F138" s="528"/>
      <c r="G138" s="528"/>
      <c r="H138" s="528"/>
      <c r="I138" s="528"/>
      <c r="J138" s="528"/>
    </row>
    <row r="139" spans="1:10">
      <c r="A139" s="819"/>
      <c r="B139" s="531" t="s">
        <v>23</v>
      </c>
      <c r="C139" s="530" t="s">
        <v>2408</v>
      </c>
      <c r="D139" s="528"/>
      <c r="E139" s="529" t="s">
        <v>11</v>
      </c>
      <c r="F139" s="528"/>
      <c r="G139" s="528"/>
      <c r="H139" s="528"/>
      <c r="I139" s="528"/>
      <c r="J139" s="528"/>
    </row>
    <row r="140" spans="1:10">
      <c r="A140" s="819"/>
      <c r="B140" s="531" t="s">
        <v>23</v>
      </c>
      <c r="C140" s="530" t="s">
        <v>2407</v>
      </c>
      <c r="D140" s="528"/>
      <c r="E140" s="529" t="s">
        <v>11</v>
      </c>
      <c r="F140" s="528"/>
      <c r="G140" s="528"/>
      <c r="H140" s="528"/>
      <c r="I140" s="528"/>
      <c r="J140" s="528"/>
    </row>
    <row r="141" spans="1:10">
      <c r="A141" s="819"/>
      <c r="B141" s="531" t="s">
        <v>23</v>
      </c>
      <c r="C141" s="530" t="s">
        <v>2406</v>
      </c>
      <c r="D141" s="528"/>
      <c r="E141" s="529" t="s">
        <v>11</v>
      </c>
      <c r="F141" s="528"/>
      <c r="G141" s="528"/>
      <c r="H141" s="528"/>
      <c r="I141" s="528"/>
      <c r="J141" s="528"/>
    </row>
    <row r="142" spans="1:10">
      <c r="A142" s="819"/>
      <c r="B142" s="531" t="s">
        <v>23</v>
      </c>
      <c r="C142" s="530" t="s">
        <v>2405</v>
      </c>
      <c r="D142" s="528"/>
      <c r="E142" s="529" t="s">
        <v>11</v>
      </c>
      <c r="F142" s="528"/>
      <c r="G142" s="528"/>
      <c r="H142" s="528"/>
      <c r="I142" s="528"/>
      <c r="J142" s="528"/>
    </row>
    <row r="143" spans="1:10">
      <c r="A143" s="819"/>
      <c r="B143" s="531" t="s">
        <v>23</v>
      </c>
      <c r="C143" s="530" t="s">
        <v>2404</v>
      </c>
      <c r="D143" s="528"/>
      <c r="E143" s="529" t="s">
        <v>11</v>
      </c>
      <c r="F143" s="528"/>
      <c r="G143" s="528"/>
      <c r="H143" s="528"/>
      <c r="I143" s="528"/>
      <c r="J143" s="528"/>
    </row>
    <row r="144" spans="1:10">
      <c r="A144" s="819"/>
      <c r="B144" s="531" t="s">
        <v>23</v>
      </c>
      <c r="C144" s="530" t="s">
        <v>2403</v>
      </c>
      <c r="D144" s="528"/>
      <c r="E144" s="529" t="s">
        <v>11</v>
      </c>
      <c r="F144" s="528"/>
      <c r="G144" s="528"/>
      <c r="H144" s="528"/>
      <c r="I144" s="528"/>
      <c r="J144" s="528"/>
    </row>
    <row r="145" spans="1:10">
      <c r="A145" s="819"/>
      <c r="B145" s="531" t="s">
        <v>23</v>
      </c>
      <c r="C145" s="530" t="s">
        <v>2402</v>
      </c>
      <c r="D145" s="528"/>
      <c r="E145" s="529" t="s">
        <v>11</v>
      </c>
      <c r="F145" s="528"/>
      <c r="G145" s="528"/>
      <c r="H145" s="528"/>
      <c r="I145" s="528"/>
      <c r="J145" s="528"/>
    </row>
    <row r="146" spans="1:10">
      <c r="A146" s="819"/>
      <c r="B146" s="531" t="s">
        <v>23</v>
      </c>
      <c r="C146" s="530" t="s">
        <v>2401</v>
      </c>
      <c r="D146" s="528"/>
      <c r="E146" s="529" t="s">
        <v>11</v>
      </c>
      <c r="F146" s="528"/>
      <c r="G146" s="528"/>
      <c r="H146" s="528"/>
      <c r="I146" s="528"/>
      <c r="J146" s="528"/>
    </row>
    <row r="147" spans="1:10">
      <c r="A147" s="819"/>
      <c r="B147" s="531" t="s">
        <v>23</v>
      </c>
      <c r="C147" s="530" t="s">
        <v>2400</v>
      </c>
      <c r="D147" s="528"/>
      <c r="E147" s="529" t="s">
        <v>11</v>
      </c>
      <c r="F147" s="528"/>
      <c r="G147" s="528"/>
      <c r="H147" s="528"/>
      <c r="I147" s="528"/>
      <c r="J147" s="528"/>
    </row>
    <row r="148" spans="1:10">
      <c r="A148" s="819"/>
      <c r="B148" s="531" t="s">
        <v>23</v>
      </c>
      <c r="C148" s="530" t="s">
        <v>2399</v>
      </c>
      <c r="D148" s="528"/>
      <c r="E148" s="529" t="s">
        <v>11</v>
      </c>
      <c r="F148" s="528"/>
      <c r="G148" s="528"/>
      <c r="H148" s="528"/>
      <c r="I148" s="528"/>
      <c r="J148" s="528"/>
    </row>
    <row r="149" spans="1:10">
      <c r="A149" s="819"/>
      <c r="B149" s="531" t="s">
        <v>23</v>
      </c>
      <c r="C149" s="530" t="s">
        <v>2398</v>
      </c>
      <c r="D149" s="528"/>
      <c r="E149" s="529" t="s">
        <v>11</v>
      </c>
      <c r="F149" s="528"/>
      <c r="G149" s="528"/>
      <c r="H149" s="528"/>
      <c r="I149" s="528"/>
      <c r="J149" s="528"/>
    </row>
    <row r="150" spans="1:10">
      <c r="A150" s="819"/>
      <c r="B150" s="531" t="s">
        <v>23</v>
      </c>
      <c r="C150" s="530" t="s">
        <v>2397</v>
      </c>
      <c r="D150" s="528"/>
      <c r="E150" s="529" t="s">
        <v>11</v>
      </c>
      <c r="F150" s="528"/>
      <c r="G150" s="528"/>
      <c r="H150" s="528"/>
      <c r="I150" s="528"/>
      <c r="J150" s="528"/>
    </row>
    <row r="151" spans="1:10">
      <c r="A151" s="819"/>
      <c r="B151" s="531" t="s">
        <v>23</v>
      </c>
      <c r="C151" s="530" t="s">
        <v>2396</v>
      </c>
      <c r="D151" s="528"/>
      <c r="E151" s="529" t="s">
        <v>11</v>
      </c>
      <c r="F151" s="528"/>
      <c r="G151" s="528"/>
      <c r="H151" s="528"/>
      <c r="I151" s="528"/>
      <c r="J151" s="528"/>
    </row>
    <row r="152" spans="1:10">
      <c r="A152" s="819"/>
      <c r="B152" s="531" t="s">
        <v>23</v>
      </c>
      <c r="C152" s="530" t="s">
        <v>2395</v>
      </c>
      <c r="D152" s="528"/>
      <c r="E152" s="529" t="s">
        <v>11</v>
      </c>
      <c r="F152" s="528"/>
      <c r="G152" s="528"/>
      <c r="H152" s="528"/>
      <c r="I152" s="528"/>
      <c r="J152" s="528"/>
    </row>
    <row r="153" spans="1:10">
      <c r="A153" s="819"/>
      <c r="B153" s="531" t="s">
        <v>23</v>
      </c>
      <c r="C153" s="530" t="s">
        <v>2394</v>
      </c>
      <c r="D153" s="528"/>
      <c r="E153" s="529" t="s">
        <v>11</v>
      </c>
      <c r="F153" s="528"/>
      <c r="G153" s="528"/>
      <c r="H153" s="528"/>
      <c r="I153" s="528"/>
      <c r="J153" s="528"/>
    </row>
    <row r="154" spans="1:10">
      <c r="A154" s="819"/>
      <c r="B154" s="531" t="s">
        <v>23</v>
      </c>
      <c r="C154" s="530" t="s">
        <v>2393</v>
      </c>
      <c r="D154" s="528"/>
      <c r="E154" s="529" t="s">
        <v>11</v>
      </c>
      <c r="F154" s="528"/>
      <c r="G154" s="528"/>
      <c r="H154" s="528"/>
      <c r="I154" s="528"/>
      <c r="J154" s="528"/>
    </row>
    <row r="155" spans="1:10">
      <c r="A155" s="819"/>
      <c r="B155" s="531" t="s">
        <v>23</v>
      </c>
      <c r="C155" s="530" t="s">
        <v>2392</v>
      </c>
      <c r="D155" s="528"/>
      <c r="E155" s="529" t="s">
        <v>11</v>
      </c>
      <c r="F155" s="528"/>
      <c r="G155" s="528"/>
      <c r="H155" s="528"/>
      <c r="I155" s="528"/>
      <c r="J155" s="528"/>
    </row>
    <row r="156" spans="1:10">
      <c r="A156" s="819"/>
      <c r="B156" s="531" t="s">
        <v>23</v>
      </c>
      <c r="C156" s="530" t="s">
        <v>2391</v>
      </c>
      <c r="D156" s="528"/>
      <c r="E156" s="529" t="s">
        <v>11</v>
      </c>
      <c r="F156" s="528"/>
      <c r="G156" s="528"/>
      <c r="H156" s="528"/>
      <c r="I156" s="528"/>
      <c r="J156" s="528"/>
    </row>
    <row r="157" spans="1:10">
      <c r="A157" s="819"/>
      <c r="B157" s="531" t="s">
        <v>23</v>
      </c>
      <c r="C157" s="530" t="s">
        <v>2390</v>
      </c>
      <c r="D157" s="528"/>
      <c r="E157" s="529" t="s">
        <v>11</v>
      </c>
      <c r="F157" s="528"/>
      <c r="G157" s="528"/>
      <c r="H157" s="528"/>
      <c r="I157" s="528"/>
      <c r="J157" s="528"/>
    </row>
    <row r="158" spans="1:10">
      <c r="A158" s="819"/>
      <c r="B158" s="531" t="s">
        <v>23</v>
      </c>
      <c r="C158" s="530" t="s">
        <v>2389</v>
      </c>
      <c r="D158" s="528"/>
      <c r="E158" s="529" t="s">
        <v>11</v>
      </c>
      <c r="F158" s="528"/>
      <c r="G158" s="528"/>
      <c r="H158" s="528"/>
      <c r="I158" s="528"/>
      <c r="J158" s="528"/>
    </row>
    <row r="159" spans="1:10">
      <c r="A159" s="820"/>
      <c r="B159" s="531" t="s">
        <v>23</v>
      </c>
      <c r="C159" s="530" t="s">
        <v>1950</v>
      </c>
      <c r="D159" s="528" t="s">
        <v>2303</v>
      </c>
      <c r="E159" s="529" t="s">
        <v>11</v>
      </c>
      <c r="F159" s="528"/>
      <c r="G159" s="528"/>
      <c r="H159" s="528"/>
      <c r="I159" s="528"/>
      <c r="J159" s="528"/>
    </row>
    <row r="160" spans="1:10" ht="17.25" customHeight="1">
      <c r="A160" s="818">
        <v>32</v>
      </c>
      <c r="B160" s="531" t="s">
        <v>23</v>
      </c>
      <c r="C160" s="532" t="s">
        <v>2388</v>
      </c>
      <c r="D160" s="528"/>
      <c r="E160" s="529" t="s">
        <v>11</v>
      </c>
      <c r="F160" s="528"/>
      <c r="G160" s="528"/>
      <c r="H160" s="528"/>
      <c r="I160" s="533" t="s">
        <v>2387</v>
      </c>
      <c r="J160" s="528"/>
    </row>
    <row r="161" spans="1:10">
      <c r="A161" s="819"/>
      <c r="B161" s="531" t="s">
        <v>23</v>
      </c>
      <c r="C161" s="530" t="s">
        <v>2386</v>
      </c>
      <c r="D161" s="528"/>
      <c r="E161" s="529" t="s">
        <v>11</v>
      </c>
      <c r="F161" s="528"/>
      <c r="G161" s="528"/>
      <c r="H161" s="528"/>
      <c r="I161" s="528"/>
      <c r="J161" s="528"/>
    </row>
    <row r="162" spans="1:10">
      <c r="A162" s="819"/>
      <c r="B162" s="531" t="s">
        <v>23</v>
      </c>
      <c r="C162" s="530" t="s">
        <v>2385</v>
      </c>
      <c r="D162" s="528"/>
      <c r="E162" s="529" t="s">
        <v>11</v>
      </c>
      <c r="F162" s="528"/>
      <c r="G162" s="528"/>
      <c r="H162" s="528"/>
      <c r="I162" s="528"/>
      <c r="J162" s="528"/>
    </row>
    <row r="163" spans="1:10">
      <c r="A163" s="819"/>
      <c r="B163" s="531" t="s">
        <v>23</v>
      </c>
      <c r="C163" s="530" t="s">
        <v>2384</v>
      </c>
      <c r="D163" s="528"/>
      <c r="E163" s="529" t="s">
        <v>11</v>
      </c>
      <c r="F163" s="528"/>
      <c r="G163" s="528"/>
      <c r="H163" s="528"/>
      <c r="I163" s="528"/>
      <c r="J163" s="528"/>
    </row>
    <row r="164" spans="1:10">
      <c r="A164" s="819"/>
      <c r="B164" s="531" t="s">
        <v>23</v>
      </c>
      <c r="C164" s="530" t="s">
        <v>2383</v>
      </c>
      <c r="D164" s="528"/>
      <c r="E164" s="529" t="s">
        <v>11</v>
      </c>
      <c r="F164" s="528"/>
      <c r="G164" s="528"/>
      <c r="H164" s="528"/>
      <c r="I164" s="528"/>
      <c r="J164" s="528"/>
    </row>
    <row r="165" spans="1:10">
      <c r="A165" s="819"/>
      <c r="B165" s="531" t="s">
        <v>23</v>
      </c>
      <c r="C165" s="530" t="s">
        <v>2382</v>
      </c>
      <c r="D165" s="528"/>
      <c r="E165" s="529" t="s">
        <v>11</v>
      </c>
      <c r="F165" s="528"/>
      <c r="G165" s="528"/>
      <c r="H165" s="528"/>
      <c r="I165" s="528"/>
      <c r="J165" s="528"/>
    </row>
    <row r="166" spans="1:10">
      <c r="A166" s="819"/>
      <c r="B166" s="531" t="s">
        <v>23</v>
      </c>
      <c r="C166" s="530" t="s">
        <v>2381</v>
      </c>
      <c r="D166" s="528"/>
      <c r="E166" s="529" t="s">
        <v>11</v>
      </c>
      <c r="F166" s="528"/>
      <c r="G166" s="528"/>
      <c r="H166" s="528"/>
      <c r="I166" s="528"/>
      <c r="J166" s="528"/>
    </row>
    <row r="167" spans="1:10">
      <c r="A167" s="819"/>
      <c r="B167" s="531" t="s">
        <v>23</v>
      </c>
      <c r="C167" s="530" t="s">
        <v>2380</v>
      </c>
      <c r="D167" s="528"/>
      <c r="E167" s="529" t="s">
        <v>11</v>
      </c>
      <c r="F167" s="528"/>
      <c r="G167" s="528"/>
      <c r="H167" s="528"/>
      <c r="I167" s="528"/>
      <c r="J167" s="528"/>
    </row>
    <row r="168" spans="1:10">
      <c r="A168" s="819"/>
      <c r="B168" s="531" t="s">
        <v>23</v>
      </c>
      <c r="C168" s="530" t="s">
        <v>2379</v>
      </c>
      <c r="D168" s="528"/>
      <c r="E168" s="529" t="s">
        <v>11</v>
      </c>
      <c r="F168" s="528"/>
      <c r="G168" s="528"/>
      <c r="H168" s="528"/>
      <c r="I168" s="528"/>
      <c r="J168" s="528"/>
    </row>
    <row r="169" spans="1:10">
      <c r="A169" s="819"/>
      <c r="B169" s="531" t="s">
        <v>23</v>
      </c>
      <c r="C169" s="530" t="s">
        <v>2378</v>
      </c>
      <c r="D169" s="528"/>
      <c r="E169" s="529" t="s">
        <v>11</v>
      </c>
      <c r="F169" s="528"/>
      <c r="G169" s="528"/>
      <c r="H169" s="528"/>
      <c r="I169" s="528"/>
      <c r="J169" s="528"/>
    </row>
    <row r="170" spans="1:10">
      <c r="A170" s="819"/>
      <c r="B170" s="531" t="s">
        <v>23</v>
      </c>
      <c r="C170" s="530" t="s">
        <v>2377</v>
      </c>
      <c r="D170" s="528"/>
      <c r="E170" s="529" t="s">
        <v>11</v>
      </c>
      <c r="F170" s="528"/>
      <c r="G170" s="528"/>
      <c r="H170" s="528"/>
      <c r="I170" s="528"/>
      <c r="J170" s="528"/>
    </row>
    <row r="171" spans="1:10">
      <c r="A171" s="819"/>
      <c r="B171" s="531" t="s">
        <v>23</v>
      </c>
      <c r="C171" s="530" t="s">
        <v>2376</v>
      </c>
      <c r="D171" s="528"/>
      <c r="E171" s="529" t="s">
        <v>11</v>
      </c>
      <c r="F171" s="528"/>
      <c r="G171" s="528"/>
      <c r="H171" s="528"/>
      <c r="I171" s="528"/>
      <c r="J171" s="528"/>
    </row>
    <row r="172" spans="1:10">
      <c r="A172" s="819"/>
      <c r="B172" s="531" t="s">
        <v>23</v>
      </c>
      <c r="C172" s="530" t="s">
        <v>2375</v>
      </c>
      <c r="D172" s="528"/>
      <c r="E172" s="529" t="s">
        <v>11</v>
      </c>
      <c r="F172" s="528"/>
      <c r="G172" s="528"/>
      <c r="H172" s="528"/>
      <c r="I172" s="528"/>
      <c r="J172" s="528"/>
    </row>
    <row r="173" spans="1:10">
      <c r="A173" s="819"/>
      <c r="B173" s="531" t="s">
        <v>23</v>
      </c>
      <c r="C173" s="530" t="s">
        <v>2374</v>
      </c>
      <c r="D173" s="528"/>
      <c r="E173" s="529" t="s">
        <v>11</v>
      </c>
      <c r="F173" s="528"/>
      <c r="G173" s="528"/>
      <c r="H173" s="528"/>
      <c r="I173" s="528"/>
      <c r="J173" s="528"/>
    </row>
    <row r="174" spans="1:10">
      <c r="A174" s="819"/>
      <c r="B174" s="531" t="s">
        <v>23</v>
      </c>
      <c r="C174" s="530" t="s">
        <v>2373</v>
      </c>
      <c r="D174" s="528"/>
      <c r="E174" s="529" t="s">
        <v>11</v>
      </c>
      <c r="F174" s="528"/>
      <c r="G174" s="528"/>
      <c r="H174" s="528"/>
      <c r="I174" s="528"/>
      <c r="J174" s="528"/>
    </row>
    <row r="175" spans="1:10">
      <c r="A175" s="819"/>
      <c r="B175" s="531" t="s">
        <v>23</v>
      </c>
      <c r="C175" s="530" t="s">
        <v>2372</v>
      </c>
      <c r="D175" s="528"/>
      <c r="E175" s="529" t="s">
        <v>11</v>
      </c>
      <c r="F175" s="528"/>
      <c r="G175" s="528"/>
      <c r="H175" s="528"/>
      <c r="I175" s="528"/>
      <c r="J175" s="528"/>
    </row>
    <row r="176" spans="1:10">
      <c r="A176" s="819"/>
      <c r="B176" s="531" t="s">
        <v>23</v>
      </c>
      <c r="C176" s="530" t="s">
        <v>2371</v>
      </c>
      <c r="D176" s="528"/>
      <c r="E176" s="529" t="s">
        <v>11</v>
      </c>
      <c r="F176" s="528"/>
      <c r="G176" s="528"/>
      <c r="H176" s="528"/>
      <c r="I176" s="528"/>
      <c r="J176" s="528"/>
    </row>
    <row r="177" spans="1:10">
      <c r="A177" s="819"/>
      <c r="B177" s="531" t="s">
        <v>23</v>
      </c>
      <c r="C177" s="530" t="s">
        <v>2370</v>
      </c>
      <c r="D177" s="528"/>
      <c r="E177" s="529" t="s">
        <v>11</v>
      </c>
      <c r="F177" s="528"/>
      <c r="G177" s="528"/>
      <c r="H177" s="528"/>
      <c r="I177" s="528"/>
      <c r="J177" s="528"/>
    </row>
    <row r="178" spans="1:10">
      <c r="A178" s="819"/>
      <c r="B178" s="531" t="s">
        <v>23</v>
      </c>
      <c r="C178" s="530" t="s">
        <v>2369</v>
      </c>
      <c r="D178" s="528"/>
      <c r="E178" s="529" t="s">
        <v>11</v>
      </c>
      <c r="F178" s="528"/>
      <c r="G178" s="528"/>
      <c r="H178" s="528"/>
      <c r="I178" s="528"/>
      <c r="J178" s="528"/>
    </row>
    <row r="179" spans="1:10">
      <c r="A179" s="819"/>
      <c r="B179" s="531" t="s">
        <v>23</v>
      </c>
      <c r="C179" s="530" t="s">
        <v>2368</v>
      </c>
      <c r="D179" s="528"/>
      <c r="E179" s="529" t="s">
        <v>11</v>
      </c>
      <c r="F179" s="528"/>
      <c r="G179" s="528"/>
      <c r="H179" s="528"/>
      <c r="I179" s="528"/>
      <c r="J179" s="528"/>
    </row>
    <row r="180" spans="1:10">
      <c r="A180" s="819"/>
      <c r="B180" s="531" t="s">
        <v>23</v>
      </c>
      <c r="C180" s="530" t="s">
        <v>2367</v>
      </c>
      <c r="D180" s="528"/>
      <c r="E180" s="529" t="s">
        <v>11</v>
      </c>
      <c r="F180" s="528"/>
      <c r="G180" s="528"/>
      <c r="H180" s="528"/>
      <c r="I180" s="528"/>
      <c r="J180" s="528"/>
    </row>
    <row r="181" spans="1:10">
      <c r="A181" s="819"/>
      <c r="B181" s="531" t="s">
        <v>23</v>
      </c>
      <c r="C181" s="530" t="s">
        <v>2366</v>
      </c>
      <c r="D181" s="528"/>
      <c r="E181" s="529" t="s">
        <v>11</v>
      </c>
      <c r="F181" s="528"/>
      <c r="G181" s="528"/>
      <c r="H181" s="528"/>
      <c r="I181" s="528"/>
      <c r="J181" s="528"/>
    </row>
    <row r="182" spans="1:10">
      <c r="A182" s="819"/>
      <c r="B182" s="531" t="s">
        <v>23</v>
      </c>
      <c r="C182" s="530" t="s">
        <v>2365</v>
      </c>
      <c r="D182" s="528"/>
      <c r="E182" s="529" t="s">
        <v>11</v>
      </c>
      <c r="F182" s="528"/>
      <c r="G182" s="528"/>
      <c r="H182" s="528"/>
      <c r="I182" s="528"/>
      <c r="J182" s="528"/>
    </row>
    <row r="183" spans="1:10">
      <c r="A183" s="819"/>
      <c r="B183" s="531" t="s">
        <v>23</v>
      </c>
      <c r="C183" s="530" t="s">
        <v>2364</v>
      </c>
      <c r="D183" s="528"/>
      <c r="E183" s="529" t="s">
        <v>11</v>
      </c>
      <c r="F183" s="528"/>
      <c r="G183" s="528"/>
      <c r="H183" s="528"/>
      <c r="I183" s="528"/>
      <c r="J183" s="528"/>
    </row>
    <row r="184" spans="1:10">
      <c r="A184" s="819"/>
      <c r="B184" s="531" t="s">
        <v>23</v>
      </c>
      <c r="C184" s="530" t="s">
        <v>2363</v>
      </c>
      <c r="D184" s="528"/>
      <c r="E184" s="529" t="s">
        <v>11</v>
      </c>
      <c r="F184" s="528"/>
      <c r="G184" s="528"/>
      <c r="H184" s="528"/>
      <c r="I184" s="528"/>
      <c r="J184" s="528"/>
    </row>
    <row r="185" spans="1:10">
      <c r="A185" s="819"/>
      <c r="B185" s="531" t="s">
        <v>23</v>
      </c>
      <c r="C185" s="530" t="s">
        <v>2362</v>
      </c>
      <c r="D185" s="528"/>
      <c r="E185" s="529" t="s">
        <v>11</v>
      </c>
      <c r="F185" s="528"/>
      <c r="G185" s="528"/>
      <c r="H185" s="528"/>
      <c r="I185" s="528"/>
      <c r="J185" s="528"/>
    </row>
    <row r="186" spans="1:10">
      <c r="A186" s="819"/>
      <c r="B186" s="531" t="s">
        <v>23</v>
      </c>
      <c r="C186" s="530" t="s">
        <v>2361</v>
      </c>
      <c r="D186" s="528"/>
      <c r="E186" s="529" t="s">
        <v>11</v>
      </c>
      <c r="F186" s="528"/>
      <c r="G186" s="528"/>
      <c r="H186" s="528"/>
      <c r="I186" s="528"/>
      <c r="J186" s="528"/>
    </row>
    <row r="187" spans="1:10">
      <c r="A187" s="819"/>
      <c r="B187" s="531" t="s">
        <v>23</v>
      </c>
      <c r="C187" s="530" t="s">
        <v>2360</v>
      </c>
      <c r="D187" s="528"/>
      <c r="E187" s="529" t="s">
        <v>11</v>
      </c>
      <c r="F187" s="528"/>
      <c r="G187" s="528"/>
      <c r="H187" s="528"/>
      <c r="I187" s="528"/>
      <c r="J187" s="528"/>
    </row>
    <row r="188" spans="1:10">
      <c r="A188" s="819"/>
      <c r="B188" s="531" t="s">
        <v>23</v>
      </c>
      <c r="C188" s="530" t="s">
        <v>2359</v>
      </c>
      <c r="D188" s="528"/>
      <c r="E188" s="529" t="s">
        <v>11</v>
      </c>
      <c r="F188" s="528"/>
      <c r="G188" s="528"/>
      <c r="H188" s="528"/>
      <c r="I188" s="528"/>
      <c r="J188" s="528"/>
    </row>
    <row r="189" spans="1:10">
      <c r="A189" s="819"/>
      <c r="B189" s="531" t="s">
        <v>23</v>
      </c>
      <c r="C189" s="530" t="s">
        <v>2358</v>
      </c>
      <c r="D189" s="528"/>
      <c r="E189" s="529" t="s">
        <v>11</v>
      </c>
      <c r="F189" s="528"/>
      <c r="G189" s="528"/>
      <c r="H189" s="528"/>
      <c r="I189" s="528"/>
      <c r="J189" s="528"/>
    </row>
    <row r="190" spans="1:10">
      <c r="A190" s="819"/>
      <c r="B190" s="531" t="s">
        <v>23</v>
      </c>
      <c r="C190" s="530" t="s">
        <v>2357</v>
      </c>
      <c r="D190" s="528"/>
      <c r="E190" s="529" t="s">
        <v>11</v>
      </c>
      <c r="F190" s="528"/>
      <c r="G190" s="528"/>
      <c r="H190" s="528"/>
      <c r="I190" s="528"/>
      <c r="J190" s="528"/>
    </row>
    <row r="191" spans="1:10">
      <c r="A191" s="819"/>
      <c r="B191" s="531" t="s">
        <v>23</v>
      </c>
      <c r="C191" s="530" t="s">
        <v>2356</v>
      </c>
      <c r="D191" s="528"/>
      <c r="E191" s="529" t="s">
        <v>11</v>
      </c>
      <c r="F191" s="528"/>
      <c r="G191" s="528"/>
      <c r="H191" s="528"/>
      <c r="I191" s="528"/>
      <c r="J191" s="528"/>
    </row>
    <row r="192" spans="1:10">
      <c r="A192" s="819"/>
      <c r="B192" s="531" t="s">
        <v>23</v>
      </c>
      <c r="C192" s="530" t="s">
        <v>2355</v>
      </c>
      <c r="D192" s="528"/>
      <c r="E192" s="529" t="s">
        <v>11</v>
      </c>
      <c r="F192" s="528"/>
      <c r="G192" s="528"/>
      <c r="H192" s="528"/>
      <c r="I192" s="528"/>
      <c r="J192" s="528"/>
    </row>
    <row r="193" spans="1:10">
      <c r="A193" s="819"/>
      <c r="B193" s="531" t="s">
        <v>23</v>
      </c>
      <c r="C193" s="530" t="s">
        <v>2354</v>
      </c>
      <c r="D193" s="528"/>
      <c r="E193" s="529" t="s">
        <v>11</v>
      </c>
      <c r="F193" s="528"/>
      <c r="G193" s="528"/>
      <c r="H193" s="528"/>
      <c r="I193" s="528"/>
      <c r="J193" s="528"/>
    </row>
    <row r="194" spans="1:10">
      <c r="A194" s="819"/>
      <c r="B194" s="531" t="s">
        <v>23</v>
      </c>
      <c r="C194" s="530" t="s">
        <v>2353</v>
      </c>
      <c r="D194" s="528"/>
      <c r="E194" s="529" t="s">
        <v>11</v>
      </c>
      <c r="F194" s="528"/>
      <c r="G194" s="528"/>
      <c r="H194" s="528"/>
      <c r="I194" s="528"/>
      <c r="J194" s="528"/>
    </row>
    <row r="195" spans="1:10">
      <c r="A195" s="819"/>
      <c r="B195" s="531" t="s">
        <v>23</v>
      </c>
      <c r="C195" s="530" t="s">
        <v>2352</v>
      </c>
      <c r="D195" s="528"/>
      <c r="E195" s="529" t="s">
        <v>11</v>
      </c>
      <c r="F195" s="528"/>
      <c r="G195" s="528"/>
      <c r="H195" s="528"/>
      <c r="I195" s="528"/>
      <c r="J195" s="528"/>
    </row>
    <row r="196" spans="1:10">
      <c r="A196" s="819"/>
      <c r="B196" s="531" t="s">
        <v>23</v>
      </c>
      <c r="C196" s="530" t="s">
        <v>2351</v>
      </c>
      <c r="D196" s="528"/>
      <c r="E196" s="529" t="s">
        <v>11</v>
      </c>
      <c r="F196" s="528"/>
      <c r="G196" s="528"/>
      <c r="H196" s="528"/>
      <c r="I196" s="528"/>
      <c r="J196" s="528"/>
    </row>
    <row r="197" spans="1:10">
      <c r="A197" s="819"/>
      <c r="B197" s="531" t="s">
        <v>23</v>
      </c>
      <c r="C197" s="530" t="s">
        <v>2350</v>
      </c>
      <c r="D197" s="528"/>
      <c r="E197" s="529" t="s">
        <v>11</v>
      </c>
      <c r="F197" s="528"/>
      <c r="G197" s="528"/>
      <c r="H197" s="528"/>
      <c r="I197" s="528"/>
      <c r="J197" s="528"/>
    </row>
    <row r="198" spans="1:10">
      <c r="A198" s="819"/>
      <c r="B198" s="531" t="s">
        <v>23</v>
      </c>
      <c r="C198" s="530" t="s">
        <v>2349</v>
      </c>
      <c r="D198" s="528"/>
      <c r="E198" s="529" t="s">
        <v>11</v>
      </c>
      <c r="F198" s="528"/>
      <c r="G198" s="528"/>
      <c r="H198" s="528"/>
      <c r="I198" s="528"/>
      <c r="J198" s="528"/>
    </row>
    <row r="199" spans="1:10">
      <c r="A199" s="819"/>
      <c r="B199" s="531" t="s">
        <v>23</v>
      </c>
      <c r="C199" s="530" t="s">
        <v>2348</v>
      </c>
      <c r="D199" s="528"/>
      <c r="E199" s="529" t="s">
        <v>11</v>
      </c>
      <c r="F199" s="528"/>
      <c r="G199" s="528"/>
      <c r="H199" s="528"/>
      <c r="I199" s="528"/>
      <c r="J199" s="528"/>
    </row>
    <row r="200" spans="1:10">
      <c r="A200" s="819"/>
      <c r="B200" s="531" t="s">
        <v>23</v>
      </c>
      <c r="C200" s="530" t="s">
        <v>2347</v>
      </c>
      <c r="D200" s="528"/>
      <c r="E200" s="529" t="s">
        <v>11</v>
      </c>
      <c r="F200" s="528"/>
      <c r="G200" s="528"/>
      <c r="H200" s="528"/>
      <c r="I200" s="528"/>
      <c r="J200" s="528"/>
    </row>
    <row r="201" spans="1:10">
      <c r="A201" s="819"/>
      <c r="B201" s="531" t="s">
        <v>23</v>
      </c>
      <c r="C201" s="530" t="s">
        <v>2346</v>
      </c>
      <c r="D201" s="528"/>
      <c r="E201" s="529" t="s">
        <v>11</v>
      </c>
      <c r="F201" s="528"/>
      <c r="G201" s="528"/>
      <c r="H201" s="528"/>
      <c r="I201" s="528"/>
      <c r="J201" s="528"/>
    </row>
    <row r="202" spans="1:10">
      <c r="A202" s="819"/>
      <c r="B202" s="531" t="s">
        <v>23</v>
      </c>
      <c r="C202" s="530" t="s">
        <v>2345</v>
      </c>
      <c r="D202" s="528"/>
      <c r="E202" s="529" t="s">
        <v>11</v>
      </c>
      <c r="F202" s="528"/>
      <c r="G202" s="528"/>
      <c r="H202" s="528"/>
      <c r="I202" s="528"/>
      <c r="J202" s="528"/>
    </row>
    <row r="203" spans="1:10">
      <c r="A203" s="819"/>
      <c r="B203" s="531" t="s">
        <v>23</v>
      </c>
      <c r="C203" s="530" t="s">
        <v>2344</v>
      </c>
      <c r="D203" s="528"/>
      <c r="E203" s="529" t="s">
        <v>11</v>
      </c>
      <c r="F203" s="528"/>
      <c r="G203" s="528"/>
      <c r="H203" s="528"/>
      <c r="I203" s="528"/>
      <c r="J203" s="528"/>
    </row>
    <row r="204" spans="1:10">
      <c r="A204" s="819"/>
      <c r="B204" s="531" t="s">
        <v>23</v>
      </c>
      <c r="C204" s="530" t="s">
        <v>2343</v>
      </c>
      <c r="D204" s="528"/>
      <c r="E204" s="529" t="s">
        <v>11</v>
      </c>
      <c r="F204" s="528"/>
      <c r="G204" s="528"/>
      <c r="H204" s="528"/>
      <c r="I204" s="528"/>
      <c r="J204" s="528"/>
    </row>
    <row r="205" spans="1:10">
      <c r="A205" s="819"/>
      <c r="B205" s="531" t="s">
        <v>23</v>
      </c>
      <c r="C205" s="530" t="s">
        <v>2342</v>
      </c>
      <c r="D205" s="528"/>
      <c r="E205" s="529" t="s">
        <v>11</v>
      </c>
      <c r="F205" s="528"/>
      <c r="G205" s="528"/>
      <c r="H205" s="528"/>
      <c r="I205" s="528"/>
      <c r="J205" s="528"/>
    </row>
    <row r="206" spans="1:10">
      <c r="A206" s="819"/>
      <c r="B206" s="531" t="s">
        <v>23</v>
      </c>
      <c r="C206" s="530" t="s">
        <v>2341</v>
      </c>
      <c r="D206" s="528"/>
      <c r="E206" s="529" t="s">
        <v>11</v>
      </c>
      <c r="F206" s="528"/>
      <c r="G206" s="528"/>
      <c r="H206" s="528"/>
      <c r="I206" s="528"/>
      <c r="J206" s="528"/>
    </row>
    <row r="207" spans="1:10">
      <c r="A207" s="819"/>
      <c r="B207" s="531" t="s">
        <v>23</v>
      </c>
      <c r="C207" s="530" t="s">
        <v>2340</v>
      </c>
      <c r="D207" s="528"/>
      <c r="E207" s="529" t="s">
        <v>11</v>
      </c>
      <c r="F207" s="528"/>
      <c r="G207" s="528"/>
      <c r="H207" s="528"/>
      <c r="I207" s="528"/>
      <c r="J207" s="528"/>
    </row>
    <row r="208" spans="1:10">
      <c r="A208" s="819"/>
      <c r="B208" s="531" t="s">
        <v>23</v>
      </c>
      <c r="C208" s="530" t="s">
        <v>2339</v>
      </c>
      <c r="D208" s="528"/>
      <c r="E208" s="529" t="s">
        <v>11</v>
      </c>
      <c r="F208" s="528"/>
      <c r="G208" s="528"/>
      <c r="H208" s="528"/>
      <c r="I208" s="528"/>
      <c r="J208" s="528"/>
    </row>
    <row r="209" spans="1:10">
      <c r="A209" s="819"/>
      <c r="B209" s="531" t="s">
        <v>23</v>
      </c>
      <c r="C209" s="530" t="s">
        <v>2338</v>
      </c>
      <c r="D209" s="528"/>
      <c r="E209" s="529" t="s">
        <v>11</v>
      </c>
      <c r="F209" s="528"/>
      <c r="G209" s="528"/>
      <c r="H209" s="528"/>
      <c r="I209" s="528"/>
      <c r="J209" s="528"/>
    </row>
    <row r="210" spans="1:10">
      <c r="A210" s="819"/>
      <c r="B210" s="531" t="s">
        <v>23</v>
      </c>
      <c r="C210" s="530" t="s">
        <v>2337</v>
      </c>
      <c r="D210" s="528"/>
      <c r="E210" s="529" t="s">
        <v>11</v>
      </c>
      <c r="F210" s="528"/>
      <c r="G210" s="528"/>
      <c r="H210" s="528"/>
      <c r="I210" s="528"/>
      <c r="J210" s="528"/>
    </row>
    <row r="211" spans="1:10">
      <c r="A211" s="819"/>
      <c r="B211" s="531" t="s">
        <v>23</v>
      </c>
      <c r="C211" s="530" t="s">
        <v>2336</v>
      </c>
      <c r="D211" s="528"/>
      <c r="E211" s="529" t="s">
        <v>11</v>
      </c>
      <c r="F211" s="528"/>
      <c r="G211" s="528"/>
      <c r="H211" s="528"/>
      <c r="I211" s="528"/>
      <c r="J211" s="528"/>
    </row>
    <row r="212" spans="1:10">
      <c r="A212" s="819"/>
      <c r="B212" s="531" t="s">
        <v>23</v>
      </c>
      <c r="C212" s="530" t="s">
        <v>2335</v>
      </c>
      <c r="D212" s="528"/>
      <c r="E212" s="529" t="s">
        <v>11</v>
      </c>
      <c r="F212" s="528"/>
      <c r="G212" s="528"/>
      <c r="H212" s="528"/>
      <c r="I212" s="528"/>
      <c r="J212" s="528"/>
    </row>
    <row r="213" spans="1:10">
      <c r="A213" s="819"/>
      <c r="B213" s="531" t="s">
        <v>23</v>
      </c>
      <c r="C213" s="530" t="s">
        <v>2334</v>
      </c>
      <c r="D213" s="528"/>
      <c r="E213" s="529" t="s">
        <v>11</v>
      </c>
      <c r="F213" s="528"/>
      <c r="G213" s="528"/>
      <c r="H213" s="528"/>
      <c r="I213" s="528"/>
      <c r="J213" s="528"/>
    </row>
    <row r="214" spans="1:10">
      <c r="A214" s="820"/>
      <c r="B214" s="531" t="s">
        <v>23</v>
      </c>
      <c r="C214" s="530" t="s">
        <v>1950</v>
      </c>
      <c r="D214" s="528"/>
      <c r="E214" s="529" t="s">
        <v>11</v>
      </c>
      <c r="F214" s="528"/>
      <c r="G214" s="528"/>
      <c r="H214" s="528"/>
      <c r="I214" s="528"/>
      <c r="J214" s="528"/>
    </row>
    <row r="215" spans="1:10" ht="19.5" customHeight="1">
      <c r="A215" s="818">
        <v>33</v>
      </c>
      <c r="B215" s="531" t="s">
        <v>23</v>
      </c>
      <c r="C215" s="532" t="s">
        <v>2333</v>
      </c>
      <c r="D215" s="528"/>
      <c r="E215" s="529" t="s">
        <v>11</v>
      </c>
      <c r="F215" s="528"/>
      <c r="G215" s="528"/>
      <c r="H215" s="528"/>
      <c r="I215" s="533" t="s">
        <v>2332</v>
      </c>
      <c r="J215" s="528"/>
    </row>
    <row r="216" spans="1:10">
      <c r="A216" s="819"/>
      <c r="B216" s="531" t="s">
        <v>23</v>
      </c>
      <c r="C216" s="530" t="s">
        <v>1955</v>
      </c>
      <c r="D216" s="528" t="s">
        <v>2331</v>
      </c>
      <c r="E216" s="529" t="s">
        <v>11</v>
      </c>
      <c r="F216" s="528"/>
      <c r="G216" s="528"/>
      <c r="H216" s="528"/>
      <c r="I216" s="528"/>
      <c r="J216" s="528"/>
    </row>
    <row r="217" spans="1:10">
      <c r="A217" s="819"/>
      <c r="B217" s="531" t="s">
        <v>23</v>
      </c>
      <c r="C217" s="530" t="s">
        <v>1956</v>
      </c>
      <c r="D217" s="528" t="s">
        <v>2331</v>
      </c>
      <c r="E217" s="529" t="s">
        <v>11</v>
      </c>
      <c r="F217" s="528"/>
      <c r="G217" s="528"/>
      <c r="H217" s="528"/>
      <c r="I217" s="528"/>
      <c r="J217" s="528"/>
    </row>
    <row r="218" spans="1:10">
      <c r="A218" s="820"/>
      <c r="B218" s="531" t="s">
        <v>23</v>
      </c>
      <c r="C218" s="530" t="s">
        <v>1950</v>
      </c>
      <c r="D218" s="528" t="s">
        <v>2303</v>
      </c>
      <c r="E218" s="529" t="s">
        <v>11</v>
      </c>
      <c r="F218" s="528"/>
      <c r="G218" s="528"/>
      <c r="H218" s="528"/>
      <c r="I218" s="528"/>
      <c r="J218" s="528"/>
    </row>
    <row r="219" spans="1:10" ht="19.5" customHeight="1">
      <c r="A219" s="818">
        <v>34</v>
      </c>
      <c r="B219" s="531" t="s">
        <v>23</v>
      </c>
      <c r="C219" s="532" t="s">
        <v>2330</v>
      </c>
      <c r="D219" s="528"/>
      <c r="E219" s="529" t="s">
        <v>11</v>
      </c>
      <c r="F219" s="528"/>
      <c r="G219" s="533" t="s">
        <v>2329</v>
      </c>
      <c r="H219" s="528"/>
      <c r="I219" s="528"/>
      <c r="J219" s="528"/>
    </row>
    <row r="220" spans="1:10">
      <c r="A220" s="819"/>
      <c r="B220" s="531" t="s">
        <v>23</v>
      </c>
      <c r="C220" s="530" t="s">
        <v>2328</v>
      </c>
      <c r="D220" s="528"/>
      <c r="E220" s="529" t="s">
        <v>11</v>
      </c>
      <c r="F220" s="528"/>
      <c r="G220" s="528"/>
      <c r="H220" s="528"/>
      <c r="I220" s="528"/>
      <c r="J220" s="528"/>
    </row>
    <row r="221" spans="1:10">
      <c r="A221" s="819"/>
      <c r="B221" s="531" t="s">
        <v>23</v>
      </c>
      <c r="C221" s="530" t="s">
        <v>2327</v>
      </c>
      <c r="D221" s="528"/>
      <c r="E221" s="529" t="s">
        <v>11</v>
      </c>
      <c r="F221" s="528"/>
      <c r="G221" s="528"/>
      <c r="H221" s="528"/>
      <c r="I221" s="528"/>
      <c r="J221" s="528"/>
    </row>
    <row r="222" spans="1:10">
      <c r="A222" s="819"/>
      <c r="B222" s="531" t="s">
        <v>23</v>
      </c>
      <c r="C222" s="530" t="s">
        <v>2326</v>
      </c>
      <c r="D222" s="528" t="s">
        <v>1953</v>
      </c>
      <c r="E222" s="529" t="s">
        <v>11</v>
      </c>
      <c r="F222" s="528"/>
      <c r="G222" s="528"/>
      <c r="H222" s="528"/>
      <c r="I222" s="528"/>
      <c r="J222" s="528"/>
    </row>
    <row r="223" spans="1:10">
      <c r="A223" s="819"/>
      <c r="B223" s="531" t="s">
        <v>23</v>
      </c>
      <c r="C223" s="530" t="s">
        <v>2325</v>
      </c>
      <c r="D223" s="528" t="s">
        <v>1954</v>
      </c>
      <c r="E223" s="529" t="s">
        <v>11</v>
      </c>
      <c r="F223" s="528"/>
      <c r="G223" s="528"/>
      <c r="H223" s="528"/>
      <c r="I223" s="528"/>
      <c r="J223" s="528"/>
    </row>
    <row r="224" spans="1:10">
      <c r="A224" s="819"/>
      <c r="B224" s="531" t="s">
        <v>23</v>
      </c>
      <c r="C224" s="530" t="s">
        <v>1952</v>
      </c>
      <c r="D224" s="528"/>
      <c r="E224" s="529" t="s">
        <v>11</v>
      </c>
      <c r="F224" s="528"/>
      <c r="G224" s="528"/>
      <c r="H224" s="528"/>
      <c r="I224" s="528"/>
      <c r="J224" s="528"/>
    </row>
    <row r="225" spans="1:10">
      <c r="A225" s="820"/>
      <c r="B225" s="531" t="s">
        <v>23</v>
      </c>
      <c r="C225" s="530" t="s">
        <v>1950</v>
      </c>
      <c r="D225" s="528" t="s">
        <v>2303</v>
      </c>
      <c r="E225" s="529" t="s">
        <v>11</v>
      </c>
      <c r="F225" s="528"/>
      <c r="G225" s="528"/>
      <c r="H225" s="528"/>
      <c r="I225" s="528"/>
      <c r="J225" s="528"/>
    </row>
    <row r="226" spans="1:10" ht="17.25" customHeight="1">
      <c r="A226" s="818">
        <v>35</v>
      </c>
      <c r="B226" s="531" t="s">
        <v>23</v>
      </c>
      <c r="C226" s="532" t="s">
        <v>2324</v>
      </c>
      <c r="D226" s="528"/>
      <c r="E226" s="529" t="s">
        <v>11</v>
      </c>
      <c r="F226" s="528"/>
      <c r="G226" s="533" t="s">
        <v>2323</v>
      </c>
      <c r="H226" s="528"/>
      <c r="I226" s="533" t="s">
        <v>2310</v>
      </c>
      <c r="J226" s="528"/>
    </row>
    <row r="227" spans="1:10">
      <c r="A227" s="819"/>
      <c r="B227" s="531" t="s">
        <v>23</v>
      </c>
      <c r="C227" s="530" t="s">
        <v>1957</v>
      </c>
      <c r="D227" s="528"/>
      <c r="E227" s="529" t="s">
        <v>11</v>
      </c>
      <c r="F227" s="528"/>
      <c r="G227" s="528"/>
      <c r="H227" s="528"/>
      <c r="I227" s="528"/>
      <c r="J227" s="528"/>
    </row>
    <row r="228" spans="1:10">
      <c r="A228" s="819"/>
      <c r="B228" s="531" t="s">
        <v>23</v>
      </c>
      <c r="C228" s="530" t="s">
        <v>1958</v>
      </c>
      <c r="D228" s="528"/>
      <c r="E228" s="529" t="s">
        <v>11</v>
      </c>
      <c r="F228" s="528"/>
      <c r="G228" s="528"/>
      <c r="H228" s="528"/>
      <c r="I228" s="528"/>
      <c r="J228" s="528"/>
    </row>
    <row r="229" spans="1:10">
      <c r="A229" s="819"/>
      <c r="B229" s="531" t="s">
        <v>23</v>
      </c>
      <c r="C229" s="530" t="s">
        <v>1959</v>
      </c>
      <c r="D229" s="528" t="s">
        <v>2322</v>
      </c>
      <c r="E229" s="529" t="s">
        <v>11</v>
      </c>
      <c r="F229" s="528"/>
      <c r="G229" s="528"/>
      <c r="H229" s="528"/>
      <c r="I229" s="528"/>
      <c r="J229" s="528"/>
    </row>
    <row r="230" spans="1:10">
      <c r="A230" s="819"/>
      <c r="B230" s="531" t="s">
        <v>23</v>
      </c>
      <c r="C230" s="530" t="s">
        <v>1960</v>
      </c>
      <c r="D230" s="528" t="s">
        <v>2322</v>
      </c>
      <c r="E230" s="529" t="s">
        <v>11</v>
      </c>
      <c r="F230" s="528"/>
      <c r="G230" s="528"/>
      <c r="H230" s="528"/>
      <c r="I230" s="528"/>
      <c r="J230" s="528"/>
    </row>
    <row r="231" spans="1:10">
      <c r="A231" s="819"/>
      <c r="B231" s="531" t="s">
        <v>23</v>
      </c>
      <c r="C231" s="530" t="s">
        <v>1961</v>
      </c>
      <c r="D231" s="528"/>
      <c r="E231" s="529" t="s">
        <v>11</v>
      </c>
      <c r="F231" s="528"/>
      <c r="G231" s="528"/>
      <c r="H231" s="528"/>
      <c r="I231" s="528"/>
      <c r="J231" s="528"/>
    </row>
    <row r="232" spans="1:10">
      <c r="A232" s="819"/>
      <c r="B232" s="531" t="s">
        <v>23</v>
      </c>
      <c r="C232" s="530" t="s">
        <v>1962</v>
      </c>
      <c r="D232" s="528" t="s">
        <v>2309</v>
      </c>
      <c r="E232" s="529" t="s">
        <v>11</v>
      </c>
      <c r="F232" s="528"/>
      <c r="G232" s="528"/>
      <c r="H232" s="528"/>
      <c r="I232" s="528"/>
      <c r="J232" s="528"/>
    </row>
    <row r="233" spans="1:10">
      <c r="A233" s="819"/>
      <c r="B233" s="531" t="s">
        <v>23</v>
      </c>
      <c r="C233" s="530" t="s">
        <v>1963</v>
      </c>
      <c r="D233" s="528"/>
      <c r="E233" s="529" t="s">
        <v>11</v>
      </c>
      <c r="F233" s="528"/>
      <c r="G233" s="528"/>
      <c r="H233" s="528"/>
      <c r="I233" s="528"/>
      <c r="J233" s="528"/>
    </row>
    <row r="234" spans="1:10">
      <c r="A234" s="819"/>
      <c r="B234" s="531" t="s">
        <v>23</v>
      </c>
      <c r="C234" s="530" t="s">
        <v>1964</v>
      </c>
      <c r="D234" s="528" t="s">
        <v>2309</v>
      </c>
      <c r="E234" s="529" t="s">
        <v>11</v>
      </c>
      <c r="F234" s="528"/>
      <c r="G234" s="528"/>
      <c r="H234" s="528"/>
      <c r="I234" s="528"/>
      <c r="J234" s="528"/>
    </row>
    <row r="235" spans="1:10">
      <c r="A235" s="819"/>
      <c r="B235" s="531" t="s">
        <v>23</v>
      </c>
      <c r="C235" s="530" t="s">
        <v>1965</v>
      </c>
      <c r="D235" s="528" t="s">
        <v>2321</v>
      </c>
      <c r="E235" s="529" t="s">
        <v>11</v>
      </c>
      <c r="F235" s="528"/>
      <c r="G235" s="528"/>
      <c r="H235" s="528"/>
      <c r="I235" s="528"/>
      <c r="J235" s="528"/>
    </row>
    <row r="236" spans="1:10">
      <c r="A236" s="819"/>
      <c r="B236" s="531" t="s">
        <v>23</v>
      </c>
      <c r="C236" s="530" t="s">
        <v>1966</v>
      </c>
      <c r="D236" s="528"/>
      <c r="E236" s="529" t="s">
        <v>11</v>
      </c>
      <c r="F236" s="528"/>
      <c r="G236" s="528"/>
      <c r="H236" s="528"/>
      <c r="I236" s="528"/>
      <c r="J236" s="528"/>
    </row>
    <row r="237" spans="1:10">
      <c r="A237" s="819"/>
      <c r="B237" s="531" t="s">
        <v>23</v>
      </c>
      <c r="C237" s="530" t="s">
        <v>1967</v>
      </c>
      <c r="D237" s="528"/>
      <c r="E237" s="529" t="s">
        <v>11</v>
      </c>
      <c r="F237" s="528"/>
      <c r="G237" s="528"/>
      <c r="H237" s="528"/>
      <c r="I237" s="528"/>
      <c r="J237" s="528"/>
    </row>
    <row r="238" spans="1:10">
      <c r="A238" s="819"/>
      <c r="B238" s="531" t="s">
        <v>23</v>
      </c>
      <c r="C238" s="530" t="s">
        <v>1968</v>
      </c>
      <c r="D238" s="528" t="s">
        <v>2322</v>
      </c>
      <c r="E238" s="529" t="s">
        <v>11</v>
      </c>
      <c r="F238" s="528"/>
      <c r="G238" s="528"/>
      <c r="H238" s="528"/>
      <c r="I238" s="528"/>
      <c r="J238" s="528"/>
    </row>
    <row r="239" spans="1:10">
      <c r="A239" s="819"/>
      <c r="B239" s="531" t="s">
        <v>23</v>
      </c>
      <c r="C239" s="530" t="s">
        <v>1969</v>
      </c>
      <c r="D239" s="528" t="s">
        <v>2322</v>
      </c>
      <c r="E239" s="529" t="s">
        <v>11</v>
      </c>
      <c r="F239" s="528"/>
      <c r="G239" s="528"/>
      <c r="H239" s="528"/>
      <c r="I239" s="528"/>
      <c r="J239" s="528"/>
    </row>
    <row r="240" spans="1:10">
      <c r="A240" s="819"/>
      <c r="B240" s="531" t="s">
        <v>23</v>
      </c>
      <c r="C240" s="530" t="s">
        <v>1970</v>
      </c>
      <c r="D240" s="528"/>
      <c r="E240" s="529" t="s">
        <v>11</v>
      </c>
      <c r="F240" s="528"/>
      <c r="G240" s="528"/>
      <c r="H240" s="528"/>
      <c r="I240" s="528"/>
      <c r="J240" s="528"/>
    </row>
    <row r="241" spans="1:10">
      <c r="A241" s="819"/>
      <c r="B241" s="531" t="s">
        <v>23</v>
      </c>
      <c r="C241" s="530" t="s">
        <v>1971</v>
      </c>
      <c r="D241" s="528" t="s">
        <v>2314</v>
      </c>
      <c r="E241" s="529" t="s">
        <v>11</v>
      </c>
      <c r="F241" s="528"/>
      <c r="G241" s="528"/>
      <c r="H241" s="528"/>
      <c r="I241" s="528"/>
      <c r="J241" s="528"/>
    </row>
    <row r="242" spans="1:10">
      <c r="A242" s="819"/>
      <c r="B242" s="531" t="s">
        <v>23</v>
      </c>
      <c r="C242" s="530" t="s">
        <v>1972</v>
      </c>
      <c r="D242" s="528"/>
      <c r="E242" s="529" t="s">
        <v>11</v>
      </c>
      <c r="F242" s="528"/>
      <c r="G242" s="528"/>
      <c r="H242" s="528"/>
      <c r="I242" s="528"/>
      <c r="J242" s="528"/>
    </row>
    <row r="243" spans="1:10">
      <c r="A243" s="819"/>
      <c r="B243" s="531" t="s">
        <v>23</v>
      </c>
      <c r="C243" s="530" t="s">
        <v>1973</v>
      </c>
      <c r="D243" s="528" t="s">
        <v>2314</v>
      </c>
      <c r="E243" s="529" t="s">
        <v>11</v>
      </c>
      <c r="F243" s="528"/>
      <c r="G243" s="528"/>
      <c r="H243" s="528"/>
      <c r="I243" s="528"/>
      <c r="J243" s="528"/>
    </row>
    <row r="244" spans="1:10">
      <c r="A244" s="819"/>
      <c r="B244" s="531" t="s">
        <v>23</v>
      </c>
      <c r="C244" s="530" t="s">
        <v>1974</v>
      </c>
      <c r="D244" s="528" t="s">
        <v>2321</v>
      </c>
      <c r="E244" s="529" t="s">
        <v>11</v>
      </c>
      <c r="F244" s="528"/>
      <c r="G244" s="528"/>
      <c r="H244" s="528"/>
      <c r="I244" s="528"/>
      <c r="J244" s="528"/>
    </row>
    <row r="245" spans="1:10">
      <c r="A245" s="820"/>
      <c r="B245" s="531" t="s">
        <v>23</v>
      </c>
      <c r="C245" s="530" t="s">
        <v>1950</v>
      </c>
      <c r="D245" s="528" t="s">
        <v>2303</v>
      </c>
      <c r="E245" s="529" t="s">
        <v>11</v>
      </c>
      <c r="F245" s="528"/>
      <c r="G245" s="528"/>
      <c r="H245" s="528"/>
      <c r="I245" s="528"/>
      <c r="J245" s="528"/>
    </row>
    <row r="246" spans="1:10" ht="16.5" customHeight="1">
      <c r="A246" s="818">
        <v>36</v>
      </c>
      <c r="B246" s="531" t="s">
        <v>23</v>
      </c>
      <c r="C246" s="532" t="s">
        <v>2320</v>
      </c>
      <c r="D246" s="528"/>
      <c r="E246" s="529" t="s">
        <v>11</v>
      </c>
      <c r="F246" s="528"/>
      <c r="G246" s="533" t="s">
        <v>2319</v>
      </c>
      <c r="H246" s="528"/>
      <c r="I246" s="533" t="s">
        <v>2310</v>
      </c>
      <c r="J246" s="528"/>
    </row>
    <row r="247" spans="1:10">
      <c r="A247" s="819"/>
      <c r="B247" s="531" t="s">
        <v>23</v>
      </c>
      <c r="C247" s="530" t="s">
        <v>1957</v>
      </c>
      <c r="D247" s="528"/>
      <c r="E247" s="529" t="s">
        <v>11</v>
      </c>
      <c r="F247" s="528"/>
      <c r="G247" s="528"/>
      <c r="H247" s="528"/>
      <c r="I247" s="528"/>
      <c r="J247" s="528"/>
    </row>
    <row r="248" spans="1:10">
      <c r="A248" s="819"/>
      <c r="B248" s="531" t="s">
        <v>23</v>
      </c>
      <c r="C248" s="530" t="s">
        <v>1958</v>
      </c>
      <c r="D248" s="528"/>
      <c r="E248" s="529" t="s">
        <v>11</v>
      </c>
      <c r="F248" s="528"/>
      <c r="G248" s="528"/>
      <c r="H248" s="528"/>
      <c r="I248" s="528"/>
      <c r="J248" s="528"/>
    </row>
    <row r="249" spans="1:10">
      <c r="A249" s="819"/>
      <c r="B249" s="531" t="s">
        <v>23</v>
      </c>
      <c r="C249" s="530" t="s">
        <v>1959</v>
      </c>
      <c r="D249" s="528" t="s">
        <v>2318</v>
      </c>
      <c r="E249" s="529" t="s">
        <v>11</v>
      </c>
      <c r="F249" s="528"/>
      <c r="G249" s="528"/>
      <c r="H249" s="528"/>
      <c r="I249" s="528"/>
      <c r="J249" s="528"/>
    </row>
    <row r="250" spans="1:10">
      <c r="A250" s="819"/>
      <c r="B250" s="531" t="s">
        <v>23</v>
      </c>
      <c r="C250" s="530" t="s">
        <v>1960</v>
      </c>
      <c r="D250" s="528" t="s">
        <v>2318</v>
      </c>
      <c r="E250" s="529" t="s">
        <v>11</v>
      </c>
      <c r="F250" s="528"/>
      <c r="G250" s="528"/>
      <c r="H250" s="528"/>
      <c r="I250" s="528"/>
      <c r="J250" s="528"/>
    </row>
    <row r="251" spans="1:10">
      <c r="A251" s="819"/>
      <c r="B251" s="531" t="s">
        <v>23</v>
      </c>
      <c r="C251" s="530" t="s">
        <v>1961</v>
      </c>
      <c r="D251" s="528"/>
      <c r="E251" s="529" t="s">
        <v>11</v>
      </c>
      <c r="F251" s="528"/>
      <c r="G251" s="528"/>
      <c r="H251" s="528"/>
      <c r="I251" s="528"/>
      <c r="J251" s="528"/>
    </row>
    <row r="252" spans="1:10">
      <c r="A252" s="819"/>
      <c r="B252" s="531" t="s">
        <v>23</v>
      </c>
      <c r="C252" s="530" t="s">
        <v>1962</v>
      </c>
      <c r="D252" s="528" t="s">
        <v>2309</v>
      </c>
      <c r="E252" s="529" t="s">
        <v>11</v>
      </c>
      <c r="F252" s="528"/>
      <c r="G252" s="528"/>
      <c r="H252" s="528"/>
      <c r="I252" s="528"/>
      <c r="J252" s="528"/>
    </row>
    <row r="253" spans="1:10">
      <c r="A253" s="819"/>
      <c r="B253" s="531" t="s">
        <v>23</v>
      </c>
      <c r="C253" s="530" t="s">
        <v>1963</v>
      </c>
      <c r="D253" s="528"/>
      <c r="E253" s="529" t="s">
        <v>11</v>
      </c>
      <c r="F253" s="528"/>
      <c r="G253" s="528"/>
      <c r="H253" s="528"/>
      <c r="I253" s="528"/>
      <c r="J253" s="528"/>
    </row>
    <row r="254" spans="1:10">
      <c r="A254" s="819"/>
      <c r="B254" s="531" t="s">
        <v>23</v>
      </c>
      <c r="C254" s="530" t="s">
        <v>1964</v>
      </c>
      <c r="D254" s="528" t="s">
        <v>2309</v>
      </c>
      <c r="E254" s="529" t="s">
        <v>11</v>
      </c>
      <c r="F254" s="528"/>
      <c r="G254" s="528"/>
      <c r="H254" s="528"/>
      <c r="I254" s="528"/>
      <c r="J254" s="528"/>
    </row>
    <row r="255" spans="1:10">
      <c r="A255" s="819"/>
      <c r="B255" s="531" t="s">
        <v>23</v>
      </c>
      <c r="C255" s="530" t="s">
        <v>1965</v>
      </c>
      <c r="D255" s="528" t="s">
        <v>2318</v>
      </c>
      <c r="E255" s="529" t="s">
        <v>11</v>
      </c>
      <c r="F255" s="528"/>
      <c r="G255" s="528"/>
      <c r="H255" s="528"/>
      <c r="I255" s="528"/>
      <c r="J255" s="528"/>
    </row>
    <row r="256" spans="1:10">
      <c r="A256" s="819"/>
      <c r="B256" s="531" t="s">
        <v>23</v>
      </c>
      <c r="C256" s="530" t="s">
        <v>1966</v>
      </c>
      <c r="D256" s="528"/>
      <c r="E256" s="529" t="s">
        <v>11</v>
      </c>
      <c r="F256" s="528"/>
      <c r="G256" s="528"/>
      <c r="H256" s="528"/>
      <c r="I256" s="528"/>
      <c r="J256" s="528"/>
    </row>
    <row r="257" spans="1:10">
      <c r="A257" s="819"/>
      <c r="B257" s="531" t="s">
        <v>23</v>
      </c>
      <c r="C257" s="530" t="s">
        <v>1967</v>
      </c>
      <c r="D257" s="528"/>
      <c r="E257" s="529" t="s">
        <v>11</v>
      </c>
      <c r="F257" s="528"/>
      <c r="G257" s="528"/>
      <c r="H257" s="528"/>
      <c r="I257" s="528"/>
      <c r="J257" s="528"/>
    </row>
    <row r="258" spans="1:10">
      <c r="A258" s="819"/>
      <c r="B258" s="531" t="s">
        <v>23</v>
      </c>
      <c r="C258" s="530" t="s">
        <v>1968</v>
      </c>
      <c r="D258" s="528" t="s">
        <v>2318</v>
      </c>
      <c r="E258" s="529" t="s">
        <v>11</v>
      </c>
      <c r="F258" s="528"/>
      <c r="G258" s="528"/>
      <c r="H258" s="528"/>
      <c r="I258" s="528"/>
      <c r="J258" s="528"/>
    </row>
    <row r="259" spans="1:10">
      <c r="A259" s="819"/>
      <c r="B259" s="531" t="s">
        <v>23</v>
      </c>
      <c r="C259" s="530" t="s">
        <v>1969</v>
      </c>
      <c r="D259" s="528" t="s">
        <v>2318</v>
      </c>
      <c r="E259" s="529" t="s">
        <v>11</v>
      </c>
      <c r="F259" s="528"/>
      <c r="G259" s="528"/>
      <c r="H259" s="528"/>
      <c r="I259" s="528"/>
      <c r="J259" s="528"/>
    </row>
    <row r="260" spans="1:10">
      <c r="A260" s="819"/>
      <c r="B260" s="531" t="s">
        <v>23</v>
      </c>
      <c r="C260" s="530" t="s">
        <v>1970</v>
      </c>
      <c r="D260" s="528"/>
      <c r="E260" s="529" t="s">
        <v>11</v>
      </c>
      <c r="F260" s="528"/>
      <c r="G260" s="528"/>
      <c r="H260" s="528"/>
      <c r="I260" s="528"/>
      <c r="J260" s="528"/>
    </row>
    <row r="261" spans="1:10">
      <c r="A261" s="819"/>
      <c r="B261" s="531" t="s">
        <v>23</v>
      </c>
      <c r="C261" s="530" t="s">
        <v>1971</v>
      </c>
      <c r="D261" s="528" t="s">
        <v>2314</v>
      </c>
      <c r="E261" s="529" t="s">
        <v>11</v>
      </c>
      <c r="F261" s="528"/>
      <c r="G261" s="528"/>
      <c r="H261" s="528"/>
      <c r="I261" s="528"/>
      <c r="J261" s="528"/>
    </row>
    <row r="262" spans="1:10">
      <c r="A262" s="819"/>
      <c r="B262" s="531" t="s">
        <v>23</v>
      </c>
      <c r="C262" s="530" t="s">
        <v>1972</v>
      </c>
      <c r="D262" s="528"/>
      <c r="E262" s="529" t="s">
        <v>11</v>
      </c>
      <c r="F262" s="528"/>
      <c r="G262" s="528"/>
      <c r="H262" s="528"/>
      <c r="I262" s="528"/>
      <c r="J262" s="528"/>
    </row>
    <row r="263" spans="1:10">
      <c r="A263" s="819"/>
      <c r="B263" s="531" t="s">
        <v>23</v>
      </c>
      <c r="C263" s="530" t="s">
        <v>1973</v>
      </c>
      <c r="D263" s="528" t="s">
        <v>2314</v>
      </c>
      <c r="E263" s="529" t="s">
        <v>11</v>
      </c>
      <c r="F263" s="528"/>
      <c r="G263" s="528"/>
      <c r="H263" s="528"/>
      <c r="I263" s="528"/>
      <c r="J263" s="528"/>
    </row>
    <row r="264" spans="1:10">
      <c r="A264" s="819"/>
      <c r="B264" s="531" t="s">
        <v>23</v>
      </c>
      <c r="C264" s="530" t="s">
        <v>1974</v>
      </c>
      <c r="D264" s="528" t="s">
        <v>2318</v>
      </c>
      <c r="E264" s="529" t="s">
        <v>11</v>
      </c>
      <c r="F264" s="528"/>
      <c r="G264" s="528"/>
      <c r="H264" s="528"/>
      <c r="I264" s="528"/>
      <c r="J264" s="528"/>
    </row>
    <row r="265" spans="1:10">
      <c r="A265" s="820"/>
      <c r="B265" s="531" t="s">
        <v>23</v>
      </c>
      <c r="C265" s="530" t="s">
        <v>1950</v>
      </c>
      <c r="D265" s="528" t="s">
        <v>2303</v>
      </c>
      <c r="E265" s="529" t="s">
        <v>11</v>
      </c>
      <c r="F265" s="528"/>
      <c r="G265" s="528"/>
      <c r="H265" s="528"/>
      <c r="I265" s="528"/>
      <c r="J265" s="528"/>
    </row>
    <row r="266" spans="1:10" ht="19.5" customHeight="1">
      <c r="A266" s="818">
        <v>37</v>
      </c>
      <c r="B266" s="531" t="s">
        <v>23</v>
      </c>
      <c r="C266" s="532" t="s">
        <v>2317</v>
      </c>
      <c r="D266" s="528"/>
      <c r="E266" s="529" t="s">
        <v>11</v>
      </c>
      <c r="F266" s="528"/>
      <c r="G266" s="533" t="s">
        <v>2316</v>
      </c>
      <c r="H266" s="528"/>
      <c r="I266" s="533" t="s">
        <v>2315</v>
      </c>
      <c r="J266" s="528"/>
    </row>
    <row r="267" spans="1:10">
      <c r="A267" s="819"/>
      <c r="B267" s="531" t="s">
        <v>23</v>
      </c>
      <c r="C267" s="530" t="s">
        <v>1957</v>
      </c>
      <c r="D267" s="528"/>
      <c r="E267" s="529" t="s">
        <v>11</v>
      </c>
      <c r="F267" s="528"/>
      <c r="G267" s="528"/>
      <c r="H267" s="528"/>
      <c r="I267" s="528"/>
      <c r="J267" s="528"/>
    </row>
    <row r="268" spans="1:10">
      <c r="A268" s="819"/>
      <c r="B268" s="531" t="s">
        <v>23</v>
      </c>
      <c r="C268" s="530" t="s">
        <v>1958</v>
      </c>
      <c r="D268" s="528"/>
      <c r="E268" s="529" t="s">
        <v>11</v>
      </c>
      <c r="F268" s="528"/>
      <c r="G268" s="528"/>
      <c r="H268" s="528"/>
      <c r="I268" s="528"/>
      <c r="J268" s="528"/>
    </row>
    <row r="269" spans="1:10">
      <c r="A269" s="819"/>
      <c r="B269" s="531" t="s">
        <v>23</v>
      </c>
      <c r="C269" s="530" t="s">
        <v>1959</v>
      </c>
      <c r="D269" s="528" t="s">
        <v>2313</v>
      </c>
      <c r="E269" s="529" t="s">
        <v>11</v>
      </c>
      <c r="F269" s="528"/>
      <c r="G269" s="528"/>
      <c r="H269" s="528"/>
      <c r="I269" s="528"/>
      <c r="J269" s="528"/>
    </row>
    <row r="270" spans="1:10">
      <c r="A270" s="819"/>
      <c r="B270" s="531" t="s">
        <v>23</v>
      </c>
      <c r="C270" s="530" t="s">
        <v>1960</v>
      </c>
      <c r="D270" s="528" t="s">
        <v>2313</v>
      </c>
      <c r="E270" s="529" t="s">
        <v>11</v>
      </c>
      <c r="F270" s="528"/>
      <c r="G270" s="528"/>
      <c r="H270" s="528"/>
      <c r="I270" s="528"/>
      <c r="J270" s="528"/>
    </row>
    <row r="271" spans="1:10">
      <c r="A271" s="819"/>
      <c r="B271" s="531" t="s">
        <v>23</v>
      </c>
      <c r="C271" s="530" t="s">
        <v>1961</v>
      </c>
      <c r="D271" s="528"/>
      <c r="E271" s="529" t="s">
        <v>11</v>
      </c>
      <c r="F271" s="528"/>
      <c r="G271" s="528"/>
      <c r="H271" s="528"/>
      <c r="I271" s="528"/>
      <c r="J271" s="528"/>
    </row>
    <row r="272" spans="1:10">
      <c r="A272" s="819"/>
      <c r="B272" s="531" t="s">
        <v>23</v>
      </c>
      <c r="C272" s="530" t="s">
        <v>1962</v>
      </c>
      <c r="D272" s="528" t="s">
        <v>2309</v>
      </c>
      <c r="E272" s="529" t="s">
        <v>11</v>
      </c>
      <c r="F272" s="528"/>
      <c r="G272" s="528"/>
      <c r="H272" s="528"/>
      <c r="I272" s="528"/>
      <c r="J272" s="528"/>
    </row>
    <row r="273" spans="1:10">
      <c r="A273" s="819"/>
      <c r="B273" s="531" t="s">
        <v>23</v>
      </c>
      <c r="C273" s="530" t="s">
        <v>1963</v>
      </c>
      <c r="D273" s="528"/>
      <c r="E273" s="529" t="s">
        <v>11</v>
      </c>
      <c r="F273" s="528"/>
      <c r="G273" s="528"/>
      <c r="H273" s="528"/>
      <c r="I273" s="528"/>
      <c r="J273" s="528"/>
    </row>
    <row r="274" spans="1:10">
      <c r="A274" s="819"/>
      <c r="B274" s="531" t="s">
        <v>23</v>
      </c>
      <c r="C274" s="530" t="s">
        <v>1964</v>
      </c>
      <c r="D274" s="528" t="s">
        <v>2309</v>
      </c>
      <c r="E274" s="529" t="s">
        <v>11</v>
      </c>
      <c r="F274" s="528"/>
      <c r="G274" s="528"/>
      <c r="H274" s="528"/>
      <c r="I274" s="528"/>
      <c r="J274" s="528"/>
    </row>
    <row r="275" spans="1:10">
      <c r="A275" s="819"/>
      <c r="B275" s="531" t="s">
        <v>23</v>
      </c>
      <c r="C275" s="530" t="s">
        <v>1965</v>
      </c>
      <c r="D275" s="528" t="s">
        <v>2313</v>
      </c>
      <c r="E275" s="529" t="s">
        <v>11</v>
      </c>
      <c r="F275" s="528"/>
      <c r="G275" s="528"/>
      <c r="H275" s="528"/>
      <c r="I275" s="528"/>
      <c r="J275" s="528"/>
    </row>
    <row r="276" spans="1:10">
      <c r="A276" s="819"/>
      <c r="B276" s="531" t="s">
        <v>23</v>
      </c>
      <c r="C276" s="530" t="s">
        <v>1966</v>
      </c>
      <c r="D276" s="528"/>
      <c r="E276" s="529" t="s">
        <v>11</v>
      </c>
      <c r="F276" s="528"/>
      <c r="G276" s="528"/>
      <c r="H276" s="528"/>
      <c r="I276" s="528"/>
      <c r="J276" s="528"/>
    </row>
    <row r="277" spans="1:10">
      <c r="A277" s="819"/>
      <c r="B277" s="531" t="s">
        <v>23</v>
      </c>
      <c r="C277" s="530" t="s">
        <v>1967</v>
      </c>
      <c r="D277" s="528"/>
      <c r="E277" s="529" t="s">
        <v>11</v>
      </c>
      <c r="F277" s="528"/>
      <c r="G277" s="528"/>
      <c r="H277" s="528"/>
      <c r="I277" s="528"/>
      <c r="J277" s="528"/>
    </row>
    <row r="278" spans="1:10">
      <c r="A278" s="819"/>
      <c r="B278" s="531" t="s">
        <v>23</v>
      </c>
      <c r="C278" s="530" t="s">
        <v>1968</v>
      </c>
      <c r="D278" s="528" t="s">
        <v>2313</v>
      </c>
      <c r="E278" s="529" t="s">
        <v>11</v>
      </c>
      <c r="F278" s="528"/>
      <c r="G278" s="528"/>
      <c r="H278" s="528"/>
      <c r="I278" s="528"/>
      <c r="J278" s="528"/>
    </row>
    <row r="279" spans="1:10">
      <c r="A279" s="819"/>
      <c r="B279" s="531" t="s">
        <v>23</v>
      </c>
      <c r="C279" s="530" t="s">
        <v>1969</v>
      </c>
      <c r="D279" s="528" t="s">
        <v>2313</v>
      </c>
      <c r="E279" s="529" t="s">
        <v>11</v>
      </c>
      <c r="F279" s="528"/>
      <c r="G279" s="528"/>
      <c r="H279" s="528"/>
      <c r="I279" s="528"/>
      <c r="J279" s="528"/>
    </row>
    <row r="280" spans="1:10">
      <c r="A280" s="819"/>
      <c r="B280" s="531" t="s">
        <v>23</v>
      </c>
      <c r="C280" s="530" t="s">
        <v>1970</v>
      </c>
      <c r="D280" s="528"/>
      <c r="E280" s="529" t="s">
        <v>11</v>
      </c>
      <c r="F280" s="528"/>
      <c r="G280" s="528"/>
      <c r="H280" s="528"/>
      <c r="I280" s="528"/>
      <c r="J280" s="528"/>
    </row>
    <row r="281" spans="1:10">
      <c r="A281" s="819"/>
      <c r="B281" s="531" t="s">
        <v>23</v>
      </c>
      <c r="C281" s="530" t="s">
        <v>1971</v>
      </c>
      <c r="D281" s="528" t="s">
        <v>2314</v>
      </c>
      <c r="E281" s="529" t="s">
        <v>11</v>
      </c>
      <c r="F281" s="528"/>
      <c r="G281" s="528"/>
      <c r="H281" s="528"/>
      <c r="I281" s="528"/>
      <c r="J281" s="528"/>
    </row>
    <row r="282" spans="1:10">
      <c r="A282" s="819"/>
      <c r="B282" s="531" t="s">
        <v>23</v>
      </c>
      <c r="C282" s="530" t="s">
        <v>1972</v>
      </c>
      <c r="D282" s="528"/>
      <c r="E282" s="529" t="s">
        <v>11</v>
      </c>
      <c r="F282" s="528"/>
      <c r="G282" s="528"/>
      <c r="H282" s="528"/>
      <c r="I282" s="528"/>
      <c r="J282" s="528"/>
    </row>
    <row r="283" spans="1:10">
      <c r="A283" s="819"/>
      <c r="B283" s="531" t="s">
        <v>23</v>
      </c>
      <c r="C283" s="530" t="s">
        <v>1973</v>
      </c>
      <c r="D283" s="528" t="s">
        <v>2314</v>
      </c>
      <c r="E283" s="529" t="s">
        <v>11</v>
      </c>
      <c r="F283" s="528"/>
      <c r="G283" s="528"/>
      <c r="H283" s="528"/>
      <c r="I283" s="528"/>
      <c r="J283" s="528"/>
    </row>
    <row r="284" spans="1:10">
      <c r="A284" s="819"/>
      <c r="B284" s="531" t="s">
        <v>23</v>
      </c>
      <c r="C284" s="530" t="s">
        <v>1974</v>
      </c>
      <c r="D284" s="528" t="s">
        <v>2313</v>
      </c>
      <c r="E284" s="529" t="s">
        <v>11</v>
      </c>
      <c r="F284" s="528"/>
      <c r="G284" s="528"/>
      <c r="H284" s="528"/>
      <c r="I284" s="528"/>
      <c r="J284" s="528"/>
    </row>
    <row r="285" spans="1:10">
      <c r="A285" s="820"/>
      <c r="B285" s="531" t="s">
        <v>23</v>
      </c>
      <c r="C285" s="530" t="s">
        <v>1950</v>
      </c>
      <c r="D285" s="528" t="s">
        <v>2303</v>
      </c>
      <c r="E285" s="529" t="s">
        <v>11</v>
      </c>
      <c r="F285" s="528"/>
      <c r="G285" s="528"/>
      <c r="H285" s="528"/>
      <c r="I285" s="528"/>
      <c r="J285" s="528"/>
    </row>
    <row r="286" spans="1:10" ht="20.25" customHeight="1">
      <c r="A286" s="818">
        <v>38</v>
      </c>
      <c r="B286" s="531" t="s">
        <v>23</v>
      </c>
      <c r="C286" s="532" t="s">
        <v>2312</v>
      </c>
      <c r="D286" s="528"/>
      <c r="E286" s="529" t="s">
        <v>11</v>
      </c>
      <c r="F286" s="528"/>
      <c r="G286" s="533" t="s">
        <v>2311</v>
      </c>
      <c r="H286" s="528"/>
      <c r="I286" s="533" t="s">
        <v>2310</v>
      </c>
      <c r="J286" s="528"/>
    </row>
    <row r="287" spans="1:10">
      <c r="A287" s="819"/>
      <c r="B287" s="531" t="s">
        <v>23</v>
      </c>
      <c r="C287" s="530" t="s">
        <v>1957</v>
      </c>
      <c r="D287" s="528"/>
      <c r="E287" s="529" t="s">
        <v>11</v>
      </c>
      <c r="F287" s="528"/>
      <c r="G287" s="528"/>
      <c r="H287" s="528"/>
      <c r="I287" s="528"/>
      <c r="J287" s="528"/>
    </row>
    <row r="288" spans="1:10">
      <c r="A288" s="819"/>
      <c r="B288" s="531" t="s">
        <v>23</v>
      </c>
      <c r="C288" s="530" t="s">
        <v>1958</v>
      </c>
      <c r="D288" s="528"/>
      <c r="E288" s="529" t="s">
        <v>11</v>
      </c>
      <c r="F288" s="528"/>
      <c r="G288" s="528"/>
      <c r="H288" s="528"/>
      <c r="I288" s="528"/>
      <c r="J288" s="528"/>
    </row>
    <row r="289" spans="1:10">
      <c r="A289" s="819"/>
      <c r="B289" s="531" t="s">
        <v>23</v>
      </c>
      <c r="C289" s="530" t="s">
        <v>1959</v>
      </c>
      <c r="D289" s="528" t="s">
        <v>2308</v>
      </c>
      <c r="E289" s="529" t="s">
        <v>11</v>
      </c>
      <c r="F289" s="528"/>
      <c r="G289" s="528"/>
      <c r="H289" s="528"/>
      <c r="I289" s="528"/>
      <c r="J289" s="528"/>
    </row>
    <row r="290" spans="1:10">
      <c r="A290" s="819"/>
      <c r="B290" s="531" t="s">
        <v>23</v>
      </c>
      <c r="C290" s="530" t="s">
        <v>1960</v>
      </c>
      <c r="D290" s="528" t="s">
        <v>2308</v>
      </c>
      <c r="E290" s="529" t="s">
        <v>11</v>
      </c>
      <c r="F290" s="528"/>
      <c r="G290" s="528"/>
      <c r="H290" s="528"/>
      <c r="I290" s="528"/>
      <c r="J290" s="528"/>
    </row>
    <row r="291" spans="1:10">
      <c r="A291" s="819"/>
      <c r="B291" s="531" t="s">
        <v>23</v>
      </c>
      <c r="C291" s="530" t="s">
        <v>1961</v>
      </c>
      <c r="D291" s="528"/>
      <c r="E291" s="529" t="s">
        <v>11</v>
      </c>
      <c r="F291" s="528"/>
      <c r="G291" s="528"/>
      <c r="H291" s="528"/>
      <c r="I291" s="528"/>
      <c r="J291" s="528"/>
    </row>
    <row r="292" spans="1:10">
      <c r="A292" s="819"/>
      <c r="B292" s="531" t="s">
        <v>23</v>
      </c>
      <c r="C292" s="530" t="s">
        <v>1962</v>
      </c>
      <c r="D292" s="528" t="s">
        <v>2309</v>
      </c>
      <c r="E292" s="529" t="s">
        <v>11</v>
      </c>
      <c r="F292" s="528"/>
      <c r="G292" s="528"/>
      <c r="H292" s="528"/>
      <c r="I292" s="528"/>
      <c r="J292" s="528"/>
    </row>
    <row r="293" spans="1:10">
      <c r="A293" s="819"/>
      <c r="B293" s="531" t="s">
        <v>23</v>
      </c>
      <c r="C293" s="530" t="s">
        <v>1963</v>
      </c>
      <c r="D293" s="528"/>
      <c r="E293" s="529" t="s">
        <v>11</v>
      </c>
      <c r="F293" s="528"/>
      <c r="G293" s="528"/>
      <c r="H293" s="528"/>
      <c r="I293" s="528"/>
      <c r="J293" s="528"/>
    </row>
    <row r="294" spans="1:10">
      <c r="A294" s="819"/>
      <c r="B294" s="531" t="s">
        <v>23</v>
      </c>
      <c r="C294" s="530" t="s">
        <v>1964</v>
      </c>
      <c r="D294" s="528" t="s">
        <v>2309</v>
      </c>
      <c r="E294" s="529" t="s">
        <v>11</v>
      </c>
      <c r="F294" s="528"/>
      <c r="G294" s="528"/>
      <c r="H294" s="528"/>
      <c r="I294" s="528"/>
      <c r="J294" s="528"/>
    </row>
    <row r="295" spans="1:10">
      <c r="A295" s="819"/>
      <c r="B295" s="531" t="s">
        <v>23</v>
      </c>
      <c r="C295" s="530" t="s">
        <v>1965</v>
      </c>
      <c r="D295" s="528" t="s">
        <v>2306</v>
      </c>
      <c r="E295" s="529" t="s">
        <v>11</v>
      </c>
      <c r="F295" s="528"/>
      <c r="G295" s="528"/>
      <c r="H295" s="528"/>
      <c r="I295" s="528"/>
      <c r="J295" s="528"/>
    </row>
    <row r="296" spans="1:10">
      <c r="A296" s="819"/>
      <c r="B296" s="531" t="s">
        <v>23</v>
      </c>
      <c r="C296" s="530" t="s">
        <v>1966</v>
      </c>
      <c r="D296" s="528"/>
      <c r="E296" s="529" t="s">
        <v>11</v>
      </c>
      <c r="F296" s="528"/>
      <c r="G296" s="528"/>
      <c r="H296" s="528"/>
      <c r="I296" s="528"/>
      <c r="J296" s="528"/>
    </row>
    <row r="297" spans="1:10">
      <c r="A297" s="819"/>
      <c r="B297" s="531" t="s">
        <v>23</v>
      </c>
      <c r="C297" s="530" t="s">
        <v>1967</v>
      </c>
      <c r="D297" s="528"/>
      <c r="E297" s="529" t="s">
        <v>11</v>
      </c>
      <c r="F297" s="528"/>
      <c r="G297" s="528"/>
      <c r="H297" s="528"/>
      <c r="I297" s="528"/>
      <c r="J297" s="528"/>
    </row>
    <row r="298" spans="1:10">
      <c r="A298" s="819"/>
      <c r="B298" s="531" t="s">
        <v>23</v>
      </c>
      <c r="C298" s="530" t="s">
        <v>1968</v>
      </c>
      <c r="D298" s="528" t="s">
        <v>2308</v>
      </c>
      <c r="E298" s="529" t="s">
        <v>11</v>
      </c>
      <c r="F298" s="528"/>
      <c r="G298" s="528"/>
      <c r="H298" s="528"/>
      <c r="I298" s="528"/>
      <c r="J298" s="528"/>
    </row>
    <row r="299" spans="1:10">
      <c r="A299" s="819"/>
      <c r="B299" s="531" t="s">
        <v>23</v>
      </c>
      <c r="C299" s="530" t="s">
        <v>1969</v>
      </c>
      <c r="D299" s="528" t="s">
        <v>2308</v>
      </c>
      <c r="E299" s="529" t="s">
        <v>11</v>
      </c>
      <c r="F299" s="528"/>
      <c r="G299" s="528"/>
      <c r="H299" s="528"/>
      <c r="I299" s="528"/>
      <c r="J299" s="528"/>
    </row>
    <row r="300" spans="1:10">
      <c r="A300" s="819"/>
      <c r="B300" s="531" t="s">
        <v>23</v>
      </c>
      <c r="C300" s="530" t="s">
        <v>1970</v>
      </c>
      <c r="D300" s="528"/>
      <c r="E300" s="529" t="s">
        <v>11</v>
      </c>
      <c r="F300" s="528"/>
      <c r="G300" s="528"/>
      <c r="H300" s="528"/>
      <c r="I300" s="528"/>
      <c r="J300" s="528"/>
    </row>
    <row r="301" spans="1:10">
      <c r="A301" s="819"/>
      <c r="B301" s="531" t="s">
        <v>23</v>
      </c>
      <c r="C301" s="530" t="s">
        <v>1971</v>
      </c>
      <c r="D301" s="528" t="s">
        <v>2307</v>
      </c>
      <c r="E301" s="529" t="s">
        <v>11</v>
      </c>
      <c r="F301" s="528"/>
      <c r="G301" s="528"/>
      <c r="H301" s="528"/>
      <c r="I301" s="528"/>
      <c r="J301" s="528"/>
    </row>
    <row r="302" spans="1:10">
      <c r="A302" s="819"/>
      <c r="B302" s="531" t="s">
        <v>23</v>
      </c>
      <c r="C302" s="530" t="s">
        <v>1972</v>
      </c>
      <c r="D302" s="528"/>
      <c r="E302" s="529" t="s">
        <v>11</v>
      </c>
      <c r="F302" s="528"/>
      <c r="G302" s="528"/>
      <c r="H302" s="528"/>
      <c r="I302" s="528"/>
      <c r="J302" s="528"/>
    </row>
    <row r="303" spans="1:10">
      <c r="A303" s="819"/>
      <c r="B303" s="531" t="s">
        <v>23</v>
      </c>
      <c r="C303" s="530" t="s">
        <v>1973</v>
      </c>
      <c r="D303" s="528" t="s">
        <v>2307</v>
      </c>
      <c r="E303" s="529" t="s">
        <v>11</v>
      </c>
      <c r="F303" s="528"/>
      <c r="G303" s="528"/>
      <c r="H303" s="528"/>
      <c r="I303" s="528"/>
      <c r="J303" s="528"/>
    </row>
    <row r="304" spans="1:10">
      <c r="A304" s="819"/>
      <c r="B304" s="531" t="s">
        <v>23</v>
      </c>
      <c r="C304" s="530" t="s">
        <v>1974</v>
      </c>
      <c r="D304" s="528" t="s">
        <v>2306</v>
      </c>
      <c r="E304" s="529" t="s">
        <v>11</v>
      </c>
      <c r="F304" s="528"/>
      <c r="G304" s="528"/>
      <c r="H304" s="528"/>
      <c r="I304" s="528"/>
      <c r="J304" s="528"/>
    </row>
    <row r="305" spans="1:10">
      <c r="A305" s="820"/>
      <c r="B305" s="531" t="s">
        <v>23</v>
      </c>
      <c r="C305" s="530" t="s">
        <v>1950</v>
      </c>
      <c r="D305" s="528" t="s">
        <v>2303</v>
      </c>
      <c r="E305" s="529" t="s">
        <v>11</v>
      </c>
      <c r="F305" s="528"/>
      <c r="G305" s="528"/>
      <c r="H305" s="528"/>
      <c r="I305" s="528"/>
      <c r="J305" s="528"/>
    </row>
    <row r="306" spans="1:10">
      <c r="A306" s="818">
        <v>39</v>
      </c>
      <c r="B306" s="531" t="s">
        <v>23</v>
      </c>
      <c r="C306" s="532" t="s">
        <v>2305</v>
      </c>
      <c r="D306" s="528"/>
      <c r="E306" s="529" t="s">
        <v>11</v>
      </c>
      <c r="F306" s="528"/>
      <c r="G306" s="528"/>
      <c r="H306" s="528"/>
      <c r="I306" s="528" t="s">
        <v>2304</v>
      </c>
      <c r="J306" s="528"/>
    </row>
    <row r="307" spans="1:10">
      <c r="A307" s="820"/>
      <c r="B307" s="531" t="s">
        <v>23</v>
      </c>
      <c r="C307" s="530" t="s">
        <v>1950</v>
      </c>
      <c r="D307" s="528" t="s">
        <v>2303</v>
      </c>
      <c r="E307" s="529" t="s">
        <v>11</v>
      </c>
      <c r="F307" s="528"/>
      <c r="G307" s="528"/>
      <c r="H307" s="528"/>
      <c r="I307" s="528"/>
      <c r="J307" s="528"/>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2"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topLeftCell="C1" zoomScaleNormal="100"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45"/>
      <c r="B1" s="544"/>
      <c r="C1" s="823" t="s">
        <v>2692</v>
      </c>
      <c r="D1" s="840"/>
      <c r="E1" s="591"/>
      <c r="F1" s="531" t="s">
        <v>5</v>
      </c>
      <c r="G1" s="590"/>
      <c r="H1" s="587"/>
      <c r="I1" s="202"/>
      <c r="J1" s="125"/>
    </row>
    <row r="2" spans="1:10" s="136" customFormat="1" ht="20.25" customHeight="1">
      <c r="A2" s="545"/>
      <c r="B2" s="544"/>
      <c r="C2" s="841"/>
      <c r="D2" s="841"/>
      <c r="E2" s="589" t="s">
        <v>6</v>
      </c>
      <c r="F2" s="581">
        <f>COUNTIF(E10:E161,"Not POR")</f>
        <v>0</v>
      </c>
      <c r="G2" s="580"/>
      <c r="H2" s="579"/>
      <c r="I2" s="129"/>
      <c r="J2" s="125"/>
    </row>
    <row r="3" spans="1:10" s="136" customFormat="1" ht="19.5" customHeight="1">
      <c r="A3" s="545"/>
      <c r="B3" s="544"/>
      <c r="C3" s="841"/>
      <c r="D3" s="841"/>
      <c r="E3" s="588" t="s">
        <v>8</v>
      </c>
      <c r="F3" s="581">
        <f>COUNTIF(E10:E161,"CHN validation")</f>
        <v>0</v>
      </c>
      <c r="G3" s="587"/>
      <c r="H3" s="579"/>
      <c r="I3" s="129"/>
      <c r="J3" s="125"/>
    </row>
    <row r="4" spans="1:10" s="136" customFormat="1" ht="18.75" customHeight="1">
      <c r="A4" s="545"/>
      <c r="B4" s="544"/>
      <c r="C4" s="841"/>
      <c r="D4" s="841"/>
      <c r="E4" s="586" t="s">
        <v>9</v>
      </c>
      <c r="F4" s="581">
        <f>COUNTIF(E10:E161,"New Item")</f>
        <v>0</v>
      </c>
      <c r="G4" s="580"/>
      <c r="H4" s="579"/>
      <c r="I4" s="129"/>
      <c r="J4" s="125"/>
    </row>
    <row r="5" spans="1:10" s="136" customFormat="1" ht="19.5" customHeight="1">
      <c r="A5" s="549"/>
      <c r="B5" s="544"/>
      <c r="C5" s="841"/>
      <c r="D5" s="841"/>
      <c r="E5" s="585" t="s">
        <v>7</v>
      </c>
      <c r="F5" s="581">
        <f>COUNTIF(E10:E161,"Pending update")</f>
        <v>0</v>
      </c>
      <c r="G5" s="580"/>
      <c r="H5" s="579"/>
      <c r="I5" s="584"/>
      <c r="J5" s="125"/>
    </row>
    <row r="6" spans="1:10" s="136" customFormat="1" ht="18.75" customHeight="1">
      <c r="A6" s="545"/>
      <c r="B6" s="544"/>
      <c r="C6" s="841"/>
      <c r="D6" s="841"/>
      <c r="E6" s="583" t="s">
        <v>10</v>
      </c>
      <c r="F6" s="581">
        <f>COUNTIF(E10:E161,"Modified")</f>
        <v>0</v>
      </c>
      <c r="G6" s="580"/>
      <c r="H6" s="579"/>
      <c r="I6" s="129"/>
      <c r="J6" s="125"/>
    </row>
    <row r="7" spans="1:10" s="136" customFormat="1" ht="17.25" customHeight="1">
      <c r="A7" s="545"/>
      <c r="B7" s="544"/>
      <c r="C7" s="841"/>
      <c r="D7" s="841"/>
      <c r="E7" s="529" t="s">
        <v>11</v>
      </c>
      <c r="F7" s="581">
        <f>COUNTIF(E10:E161,"Ready")</f>
        <v>66</v>
      </c>
      <c r="G7" s="580"/>
      <c r="H7" s="579"/>
      <c r="I7" s="129"/>
      <c r="J7" s="125"/>
    </row>
    <row r="8" spans="1:10" s="136" customFormat="1" ht="18.75" customHeight="1" thickBot="1">
      <c r="A8" s="203"/>
      <c r="B8" s="540"/>
      <c r="C8" s="841"/>
      <c r="D8" s="842"/>
      <c r="E8" s="582" t="s">
        <v>12</v>
      </c>
      <c r="F8" s="581">
        <f>COUNTIF(E10:E161,"Not ready")</f>
        <v>0</v>
      </c>
      <c r="G8" s="580"/>
      <c r="H8" s="579"/>
      <c r="I8" s="132"/>
      <c r="J8" s="125"/>
    </row>
    <row r="9" spans="1:10" s="136" customFormat="1" ht="53.85" customHeight="1">
      <c r="A9" s="578" t="s">
        <v>13</v>
      </c>
      <c r="B9" s="535" t="s">
        <v>14</v>
      </c>
      <c r="C9" s="535" t="s">
        <v>457</v>
      </c>
      <c r="D9" s="134" t="s">
        <v>190</v>
      </c>
      <c r="E9" s="577" t="s">
        <v>17</v>
      </c>
      <c r="F9" s="577" t="s">
        <v>18</v>
      </c>
      <c r="G9" s="577" t="s">
        <v>458</v>
      </c>
      <c r="H9" s="577" t="s">
        <v>459</v>
      </c>
      <c r="I9" s="133" t="s">
        <v>2492</v>
      </c>
      <c r="J9" s="135" t="s">
        <v>2491</v>
      </c>
    </row>
    <row r="10" spans="1:10" s="136" customFormat="1" ht="18" customHeight="1">
      <c r="A10" s="828">
        <v>1</v>
      </c>
      <c r="B10" s="531" t="s">
        <v>23</v>
      </c>
      <c r="C10" s="564" t="s">
        <v>2691</v>
      </c>
      <c r="D10" s="576"/>
      <c r="E10" s="529" t="s">
        <v>11</v>
      </c>
      <c r="F10" s="574"/>
      <c r="G10" s="572"/>
      <c r="H10" s="572"/>
      <c r="I10" s="575" t="s">
        <v>2690</v>
      </c>
      <c r="J10" s="559"/>
    </row>
    <row r="11" spans="1:10" s="136" customFormat="1" ht="18" customHeight="1">
      <c r="A11" s="829"/>
      <c r="B11" s="531" t="s">
        <v>23</v>
      </c>
      <c r="C11" s="530" t="s">
        <v>2550</v>
      </c>
      <c r="D11" s="561" t="s">
        <v>2527</v>
      </c>
      <c r="E11" s="529" t="s">
        <v>11</v>
      </c>
      <c r="F11" s="574"/>
      <c r="G11" s="572"/>
      <c r="H11" s="572"/>
      <c r="I11" s="573"/>
      <c r="J11" s="559"/>
    </row>
    <row r="12" spans="1:10" s="136" customFormat="1" ht="18" customHeight="1">
      <c r="A12" s="827">
        <v>2</v>
      </c>
      <c r="B12" s="531" t="s">
        <v>23</v>
      </c>
      <c r="C12" s="564" t="s">
        <v>2689</v>
      </c>
      <c r="D12" s="561"/>
      <c r="E12" s="529" t="s">
        <v>11</v>
      </c>
      <c r="F12" s="574"/>
      <c r="G12" s="572"/>
      <c r="H12" s="572" t="s">
        <v>2686</v>
      </c>
      <c r="I12" s="573"/>
      <c r="J12" s="559"/>
    </row>
    <row r="13" spans="1:10" s="136" customFormat="1" ht="18" customHeight="1">
      <c r="A13" s="827"/>
      <c r="B13" s="531" t="s">
        <v>23</v>
      </c>
      <c r="C13" s="530" t="s">
        <v>2550</v>
      </c>
      <c r="D13" s="561" t="s">
        <v>2688</v>
      </c>
      <c r="E13" s="529" t="s">
        <v>11</v>
      </c>
      <c r="F13" s="574"/>
      <c r="G13" s="575"/>
      <c r="H13" s="572"/>
      <c r="I13" s="573"/>
      <c r="J13" s="559"/>
    </row>
    <row r="14" spans="1:10" s="136" customFormat="1" ht="18" customHeight="1">
      <c r="A14" s="827">
        <v>3</v>
      </c>
      <c r="B14" s="531" t="s">
        <v>23</v>
      </c>
      <c r="C14" s="564" t="s">
        <v>2687</v>
      </c>
      <c r="D14" s="561"/>
      <c r="E14" s="529" t="s">
        <v>11</v>
      </c>
      <c r="F14" s="574"/>
      <c r="G14" s="572" t="s">
        <v>2686</v>
      </c>
      <c r="H14" s="572"/>
      <c r="I14" s="573"/>
      <c r="J14" s="559"/>
    </row>
    <row r="15" spans="1:10" s="136" customFormat="1" ht="18" customHeight="1">
      <c r="A15" s="827"/>
      <c r="B15" s="531" t="s">
        <v>23</v>
      </c>
      <c r="C15" s="530" t="s">
        <v>2550</v>
      </c>
      <c r="D15" s="561" t="s">
        <v>2685</v>
      </c>
      <c r="E15" s="529" t="s">
        <v>11</v>
      </c>
      <c r="F15" s="574"/>
      <c r="G15" s="572"/>
      <c r="H15" s="572"/>
      <c r="I15" s="573"/>
      <c r="J15" s="559"/>
    </row>
    <row r="16" spans="1:10" s="136" customFormat="1" ht="18" customHeight="1">
      <c r="A16" s="827">
        <v>4</v>
      </c>
      <c r="B16" s="531" t="s">
        <v>23</v>
      </c>
      <c r="C16" s="564" t="s">
        <v>2684</v>
      </c>
      <c r="D16" s="561"/>
      <c r="E16" s="529" t="s">
        <v>11</v>
      </c>
      <c r="F16" s="574"/>
      <c r="G16" s="566" t="s">
        <v>2683</v>
      </c>
      <c r="H16" s="572"/>
      <c r="I16" s="558" t="s">
        <v>2682</v>
      </c>
      <c r="J16" s="559"/>
    </row>
    <row r="17" spans="1:10" s="136" customFormat="1" ht="18" customHeight="1">
      <c r="A17" s="827"/>
      <c r="B17" s="531" t="s">
        <v>23</v>
      </c>
      <c r="C17" s="530" t="s">
        <v>2550</v>
      </c>
      <c r="D17" s="561" t="s">
        <v>2527</v>
      </c>
      <c r="E17" s="529" t="s">
        <v>11</v>
      </c>
      <c r="F17" s="574"/>
      <c r="G17" s="572"/>
      <c r="H17" s="572"/>
      <c r="I17" s="573"/>
      <c r="J17" s="559"/>
    </row>
    <row r="18" spans="1:10" s="136" customFormat="1" ht="18" customHeight="1">
      <c r="A18" s="827">
        <v>5</v>
      </c>
      <c r="B18" s="531" t="s">
        <v>23</v>
      </c>
      <c r="C18" s="564" t="s">
        <v>1951</v>
      </c>
      <c r="D18" s="561"/>
      <c r="E18" s="529" t="s">
        <v>11</v>
      </c>
      <c r="F18" s="560"/>
      <c r="G18" s="566" t="s">
        <v>2681</v>
      </c>
      <c r="H18" s="572"/>
      <c r="I18" s="569" t="s">
        <v>2643</v>
      </c>
      <c r="J18" s="559"/>
    </row>
    <row r="19" spans="1:10" s="136" customFormat="1" ht="18" customHeight="1">
      <c r="A19" s="827"/>
      <c r="B19" s="531" t="s">
        <v>23</v>
      </c>
      <c r="C19" s="530" t="s">
        <v>2550</v>
      </c>
      <c r="D19" s="561" t="s">
        <v>2527</v>
      </c>
      <c r="E19" s="529" t="s">
        <v>11</v>
      </c>
      <c r="F19" s="560"/>
      <c r="G19" s="572"/>
      <c r="H19" s="572"/>
      <c r="I19" s="569"/>
      <c r="J19" s="559"/>
    </row>
    <row r="20" spans="1:10" s="136" customFormat="1" ht="18" customHeight="1">
      <c r="A20" s="827">
        <v>6</v>
      </c>
      <c r="B20" s="531" t="s">
        <v>23</v>
      </c>
      <c r="C20" s="564" t="s">
        <v>2680</v>
      </c>
      <c r="D20" s="561"/>
      <c r="E20" s="529" t="s">
        <v>11</v>
      </c>
      <c r="F20" s="560"/>
      <c r="G20" s="572"/>
      <c r="H20" s="572"/>
      <c r="I20" s="569" t="s">
        <v>2674</v>
      </c>
      <c r="J20" s="559"/>
    </row>
    <row r="21" spans="1:10" s="136" customFormat="1" ht="18" customHeight="1">
      <c r="A21" s="827"/>
      <c r="B21" s="531" t="s">
        <v>23</v>
      </c>
      <c r="C21" s="530" t="s">
        <v>1975</v>
      </c>
      <c r="D21" s="561" t="s">
        <v>2527</v>
      </c>
      <c r="E21" s="529" t="s">
        <v>11</v>
      </c>
      <c r="F21" s="560"/>
      <c r="G21" s="572"/>
      <c r="H21" s="572"/>
      <c r="I21" s="569"/>
      <c r="J21" s="559"/>
    </row>
    <row r="22" spans="1:10" s="136" customFormat="1" ht="18" customHeight="1">
      <c r="A22" s="827"/>
      <c r="B22" s="531" t="s">
        <v>23</v>
      </c>
      <c r="C22" s="530" t="s">
        <v>1950</v>
      </c>
      <c r="D22" s="561" t="s">
        <v>2527</v>
      </c>
      <c r="E22" s="529" t="s">
        <v>11</v>
      </c>
      <c r="F22" s="560"/>
      <c r="G22" s="572"/>
      <c r="H22" s="572"/>
      <c r="I22" s="569"/>
      <c r="J22" s="559"/>
    </row>
    <row r="23" spans="1:10" s="136" customFormat="1" ht="18" customHeight="1">
      <c r="A23" s="827">
        <v>7</v>
      </c>
      <c r="B23" s="531" t="s">
        <v>23</v>
      </c>
      <c r="C23" s="564" t="s">
        <v>2679</v>
      </c>
      <c r="D23" s="561"/>
      <c r="E23" s="529" t="s">
        <v>11</v>
      </c>
      <c r="F23" s="560"/>
      <c r="G23" s="572"/>
      <c r="H23" s="572"/>
      <c r="I23" s="569" t="s">
        <v>2678</v>
      </c>
      <c r="J23" s="559"/>
    </row>
    <row r="24" spans="1:10" s="136" customFormat="1" ht="18" customHeight="1">
      <c r="A24" s="827"/>
      <c r="B24" s="531" t="s">
        <v>23</v>
      </c>
      <c r="C24" s="530" t="s">
        <v>2445</v>
      </c>
      <c r="D24" s="561" t="s">
        <v>2677</v>
      </c>
      <c r="E24" s="529"/>
      <c r="F24" s="560"/>
      <c r="G24" s="572"/>
      <c r="H24" s="572"/>
      <c r="I24" s="569"/>
      <c r="J24" s="559"/>
    </row>
    <row r="25" spans="1:10" s="136" customFormat="1" ht="18" customHeight="1">
      <c r="A25" s="827"/>
      <c r="B25" s="531" t="s">
        <v>23</v>
      </c>
      <c r="C25" s="530" t="s">
        <v>1950</v>
      </c>
      <c r="D25" s="561" t="s">
        <v>2527</v>
      </c>
      <c r="E25" s="529" t="s">
        <v>11</v>
      </c>
      <c r="F25" s="560"/>
      <c r="G25" s="572"/>
      <c r="H25" s="572"/>
      <c r="I25" s="569"/>
      <c r="J25" s="559"/>
    </row>
    <row r="26" spans="1:10" s="136" customFormat="1" ht="18" customHeight="1">
      <c r="A26" s="827">
        <v>8</v>
      </c>
      <c r="B26" s="531" t="s">
        <v>23</v>
      </c>
      <c r="C26" s="564" t="s">
        <v>2676</v>
      </c>
      <c r="D26" s="561"/>
      <c r="E26" s="529" t="s">
        <v>11</v>
      </c>
      <c r="F26" s="571"/>
      <c r="G26" s="566" t="s">
        <v>2653</v>
      </c>
      <c r="H26" s="558"/>
      <c r="I26" s="569" t="s">
        <v>2643</v>
      </c>
      <c r="J26" s="559"/>
    </row>
    <row r="27" spans="1:10" s="136" customFormat="1" ht="18" customHeight="1">
      <c r="A27" s="827"/>
      <c r="B27" s="531" t="s">
        <v>23</v>
      </c>
      <c r="C27" s="530" t="s">
        <v>2550</v>
      </c>
      <c r="D27" s="561" t="s">
        <v>2527</v>
      </c>
      <c r="E27" s="529" t="s">
        <v>11</v>
      </c>
      <c r="F27" s="571"/>
      <c r="G27" s="558"/>
      <c r="H27" s="558"/>
      <c r="I27" s="558"/>
      <c r="J27" s="559"/>
    </row>
    <row r="28" spans="1:10" s="136" customFormat="1" ht="18" customHeight="1">
      <c r="A28" s="827">
        <v>9</v>
      </c>
      <c r="B28" s="531" t="s">
        <v>23</v>
      </c>
      <c r="C28" s="564" t="s">
        <v>2675</v>
      </c>
      <c r="D28" s="561"/>
      <c r="E28" s="529" t="s">
        <v>11</v>
      </c>
      <c r="F28" s="571"/>
      <c r="G28" s="558"/>
      <c r="H28" s="558"/>
      <c r="I28" s="569" t="s">
        <v>2674</v>
      </c>
      <c r="J28" s="559"/>
    </row>
    <row r="29" spans="1:10" s="136" customFormat="1" ht="18" customHeight="1">
      <c r="A29" s="827"/>
      <c r="B29" s="531" t="s">
        <v>23</v>
      </c>
      <c r="C29" s="530" t="s">
        <v>2651</v>
      </c>
      <c r="D29" s="561" t="s">
        <v>2527</v>
      </c>
      <c r="E29" s="529" t="s">
        <v>11</v>
      </c>
      <c r="F29" s="571"/>
      <c r="G29" s="558"/>
      <c r="H29" s="558"/>
      <c r="I29" s="558"/>
      <c r="J29" s="559"/>
    </row>
    <row r="30" spans="1:10" s="136" customFormat="1" ht="18" customHeight="1">
      <c r="A30" s="827"/>
      <c r="B30" s="531" t="s">
        <v>23</v>
      </c>
      <c r="C30" s="530" t="s">
        <v>1950</v>
      </c>
      <c r="D30" s="561" t="s">
        <v>2527</v>
      </c>
      <c r="E30" s="529" t="s">
        <v>11</v>
      </c>
      <c r="F30" s="571"/>
      <c r="G30" s="558"/>
      <c r="H30" s="558"/>
      <c r="I30" s="569"/>
      <c r="J30" s="559"/>
    </row>
    <row r="31" spans="1:10" s="136" customFormat="1" ht="18" customHeight="1">
      <c r="A31" s="827">
        <v>10</v>
      </c>
      <c r="B31" s="531" t="s">
        <v>23</v>
      </c>
      <c r="C31" s="564" t="s">
        <v>2673</v>
      </c>
      <c r="D31" s="561"/>
      <c r="E31" s="529" t="s">
        <v>11</v>
      </c>
      <c r="F31" s="560"/>
      <c r="G31" s="558" t="s">
        <v>2672</v>
      </c>
      <c r="H31" s="558"/>
      <c r="I31" s="570" t="s">
        <v>2671</v>
      </c>
      <c r="J31" s="559"/>
    </row>
    <row r="32" spans="1:10" s="136" customFormat="1" ht="18" customHeight="1">
      <c r="A32" s="827"/>
      <c r="B32" s="531" t="s">
        <v>23</v>
      </c>
      <c r="C32" s="530" t="s">
        <v>2646</v>
      </c>
      <c r="D32" s="561" t="s">
        <v>2662</v>
      </c>
      <c r="E32" s="529"/>
      <c r="F32" s="560"/>
      <c r="G32" s="558"/>
      <c r="H32" s="558"/>
      <c r="I32" s="569"/>
      <c r="J32" s="559"/>
    </row>
    <row r="33" spans="1:10" s="136" customFormat="1" ht="18" customHeight="1">
      <c r="A33" s="827"/>
      <c r="B33" s="531" t="s">
        <v>23</v>
      </c>
      <c r="C33" s="530" t="s">
        <v>2550</v>
      </c>
      <c r="D33" s="561" t="s">
        <v>2527</v>
      </c>
      <c r="E33" s="529" t="s">
        <v>11</v>
      </c>
      <c r="F33" s="560"/>
      <c r="G33" s="558"/>
      <c r="H33" s="558"/>
      <c r="I33" s="558"/>
      <c r="J33" s="559"/>
    </row>
    <row r="34" spans="1:10" s="136" customFormat="1" ht="18" customHeight="1">
      <c r="A34" s="827">
        <v>11</v>
      </c>
      <c r="B34" s="531" t="s">
        <v>23</v>
      </c>
      <c r="C34" s="564" t="s">
        <v>2670</v>
      </c>
      <c r="D34" s="561"/>
      <c r="E34" s="529" t="s">
        <v>11</v>
      </c>
      <c r="F34" s="560"/>
      <c r="G34" s="566" t="s">
        <v>2653</v>
      </c>
      <c r="H34" s="558"/>
      <c r="I34" s="569" t="s">
        <v>2643</v>
      </c>
      <c r="J34" s="559"/>
    </row>
    <row r="35" spans="1:10" s="136" customFormat="1" ht="18" customHeight="1">
      <c r="A35" s="827"/>
      <c r="B35" s="531" t="s">
        <v>23</v>
      </c>
      <c r="C35" s="530" t="s">
        <v>2550</v>
      </c>
      <c r="D35" s="561" t="s">
        <v>2527</v>
      </c>
      <c r="E35" s="529" t="s">
        <v>11</v>
      </c>
      <c r="F35" s="560"/>
      <c r="G35" s="558"/>
      <c r="H35" s="558"/>
      <c r="I35" s="558"/>
      <c r="J35" s="559"/>
    </row>
    <row r="36" spans="1:10" s="136" customFormat="1" ht="18" customHeight="1">
      <c r="A36" s="827">
        <v>12</v>
      </c>
      <c r="B36" s="531" t="s">
        <v>23</v>
      </c>
      <c r="C36" s="564" t="s">
        <v>2669</v>
      </c>
      <c r="D36" s="561"/>
      <c r="E36" s="529" t="s">
        <v>11</v>
      </c>
      <c r="F36" s="560"/>
      <c r="G36" s="558"/>
      <c r="H36" s="558"/>
      <c r="I36" s="558" t="s">
        <v>2641</v>
      </c>
      <c r="J36" s="559"/>
    </row>
    <row r="37" spans="1:10" s="136" customFormat="1" ht="18" customHeight="1">
      <c r="A37" s="827"/>
      <c r="B37" s="531" t="s">
        <v>23</v>
      </c>
      <c r="C37" s="530" t="s">
        <v>2651</v>
      </c>
      <c r="D37" s="561" t="s">
        <v>2527</v>
      </c>
      <c r="E37" s="529" t="s">
        <v>11</v>
      </c>
      <c r="F37" s="560"/>
      <c r="G37" s="558"/>
      <c r="H37" s="558"/>
      <c r="I37" s="558"/>
      <c r="J37" s="559"/>
    </row>
    <row r="38" spans="1:10" s="136" customFormat="1" ht="18" customHeight="1">
      <c r="A38" s="827"/>
      <c r="B38" s="531" t="s">
        <v>23</v>
      </c>
      <c r="C38" s="530" t="s">
        <v>1950</v>
      </c>
      <c r="D38" s="561" t="s">
        <v>2527</v>
      </c>
      <c r="E38" s="529" t="s">
        <v>11</v>
      </c>
      <c r="F38" s="560"/>
      <c r="G38" s="558"/>
      <c r="H38" s="558"/>
      <c r="I38" s="558"/>
      <c r="J38" s="559"/>
    </row>
    <row r="39" spans="1:10" s="136" customFormat="1" ht="18" customHeight="1">
      <c r="A39" s="827">
        <v>13</v>
      </c>
      <c r="B39" s="531" t="s">
        <v>23</v>
      </c>
      <c r="C39" s="564" t="s">
        <v>2668</v>
      </c>
      <c r="D39" s="561"/>
      <c r="E39" s="529" t="s">
        <v>11</v>
      </c>
      <c r="F39" s="560"/>
      <c r="G39" s="558" t="s">
        <v>2663</v>
      </c>
      <c r="H39" s="558"/>
      <c r="I39" s="558" t="s">
        <v>2667</v>
      </c>
      <c r="J39" s="559"/>
    </row>
    <row r="40" spans="1:10" s="136" customFormat="1" ht="18" customHeight="1">
      <c r="A40" s="827"/>
      <c r="B40" s="531" t="s">
        <v>23</v>
      </c>
      <c r="C40" s="530" t="s">
        <v>2646</v>
      </c>
      <c r="D40" s="561" t="s">
        <v>2662</v>
      </c>
      <c r="E40" s="529"/>
      <c r="F40" s="560"/>
      <c r="G40" s="558"/>
      <c r="H40" s="558"/>
      <c r="I40" s="558"/>
      <c r="J40" s="559"/>
    </row>
    <row r="41" spans="1:10" s="136" customFormat="1" ht="18" customHeight="1">
      <c r="A41" s="827"/>
      <c r="B41" s="531" t="s">
        <v>23</v>
      </c>
      <c r="C41" s="530" t="s">
        <v>2550</v>
      </c>
      <c r="D41" s="561" t="s">
        <v>2527</v>
      </c>
      <c r="E41" s="529" t="s">
        <v>11</v>
      </c>
      <c r="F41" s="560"/>
      <c r="G41" s="558"/>
      <c r="H41" s="558"/>
      <c r="I41" s="558"/>
      <c r="J41" s="559"/>
    </row>
    <row r="42" spans="1:10" s="136" customFormat="1" ht="18" customHeight="1">
      <c r="A42" s="827">
        <v>14</v>
      </c>
      <c r="B42" s="531" t="s">
        <v>23</v>
      </c>
      <c r="C42" s="564" t="s">
        <v>2666</v>
      </c>
      <c r="D42" s="561"/>
      <c r="E42" s="529" t="s">
        <v>11</v>
      </c>
      <c r="F42" s="560"/>
      <c r="G42" s="566" t="s">
        <v>2653</v>
      </c>
      <c r="H42" s="558"/>
      <c r="I42" s="569" t="s">
        <v>2643</v>
      </c>
      <c r="J42" s="559"/>
    </row>
    <row r="43" spans="1:10" s="136" customFormat="1" ht="18" customHeight="1">
      <c r="A43" s="827"/>
      <c r="B43" s="531" t="s">
        <v>23</v>
      </c>
      <c r="C43" s="530" t="s">
        <v>2550</v>
      </c>
      <c r="D43" s="561" t="s">
        <v>2527</v>
      </c>
      <c r="E43" s="529" t="s">
        <v>11</v>
      </c>
      <c r="F43" s="560"/>
      <c r="G43" s="558"/>
      <c r="H43" s="558"/>
      <c r="I43" s="558"/>
      <c r="J43" s="559"/>
    </row>
    <row r="44" spans="1:10" s="136" customFormat="1" ht="18" customHeight="1">
      <c r="A44" s="827">
        <v>15</v>
      </c>
      <c r="B44" s="531" t="s">
        <v>23</v>
      </c>
      <c r="C44" s="564" t="s">
        <v>2665</v>
      </c>
      <c r="D44" s="561"/>
      <c r="E44" s="529" t="s">
        <v>11</v>
      </c>
      <c r="F44" s="560"/>
      <c r="G44" s="558"/>
      <c r="H44" s="558"/>
      <c r="I44" s="558" t="s">
        <v>2641</v>
      </c>
      <c r="J44" s="559"/>
    </row>
    <row r="45" spans="1:10" s="136" customFormat="1" ht="18" customHeight="1">
      <c r="A45" s="827"/>
      <c r="B45" s="531" t="s">
        <v>23</v>
      </c>
      <c r="C45" s="530" t="s">
        <v>2651</v>
      </c>
      <c r="D45" s="561" t="s">
        <v>2527</v>
      </c>
      <c r="E45" s="529" t="s">
        <v>11</v>
      </c>
      <c r="F45" s="560"/>
      <c r="G45" s="558"/>
      <c r="H45" s="558"/>
      <c r="I45" s="558"/>
      <c r="J45" s="559"/>
    </row>
    <row r="46" spans="1:10" s="136" customFormat="1" ht="18" customHeight="1">
      <c r="A46" s="827"/>
      <c r="B46" s="531" t="s">
        <v>23</v>
      </c>
      <c r="C46" s="530" t="s">
        <v>1950</v>
      </c>
      <c r="D46" s="561" t="s">
        <v>2527</v>
      </c>
      <c r="E46" s="529" t="s">
        <v>11</v>
      </c>
      <c r="F46" s="560"/>
      <c r="G46" s="558"/>
      <c r="H46" s="558"/>
      <c r="I46" s="558"/>
      <c r="J46" s="559"/>
    </row>
    <row r="47" spans="1:10" s="136" customFormat="1" ht="18" customHeight="1">
      <c r="A47" s="827">
        <v>16</v>
      </c>
      <c r="B47" s="531" t="s">
        <v>23</v>
      </c>
      <c r="C47" s="564" t="s">
        <v>2664</v>
      </c>
      <c r="D47" s="561"/>
      <c r="E47" s="529" t="s">
        <v>11</v>
      </c>
      <c r="F47" s="560"/>
      <c r="G47" s="558" t="s">
        <v>2663</v>
      </c>
      <c r="H47" s="558"/>
      <c r="I47" s="558" t="s">
        <v>2656</v>
      </c>
      <c r="J47" s="559"/>
    </row>
    <row r="48" spans="1:10" s="136" customFormat="1" ht="18" customHeight="1">
      <c r="A48" s="827"/>
      <c r="B48" s="531" t="s">
        <v>23</v>
      </c>
      <c r="C48" s="530" t="s">
        <v>2646</v>
      </c>
      <c r="D48" s="561" t="s">
        <v>2662</v>
      </c>
      <c r="E48" s="529"/>
      <c r="F48" s="560"/>
      <c r="G48" s="558"/>
      <c r="H48" s="558"/>
      <c r="I48" s="558"/>
      <c r="J48" s="559"/>
    </row>
    <row r="49" spans="1:10" s="136" customFormat="1" ht="18" customHeight="1">
      <c r="A49" s="827"/>
      <c r="B49" s="531" t="s">
        <v>23</v>
      </c>
      <c r="C49" s="530" t="s">
        <v>2550</v>
      </c>
      <c r="D49" s="561" t="s">
        <v>2527</v>
      </c>
      <c r="E49" s="529" t="s">
        <v>11</v>
      </c>
      <c r="F49" s="560"/>
      <c r="G49" s="558"/>
      <c r="H49" s="558"/>
      <c r="I49" s="558"/>
      <c r="J49" s="559"/>
    </row>
    <row r="50" spans="1:10" s="136" customFormat="1" ht="18" customHeight="1">
      <c r="A50" s="827">
        <v>17</v>
      </c>
      <c r="B50" s="531" t="s">
        <v>23</v>
      </c>
      <c r="C50" s="564" t="s">
        <v>2661</v>
      </c>
      <c r="D50" s="561"/>
      <c r="E50" s="529" t="s">
        <v>11</v>
      </c>
      <c r="F50" s="560"/>
      <c r="G50" s="566" t="s">
        <v>2660</v>
      </c>
      <c r="H50" s="558"/>
      <c r="I50" s="569" t="s">
        <v>2643</v>
      </c>
      <c r="J50" s="559"/>
    </row>
    <row r="51" spans="1:10" s="136" customFormat="1" ht="18" customHeight="1">
      <c r="A51" s="827"/>
      <c r="B51" s="531" t="s">
        <v>23</v>
      </c>
      <c r="C51" s="530" t="s">
        <v>2550</v>
      </c>
      <c r="D51" s="561" t="s">
        <v>2527</v>
      </c>
      <c r="E51" s="529" t="s">
        <v>11</v>
      </c>
      <c r="F51" s="560"/>
      <c r="G51" s="558"/>
      <c r="H51" s="558"/>
      <c r="I51" s="558"/>
      <c r="J51" s="559"/>
    </row>
    <row r="52" spans="1:10" s="136" customFormat="1" ht="18" customHeight="1">
      <c r="A52" s="827">
        <v>18</v>
      </c>
      <c r="B52" s="531" t="s">
        <v>23</v>
      </c>
      <c r="C52" s="564" t="s">
        <v>2659</v>
      </c>
      <c r="D52" s="561"/>
      <c r="E52" s="529" t="s">
        <v>11</v>
      </c>
      <c r="F52" s="560"/>
      <c r="G52" s="558"/>
      <c r="H52" s="558"/>
      <c r="I52" s="558" t="s">
        <v>2641</v>
      </c>
      <c r="J52" s="559"/>
    </row>
    <row r="53" spans="1:10" s="136" customFormat="1" ht="18" customHeight="1">
      <c r="A53" s="827"/>
      <c r="B53" s="531" t="s">
        <v>23</v>
      </c>
      <c r="C53" s="530" t="s">
        <v>2651</v>
      </c>
      <c r="D53" s="561" t="s">
        <v>2527</v>
      </c>
      <c r="E53" s="529" t="s">
        <v>11</v>
      </c>
      <c r="F53" s="560"/>
      <c r="G53" s="558"/>
      <c r="H53" s="558"/>
      <c r="I53" s="558"/>
      <c r="J53" s="559"/>
    </row>
    <row r="54" spans="1:10" s="136" customFormat="1" ht="18" customHeight="1">
      <c r="A54" s="827"/>
      <c r="B54" s="531" t="s">
        <v>23</v>
      </c>
      <c r="C54" s="530" t="s">
        <v>1950</v>
      </c>
      <c r="D54" s="561" t="s">
        <v>2527</v>
      </c>
      <c r="E54" s="529" t="s">
        <v>11</v>
      </c>
      <c r="F54" s="560"/>
      <c r="G54" s="558"/>
      <c r="H54" s="558"/>
      <c r="I54" s="558"/>
      <c r="J54" s="559"/>
    </row>
    <row r="55" spans="1:10" s="136" customFormat="1" ht="18" customHeight="1">
      <c r="A55" s="827">
        <v>19</v>
      </c>
      <c r="B55" s="531" t="s">
        <v>23</v>
      </c>
      <c r="C55" s="564" t="s">
        <v>2658</v>
      </c>
      <c r="D55" s="561"/>
      <c r="E55" s="529" t="s">
        <v>11</v>
      </c>
      <c r="F55" s="560"/>
      <c r="G55" s="558" t="s">
        <v>2657</v>
      </c>
      <c r="H55" s="558"/>
      <c r="I55" s="558" t="s">
        <v>2656</v>
      </c>
      <c r="J55" s="559"/>
    </row>
    <row r="56" spans="1:10" s="136" customFormat="1" ht="18" customHeight="1">
      <c r="A56" s="827"/>
      <c r="B56" s="531" t="s">
        <v>23</v>
      </c>
      <c r="C56" s="530" t="s">
        <v>2646</v>
      </c>
      <c r="D56" s="561" t="s">
        <v>2655</v>
      </c>
      <c r="E56" s="529"/>
      <c r="F56" s="560"/>
      <c r="G56" s="558"/>
      <c r="H56" s="558"/>
      <c r="I56" s="558"/>
      <c r="J56" s="559"/>
    </row>
    <row r="57" spans="1:10" s="136" customFormat="1" ht="18" customHeight="1">
      <c r="A57" s="827"/>
      <c r="B57" s="531" t="s">
        <v>23</v>
      </c>
      <c r="C57" s="530" t="s">
        <v>2550</v>
      </c>
      <c r="D57" s="561" t="s">
        <v>2527</v>
      </c>
      <c r="E57" s="529" t="s">
        <v>11</v>
      </c>
      <c r="F57" s="560"/>
      <c r="G57" s="558"/>
      <c r="H57" s="558"/>
      <c r="I57" s="558"/>
      <c r="J57" s="559"/>
    </row>
    <row r="58" spans="1:10" s="136" customFormat="1" ht="18" customHeight="1">
      <c r="A58" s="827">
        <v>20</v>
      </c>
      <c r="B58" s="531" t="s">
        <v>23</v>
      </c>
      <c r="C58" s="564" t="s">
        <v>2654</v>
      </c>
      <c r="D58" s="561"/>
      <c r="E58" s="529" t="s">
        <v>11</v>
      </c>
      <c r="F58" s="560"/>
      <c r="G58" s="566" t="s">
        <v>2653</v>
      </c>
      <c r="H58" s="558"/>
      <c r="I58" s="569" t="s">
        <v>2643</v>
      </c>
      <c r="J58" s="559"/>
    </row>
    <row r="59" spans="1:10" s="136" customFormat="1" ht="18" customHeight="1">
      <c r="A59" s="827"/>
      <c r="B59" s="531" t="s">
        <v>23</v>
      </c>
      <c r="C59" s="530" t="s">
        <v>2550</v>
      </c>
      <c r="D59" s="561" t="s">
        <v>2527</v>
      </c>
      <c r="E59" s="529" t="s">
        <v>11</v>
      </c>
      <c r="F59" s="560"/>
      <c r="G59" s="558"/>
      <c r="H59" s="558"/>
      <c r="I59" s="558"/>
      <c r="J59" s="559"/>
    </row>
    <row r="60" spans="1:10" s="136" customFormat="1" ht="18" customHeight="1">
      <c r="A60" s="827">
        <v>21</v>
      </c>
      <c r="B60" s="531" t="s">
        <v>23</v>
      </c>
      <c r="C60" s="564" t="s">
        <v>2652</v>
      </c>
      <c r="D60" s="561"/>
      <c r="E60" s="529" t="s">
        <v>11</v>
      </c>
      <c r="F60" s="560"/>
      <c r="G60" s="558"/>
      <c r="H60" s="558"/>
      <c r="I60" s="558" t="s">
        <v>2641</v>
      </c>
      <c r="J60" s="559"/>
    </row>
    <row r="61" spans="1:10" s="136" customFormat="1" ht="18" customHeight="1">
      <c r="A61" s="827"/>
      <c r="B61" s="531" t="s">
        <v>23</v>
      </c>
      <c r="C61" s="530" t="s">
        <v>2651</v>
      </c>
      <c r="D61" s="561" t="s">
        <v>2527</v>
      </c>
      <c r="E61" s="529" t="s">
        <v>11</v>
      </c>
      <c r="F61" s="560"/>
      <c r="G61" s="558"/>
      <c r="H61" s="558"/>
      <c r="I61" s="558"/>
      <c r="J61" s="559"/>
    </row>
    <row r="62" spans="1:10" s="136" customFormat="1" ht="18" customHeight="1">
      <c r="A62" s="827"/>
      <c r="B62" s="531" t="s">
        <v>23</v>
      </c>
      <c r="C62" s="530" t="s">
        <v>1950</v>
      </c>
      <c r="D62" s="561" t="s">
        <v>2527</v>
      </c>
      <c r="E62" s="529" t="s">
        <v>11</v>
      </c>
      <c r="F62" s="560"/>
      <c r="G62" s="558"/>
      <c r="H62" s="558"/>
      <c r="I62" s="558"/>
      <c r="J62" s="559"/>
    </row>
    <row r="63" spans="1:10" s="136" customFormat="1" ht="18" customHeight="1">
      <c r="A63" s="827">
        <v>22</v>
      </c>
      <c r="B63" s="531" t="s">
        <v>23</v>
      </c>
      <c r="C63" s="564" t="s">
        <v>2650</v>
      </c>
      <c r="D63" s="561" t="s">
        <v>2649</v>
      </c>
      <c r="E63" s="529" t="s">
        <v>11</v>
      </c>
      <c r="F63" s="560"/>
      <c r="G63" s="558" t="s">
        <v>2648</v>
      </c>
      <c r="H63" s="558"/>
      <c r="I63" s="558" t="s">
        <v>2647</v>
      </c>
      <c r="J63" s="559"/>
    </row>
    <row r="64" spans="1:10" s="136" customFormat="1" ht="18" customHeight="1">
      <c r="A64" s="827"/>
      <c r="B64" s="531" t="s">
        <v>23</v>
      </c>
      <c r="C64" s="530" t="s">
        <v>2646</v>
      </c>
      <c r="D64" s="561"/>
      <c r="E64" s="529"/>
      <c r="F64" s="560"/>
      <c r="G64" s="558"/>
      <c r="H64" s="558"/>
      <c r="I64" s="558"/>
      <c r="J64" s="559"/>
    </row>
    <row r="65" spans="1:10" s="136" customFormat="1" ht="18" customHeight="1">
      <c r="A65" s="827"/>
      <c r="B65" s="531" t="s">
        <v>23</v>
      </c>
      <c r="C65" s="530" t="s">
        <v>2550</v>
      </c>
      <c r="D65" s="561" t="s">
        <v>2527</v>
      </c>
      <c r="E65" s="529" t="s">
        <v>11</v>
      </c>
      <c r="F65" s="560"/>
      <c r="G65" s="558"/>
      <c r="H65" s="558"/>
      <c r="I65" s="558"/>
      <c r="J65" s="559"/>
    </row>
    <row r="66" spans="1:10" s="136" customFormat="1" ht="18" customHeight="1">
      <c r="A66" s="827">
        <v>23</v>
      </c>
      <c r="B66" s="531" t="s">
        <v>23</v>
      </c>
      <c r="C66" s="564" t="s">
        <v>2645</v>
      </c>
      <c r="D66" s="561"/>
      <c r="E66" s="529" t="s">
        <v>11</v>
      </c>
      <c r="F66" s="560"/>
      <c r="G66" s="566" t="s">
        <v>2644</v>
      </c>
      <c r="H66" s="558"/>
      <c r="I66" s="569" t="s">
        <v>2643</v>
      </c>
      <c r="J66" s="559"/>
    </row>
    <row r="67" spans="1:10" s="136" customFormat="1" ht="18" customHeight="1">
      <c r="A67" s="827"/>
      <c r="B67" s="531" t="s">
        <v>23</v>
      </c>
      <c r="C67" s="530" t="s">
        <v>2550</v>
      </c>
      <c r="D67" s="561" t="s">
        <v>2527</v>
      </c>
      <c r="E67" s="529" t="s">
        <v>11</v>
      </c>
      <c r="F67" s="560"/>
      <c r="G67" s="558"/>
      <c r="H67" s="558"/>
      <c r="I67" s="558"/>
      <c r="J67" s="559"/>
    </row>
    <row r="68" spans="1:10" s="136" customFormat="1" ht="18" customHeight="1">
      <c r="A68" s="828">
        <v>24</v>
      </c>
      <c r="B68" s="531" t="s">
        <v>23</v>
      </c>
      <c r="C68" s="564" t="s">
        <v>2642</v>
      </c>
      <c r="D68" s="561"/>
      <c r="E68" s="529" t="s">
        <v>11</v>
      </c>
      <c r="F68" s="560"/>
      <c r="G68" s="558"/>
      <c r="H68" s="558"/>
      <c r="I68" s="558" t="s">
        <v>2641</v>
      </c>
      <c r="J68" s="559"/>
    </row>
    <row r="69" spans="1:10" s="136" customFormat="1" ht="18" customHeight="1">
      <c r="A69" s="829"/>
      <c r="B69" s="531" t="s">
        <v>23</v>
      </c>
      <c r="C69" s="530" t="s">
        <v>1975</v>
      </c>
      <c r="D69" s="561" t="s">
        <v>2527</v>
      </c>
      <c r="E69" s="529" t="s">
        <v>11</v>
      </c>
      <c r="F69" s="560"/>
      <c r="G69" s="558"/>
      <c r="H69" s="558"/>
      <c r="I69" s="558"/>
      <c r="J69" s="559"/>
    </row>
    <row r="70" spans="1:10" s="136" customFormat="1" ht="18" customHeight="1">
      <c r="A70" s="829"/>
      <c r="B70" s="531" t="s">
        <v>23</v>
      </c>
      <c r="C70" s="530" t="s">
        <v>1950</v>
      </c>
      <c r="D70" s="561" t="s">
        <v>2527</v>
      </c>
      <c r="E70" s="529" t="s">
        <v>11</v>
      </c>
      <c r="F70" s="560"/>
      <c r="G70" s="558"/>
      <c r="H70" s="558"/>
      <c r="I70" s="558"/>
      <c r="J70" s="559"/>
    </row>
    <row r="71" spans="1:10" s="136" customFormat="1" ht="18" customHeight="1">
      <c r="A71" s="827">
        <v>25</v>
      </c>
      <c r="B71" s="531" t="s">
        <v>23</v>
      </c>
      <c r="C71" s="564" t="s">
        <v>2640</v>
      </c>
      <c r="D71" s="561"/>
      <c r="E71" s="529" t="s">
        <v>11</v>
      </c>
      <c r="F71" s="560"/>
      <c r="G71" s="558"/>
      <c r="H71" s="558"/>
      <c r="I71" s="558" t="s">
        <v>2639</v>
      </c>
      <c r="J71" s="559"/>
    </row>
    <row r="72" spans="1:10" s="136" customFormat="1" ht="18" customHeight="1">
      <c r="A72" s="827"/>
      <c r="B72" s="531" t="s">
        <v>23</v>
      </c>
      <c r="C72" s="530" t="s">
        <v>2445</v>
      </c>
      <c r="D72" s="561" t="s">
        <v>2638</v>
      </c>
      <c r="E72" s="529"/>
      <c r="F72" s="560"/>
      <c r="G72" s="558"/>
      <c r="H72" s="558"/>
      <c r="I72" s="558"/>
      <c r="J72" s="559"/>
    </row>
    <row r="73" spans="1:10" s="136" customFormat="1" ht="18" customHeight="1">
      <c r="A73" s="827"/>
      <c r="B73" s="531" t="s">
        <v>23</v>
      </c>
      <c r="C73" s="530" t="s">
        <v>2550</v>
      </c>
      <c r="D73" s="561" t="s">
        <v>2527</v>
      </c>
      <c r="E73" s="529" t="s">
        <v>11</v>
      </c>
      <c r="F73" s="560"/>
      <c r="G73" s="558"/>
      <c r="H73" s="558"/>
      <c r="I73" s="558"/>
      <c r="J73" s="559"/>
    </row>
    <row r="74" spans="1:10" s="136" customFormat="1" ht="18" customHeight="1">
      <c r="A74" s="827">
        <v>26</v>
      </c>
      <c r="B74" s="531" t="s">
        <v>23</v>
      </c>
      <c r="C74" s="564" t="s">
        <v>2637</v>
      </c>
      <c r="D74" s="561"/>
      <c r="E74" s="529" t="s">
        <v>11</v>
      </c>
      <c r="F74" s="560"/>
      <c r="G74" s="558"/>
      <c r="H74" s="558"/>
      <c r="I74" s="558"/>
      <c r="J74" s="559"/>
    </row>
    <row r="75" spans="1:10" s="136" customFormat="1" ht="18" customHeight="1">
      <c r="A75" s="827"/>
      <c r="B75" s="531" t="s">
        <v>23</v>
      </c>
      <c r="C75" s="530" t="s">
        <v>2609</v>
      </c>
      <c r="D75" s="561" t="s">
        <v>2636</v>
      </c>
      <c r="E75" s="529"/>
      <c r="F75" s="560"/>
      <c r="G75" s="558"/>
      <c r="H75" s="558"/>
      <c r="I75" s="558"/>
      <c r="J75" s="559"/>
    </row>
    <row r="76" spans="1:10" s="136" customFormat="1" ht="18" customHeight="1">
      <c r="A76" s="827"/>
      <c r="B76" s="531" t="s">
        <v>23</v>
      </c>
      <c r="C76" s="530" t="s">
        <v>2607</v>
      </c>
      <c r="D76" s="561" t="s">
        <v>2528</v>
      </c>
      <c r="E76" s="529"/>
      <c r="F76" s="560"/>
      <c r="G76" s="558"/>
      <c r="H76" s="558"/>
      <c r="I76" s="558"/>
      <c r="J76" s="559"/>
    </row>
    <row r="77" spans="1:10" s="136" customFormat="1" ht="18" customHeight="1">
      <c r="A77" s="827"/>
      <c r="B77" s="531" t="s">
        <v>23</v>
      </c>
      <c r="C77" s="530" t="s">
        <v>1950</v>
      </c>
      <c r="D77" s="561" t="s">
        <v>2527</v>
      </c>
      <c r="E77" s="529" t="s">
        <v>11</v>
      </c>
      <c r="F77" s="560"/>
      <c r="G77" s="558"/>
      <c r="H77" s="558"/>
      <c r="I77" s="558"/>
      <c r="J77" s="559"/>
    </row>
    <row r="78" spans="1:10" s="136" customFormat="1" ht="18" customHeight="1">
      <c r="A78" s="827">
        <v>27</v>
      </c>
      <c r="B78" s="531" t="s">
        <v>23</v>
      </c>
      <c r="C78" s="564" t="s">
        <v>2635</v>
      </c>
      <c r="D78" s="561"/>
      <c r="E78" s="529" t="s">
        <v>11</v>
      </c>
      <c r="F78" s="560"/>
      <c r="G78" s="558"/>
      <c r="H78" s="558"/>
      <c r="I78" s="558" t="s">
        <v>2634</v>
      </c>
      <c r="J78" s="559"/>
    </row>
    <row r="79" spans="1:10" s="136" customFormat="1" ht="18" customHeight="1">
      <c r="A79" s="827"/>
      <c r="B79" s="531" t="s">
        <v>23</v>
      </c>
      <c r="C79" s="530" t="s">
        <v>2403</v>
      </c>
      <c r="D79" s="561"/>
      <c r="E79" s="529"/>
      <c r="F79" s="560"/>
      <c r="G79" s="558"/>
      <c r="H79" s="558"/>
      <c r="I79" s="558"/>
      <c r="J79" s="559"/>
    </row>
    <row r="80" spans="1:10" s="136" customFormat="1" ht="18" customHeight="1">
      <c r="A80" s="827"/>
      <c r="B80" s="531" t="s">
        <v>23</v>
      </c>
      <c r="C80" s="530" t="s">
        <v>2402</v>
      </c>
      <c r="D80" s="561"/>
      <c r="E80" s="529"/>
      <c r="F80" s="560"/>
      <c r="G80" s="558"/>
      <c r="H80" s="558"/>
      <c r="I80" s="558"/>
      <c r="J80" s="559"/>
    </row>
    <row r="81" spans="1:10" s="136" customFormat="1" ht="18" customHeight="1">
      <c r="A81" s="827"/>
      <c r="B81" s="531" t="s">
        <v>23</v>
      </c>
      <c r="C81" s="530" t="s">
        <v>2401</v>
      </c>
      <c r="D81" s="561"/>
      <c r="E81" s="529"/>
      <c r="F81" s="560"/>
      <c r="G81" s="558"/>
      <c r="H81" s="558"/>
      <c r="I81" s="558"/>
      <c r="J81" s="559"/>
    </row>
    <row r="82" spans="1:10" s="136" customFormat="1" ht="18" customHeight="1">
      <c r="A82" s="827"/>
      <c r="B82" s="531" t="s">
        <v>23</v>
      </c>
      <c r="C82" s="530" t="s">
        <v>2400</v>
      </c>
      <c r="D82" s="561"/>
      <c r="E82" s="529"/>
      <c r="F82" s="560"/>
      <c r="G82" s="558"/>
      <c r="H82" s="558"/>
      <c r="I82" s="558"/>
      <c r="J82" s="559"/>
    </row>
    <row r="83" spans="1:10" s="136" customFormat="1" ht="18" customHeight="1">
      <c r="A83" s="827"/>
      <c r="B83" s="531" t="s">
        <v>23</v>
      </c>
      <c r="C83" s="530" t="s">
        <v>2399</v>
      </c>
      <c r="D83" s="561"/>
      <c r="E83" s="529"/>
      <c r="F83" s="560"/>
      <c r="G83" s="558"/>
      <c r="H83" s="558"/>
      <c r="I83" s="558"/>
      <c r="J83" s="559"/>
    </row>
    <row r="84" spans="1:10" s="136" customFormat="1" ht="18" customHeight="1">
      <c r="A84" s="827"/>
      <c r="B84" s="531" t="s">
        <v>23</v>
      </c>
      <c r="C84" s="530" t="s">
        <v>2398</v>
      </c>
      <c r="D84" s="561"/>
      <c r="E84" s="529"/>
      <c r="F84" s="560"/>
      <c r="G84" s="558"/>
      <c r="H84" s="558"/>
      <c r="I84" s="558"/>
      <c r="J84" s="559"/>
    </row>
    <row r="85" spans="1:10" s="136" customFormat="1" ht="18" customHeight="1">
      <c r="A85" s="827"/>
      <c r="B85" s="531" t="s">
        <v>23</v>
      </c>
      <c r="C85" s="530" t="s">
        <v>2397</v>
      </c>
      <c r="D85" s="561"/>
      <c r="E85" s="529"/>
      <c r="F85" s="560"/>
      <c r="G85" s="558"/>
      <c r="H85" s="558"/>
      <c r="I85" s="558"/>
      <c r="J85" s="559"/>
    </row>
    <row r="86" spans="1:10" s="136" customFormat="1" ht="18" customHeight="1">
      <c r="A86" s="827"/>
      <c r="B86" s="531" t="s">
        <v>23</v>
      </c>
      <c r="C86" s="530" t="s">
        <v>2396</v>
      </c>
      <c r="D86" s="561"/>
      <c r="E86" s="529"/>
      <c r="F86" s="560"/>
      <c r="G86" s="558"/>
      <c r="H86" s="558"/>
      <c r="I86" s="558"/>
      <c r="J86" s="559"/>
    </row>
    <row r="87" spans="1:10" s="136" customFormat="1" ht="18" customHeight="1">
      <c r="A87" s="827"/>
      <c r="B87" s="531" t="s">
        <v>23</v>
      </c>
      <c r="C87" s="530" t="s">
        <v>2395</v>
      </c>
      <c r="D87" s="561"/>
      <c r="E87" s="529"/>
      <c r="F87" s="560"/>
      <c r="G87" s="558"/>
      <c r="H87" s="558"/>
      <c r="I87" s="558"/>
      <c r="J87" s="559"/>
    </row>
    <row r="88" spans="1:10" s="136" customFormat="1" ht="18" customHeight="1">
      <c r="A88" s="827"/>
      <c r="B88" s="531" t="s">
        <v>23</v>
      </c>
      <c r="C88" s="530" t="s">
        <v>2394</v>
      </c>
      <c r="D88" s="561"/>
      <c r="E88" s="529"/>
      <c r="F88" s="560"/>
      <c r="G88" s="558"/>
      <c r="H88" s="558"/>
      <c r="I88" s="558"/>
      <c r="J88" s="559"/>
    </row>
    <row r="89" spans="1:10" s="136" customFormat="1" ht="18" customHeight="1">
      <c r="A89" s="827"/>
      <c r="B89" s="531" t="s">
        <v>23</v>
      </c>
      <c r="C89" s="530" t="s">
        <v>2393</v>
      </c>
      <c r="D89" s="561"/>
      <c r="E89" s="529"/>
      <c r="F89" s="560"/>
      <c r="G89" s="558"/>
      <c r="H89" s="558"/>
      <c r="I89" s="558"/>
      <c r="J89" s="559"/>
    </row>
    <row r="90" spans="1:10" s="136" customFormat="1" ht="18" customHeight="1">
      <c r="A90" s="827"/>
      <c r="B90" s="531" t="s">
        <v>23</v>
      </c>
      <c r="C90" s="530" t="s">
        <v>2392</v>
      </c>
      <c r="D90" s="561"/>
      <c r="E90" s="529"/>
      <c r="F90" s="560"/>
      <c r="G90" s="558"/>
      <c r="H90" s="558"/>
      <c r="I90" s="558"/>
      <c r="J90" s="559"/>
    </row>
    <row r="91" spans="1:10" s="136" customFormat="1" ht="18" customHeight="1">
      <c r="A91" s="827"/>
      <c r="B91" s="531" t="s">
        <v>23</v>
      </c>
      <c r="C91" s="530" t="s">
        <v>2391</v>
      </c>
      <c r="D91" s="561"/>
      <c r="E91" s="529"/>
      <c r="F91" s="560"/>
      <c r="G91" s="558"/>
      <c r="H91" s="558"/>
      <c r="I91" s="558"/>
      <c r="J91" s="559"/>
    </row>
    <row r="92" spans="1:10" s="136" customFormat="1" ht="18" customHeight="1">
      <c r="A92" s="827"/>
      <c r="B92" s="531" t="s">
        <v>23</v>
      </c>
      <c r="C92" s="530" t="s">
        <v>2390</v>
      </c>
      <c r="D92" s="561"/>
      <c r="E92" s="529"/>
      <c r="F92" s="560"/>
      <c r="G92" s="558"/>
      <c r="H92" s="558"/>
      <c r="I92" s="558"/>
      <c r="J92" s="559"/>
    </row>
    <row r="93" spans="1:10" s="136" customFormat="1" ht="18" customHeight="1">
      <c r="A93" s="827"/>
      <c r="B93" s="531" t="s">
        <v>23</v>
      </c>
      <c r="C93" s="530" t="s">
        <v>2389</v>
      </c>
      <c r="D93" s="561"/>
      <c r="E93" s="529"/>
      <c r="F93" s="560"/>
      <c r="G93" s="558"/>
      <c r="H93" s="558"/>
      <c r="I93" s="558"/>
      <c r="J93" s="559"/>
    </row>
    <row r="94" spans="1:10" s="136" customFormat="1" ht="18" customHeight="1">
      <c r="A94" s="827"/>
      <c r="B94" s="531" t="s">
        <v>23</v>
      </c>
      <c r="C94" s="530" t="s">
        <v>2601</v>
      </c>
      <c r="D94" s="561" t="s">
        <v>2600</v>
      </c>
      <c r="E94" s="529" t="s">
        <v>11</v>
      </c>
      <c r="F94" s="560"/>
      <c r="G94" s="558"/>
      <c r="H94" s="558"/>
      <c r="I94" s="558"/>
      <c r="J94" s="559"/>
    </row>
    <row r="95" spans="1:10" s="136" customFormat="1" ht="18" customHeight="1">
      <c r="A95" s="827">
        <v>28</v>
      </c>
      <c r="B95" s="531" t="s">
        <v>23</v>
      </c>
      <c r="C95" s="564" t="s">
        <v>2633</v>
      </c>
      <c r="D95" s="561"/>
      <c r="E95" s="529" t="s">
        <v>11</v>
      </c>
      <c r="F95" s="560"/>
      <c r="G95" s="558"/>
      <c r="H95" s="558"/>
      <c r="I95" s="558" t="s">
        <v>2632</v>
      </c>
      <c r="J95" s="559"/>
    </row>
    <row r="96" spans="1:10" s="136" customFormat="1" ht="18" customHeight="1">
      <c r="A96" s="827"/>
      <c r="B96" s="531" t="s">
        <v>23</v>
      </c>
      <c r="C96" s="530" t="s">
        <v>2403</v>
      </c>
      <c r="D96" s="561"/>
      <c r="E96" s="529"/>
      <c r="F96" s="560"/>
      <c r="G96" s="558"/>
      <c r="H96" s="558"/>
      <c r="I96" s="558"/>
      <c r="J96" s="559"/>
    </row>
    <row r="97" spans="1:10" s="136" customFormat="1" ht="18" customHeight="1">
      <c r="A97" s="827"/>
      <c r="B97" s="531" t="s">
        <v>23</v>
      </c>
      <c r="C97" s="530" t="s">
        <v>2402</v>
      </c>
      <c r="D97" s="561"/>
      <c r="E97" s="529"/>
      <c r="F97" s="560"/>
      <c r="G97" s="558"/>
      <c r="H97" s="558"/>
      <c r="I97" s="558"/>
      <c r="J97" s="559"/>
    </row>
    <row r="98" spans="1:10" s="136" customFormat="1" ht="18" customHeight="1">
      <c r="A98" s="827"/>
      <c r="B98" s="531" t="s">
        <v>23</v>
      </c>
      <c r="C98" s="530" t="s">
        <v>2401</v>
      </c>
      <c r="D98" s="561"/>
      <c r="E98" s="529"/>
      <c r="F98" s="560"/>
      <c r="G98" s="558"/>
      <c r="H98" s="558"/>
      <c r="I98" s="558"/>
      <c r="J98" s="559"/>
    </row>
    <row r="99" spans="1:10" s="136" customFormat="1" ht="18" customHeight="1">
      <c r="A99" s="827"/>
      <c r="B99" s="531" t="s">
        <v>23</v>
      </c>
      <c r="C99" s="530" t="s">
        <v>2400</v>
      </c>
      <c r="D99" s="561"/>
      <c r="E99" s="529"/>
      <c r="F99" s="560"/>
      <c r="G99" s="558"/>
      <c r="H99" s="558"/>
      <c r="I99" s="558"/>
      <c r="J99" s="559"/>
    </row>
    <row r="100" spans="1:10" s="136" customFormat="1" ht="18" customHeight="1">
      <c r="A100" s="827"/>
      <c r="B100" s="531" t="s">
        <v>23</v>
      </c>
      <c r="C100" s="530" t="s">
        <v>2399</v>
      </c>
      <c r="D100" s="561"/>
      <c r="E100" s="529"/>
      <c r="F100" s="560"/>
      <c r="G100" s="558"/>
      <c r="H100" s="558"/>
      <c r="I100" s="558"/>
      <c r="J100" s="559"/>
    </row>
    <row r="101" spans="1:10" s="136" customFormat="1" ht="18" customHeight="1">
      <c r="A101" s="827"/>
      <c r="B101" s="531" t="s">
        <v>23</v>
      </c>
      <c r="C101" s="530" t="s">
        <v>2398</v>
      </c>
      <c r="D101" s="561"/>
      <c r="E101" s="529"/>
      <c r="F101" s="560"/>
      <c r="G101" s="558"/>
      <c r="H101" s="558"/>
      <c r="I101" s="558"/>
      <c r="J101" s="559"/>
    </row>
    <row r="102" spans="1:10" s="136" customFormat="1" ht="18" customHeight="1">
      <c r="A102" s="827"/>
      <c r="B102" s="531" t="s">
        <v>23</v>
      </c>
      <c r="C102" s="530" t="s">
        <v>2397</v>
      </c>
      <c r="D102" s="561"/>
      <c r="E102" s="529"/>
      <c r="F102" s="560"/>
      <c r="G102" s="558"/>
      <c r="H102" s="558"/>
      <c r="I102" s="558"/>
      <c r="J102" s="559"/>
    </row>
    <row r="103" spans="1:10" s="136" customFormat="1" ht="18" customHeight="1">
      <c r="A103" s="827"/>
      <c r="B103" s="531" t="s">
        <v>23</v>
      </c>
      <c r="C103" s="530" t="s">
        <v>2396</v>
      </c>
      <c r="D103" s="561"/>
      <c r="E103" s="529"/>
      <c r="F103" s="560"/>
      <c r="G103" s="558"/>
      <c r="H103" s="558"/>
      <c r="I103" s="558"/>
      <c r="J103" s="559"/>
    </row>
    <row r="104" spans="1:10" s="136" customFormat="1" ht="18" customHeight="1">
      <c r="A104" s="827"/>
      <c r="B104" s="531" t="s">
        <v>23</v>
      </c>
      <c r="C104" s="530" t="s">
        <v>2395</v>
      </c>
      <c r="D104" s="561"/>
      <c r="E104" s="529"/>
      <c r="F104" s="560"/>
      <c r="G104" s="558"/>
      <c r="H104" s="558"/>
      <c r="I104" s="558"/>
      <c r="J104" s="559"/>
    </row>
    <row r="105" spans="1:10" s="136" customFormat="1" ht="18" customHeight="1">
      <c r="A105" s="827"/>
      <c r="B105" s="531" t="s">
        <v>23</v>
      </c>
      <c r="C105" s="530" t="s">
        <v>2394</v>
      </c>
      <c r="D105" s="561"/>
      <c r="E105" s="529"/>
      <c r="F105" s="560"/>
      <c r="G105" s="558"/>
      <c r="H105" s="558"/>
      <c r="I105" s="558"/>
      <c r="J105" s="559"/>
    </row>
    <row r="106" spans="1:10" s="136" customFormat="1" ht="18" customHeight="1">
      <c r="A106" s="827"/>
      <c r="B106" s="531" t="s">
        <v>23</v>
      </c>
      <c r="C106" s="530" t="s">
        <v>2393</v>
      </c>
      <c r="D106" s="561"/>
      <c r="E106" s="529"/>
      <c r="F106" s="560"/>
      <c r="G106" s="558"/>
      <c r="H106" s="558"/>
      <c r="I106" s="558"/>
      <c r="J106" s="559"/>
    </row>
    <row r="107" spans="1:10" s="136" customFormat="1" ht="18" customHeight="1">
      <c r="A107" s="827"/>
      <c r="B107" s="531" t="s">
        <v>23</v>
      </c>
      <c r="C107" s="530" t="s">
        <v>2392</v>
      </c>
      <c r="D107" s="561"/>
      <c r="E107" s="529"/>
      <c r="F107" s="560"/>
      <c r="G107" s="558"/>
      <c r="H107" s="558"/>
      <c r="I107" s="558"/>
      <c r="J107" s="559"/>
    </row>
    <row r="108" spans="1:10" s="136" customFormat="1" ht="18" customHeight="1">
      <c r="A108" s="827"/>
      <c r="B108" s="531" t="s">
        <v>23</v>
      </c>
      <c r="C108" s="530" t="s">
        <v>2391</v>
      </c>
      <c r="D108" s="561"/>
      <c r="E108" s="529"/>
      <c r="F108" s="560"/>
      <c r="G108" s="558"/>
      <c r="H108" s="558"/>
      <c r="I108" s="558"/>
      <c r="J108" s="559"/>
    </row>
    <row r="109" spans="1:10" s="136" customFormat="1" ht="18" customHeight="1">
      <c r="A109" s="827"/>
      <c r="B109" s="531" t="s">
        <v>23</v>
      </c>
      <c r="C109" s="530" t="s">
        <v>2390</v>
      </c>
      <c r="D109" s="561"/>
      <c r="E109" s="529"/>
      <c r="F109" s="560"/>
      <c r="G109" s="558"/>
      <c r="H109" s="558"/>
      <c r="I109" s="558"/>
      <c r="J109" s="559"/>
    </row>
    <row r="110" spans="1:10" s="136" customFormat="1" ht="18" customHeight="1">
      <c r="A110" s="827"/>
      <c r="B110" s="531" t="s">
        <v>23</v>
      </c>
      <c r="C110" s="530" t="s">
        <v>2389</v>
      </c>
      <c r="D110" s="561"/>
      <c r="E110" s="529"/>
      <c r="F110" s="560"/>
      <c r="G110" s="558"/>
      <c r="H110" s="558"/>
      <c r="I110" s="558"/>
      <c r="J110" s="559"/>
    </row>
    <row r="111" spans="1:10" s="136" customFormat="1" ht="18" customHeight="1">
      <c r="A111" s="827"/>
      <c r="B111" s="531" t="s">
        <v>23</v>
      </c>
      <c r="C111" s="530" t="s">
        <v>2601</v>
      </c>
      <c r="D111" s="561" t="s">
        <v>2600</v>
      </c>
      <c r="E111" s="529" t="s">
        <v>11</v>
      </c>
      <c r="F111" s="560"/>
      <c r="G111" s="558"/>
      <c r="H111" s="558"/>
      <c r="I111" s="558"/>
      <c r="J111" s="559"/>
    </row>
    <row r="112" spans="1:10" s="136" customFormat="1" ht="18" customHeight="1">
      <c r="A112" s="837">
        <v>29</v>
      </c>
      <c r="B112" s="531" t="s">
        <v>23</v>
      </c>
      <c r="C112" s="564" t="s">
        <v>2631</v>
      </c>
      <c r="D112" s="563"/>
      <c r="E112" s="529" t="s">
        <v>11</v>
      </c>
      <c r="F112" s="560"/>
      <c r="G112" s="558"/>
      <c r="H112" s="558"/>
      <c r="I112" s="558" t="s">
        <v>2630</v>
      </c>
      <c r="J112" s="568"/>
    </row>
    <row r="113" spans="1:10" s="136" customFormat="1" ht="18" customHeight="1">
      <c r="A113" s="838"/>
      <c r="B113" s="531" t="s">
        <v>23</v>
      </c>
      <c r="C113" s="530" t="s">
        <v>2386</v>
      </c>
      <c r="D113" s="561"/>
      <c r="E113" s="529"/>
      <c r="F113" s="560"/>
      <c r="G113" s="558"/>
      <c r="H113" s="558"/>
      <c r="I113" s="558"/>
      <c r="J113" s="568"/>
    </row>
    <row r="114" spans="1:10" s="136" customFormat="1" ht="18" customHeight="1">
      <c r="A114" s="838"/>
      <c r="B114" s="531" t="s">
        <v>23</v>
      </c>
      <c r="C114" s="530" t="s">
        <v>2385</v>
      </c>
      <c r="D114" s="561"/>
      <c r="E114" s="529"/>
      <c r="F114" s="560"/>
      <c r="G114" s="558"/>
      <c r="H114" s="558"/>
      <c r="I114" s="558"/>
      <c r="J114" s="568"/>
    </row>
    <row r="115" spans="1:10" s="136" customFormat="1" ht="18" customHeight="1">
      <c r="A115" s="838"/>
      <c r="B115" s="531" t="s">
        <v>23</v>
      </c>
      <c r="C115" s="530" t="s">
        <v>2384</v>
      </c>
      <c r="D115" s="561"/>
      <c r="E115" s="529"/>
      <c r="F115" s="560"/>
      <c r="G115" s="558"/>
      <c r="H115" s="558"/>
      <c r="I115" s="558"/>
      <c r="J115" s="568"/>
    </row>
    <row r="116" spans="1:10" s="136" customFormat="1" ht="18" customHeight="1">
      <c r="A116" s="838"/>
      <c r="B116" s="531" t="s">
        <v>23</v>
      </c>
      <c r="C116" s="530" t="s">
        <v>2383</v>
      </c>
      <c r="D116" s="561"/>
      <c r="E116" s="529"/>
      <c r="F116" s="560"/>
      <c r="G116" s="558"/>
      <c r="H116" s="558"/>
      <c r="I116" s="558"/>
      <c r="J116" s="568"/>
    </row>
    <row r="117" spans="1:10" s="136" customFormat="1" ht="18" customHeight="1">
      <c r="A117" s="838"/>
      <c r="B117" s="531" t="s">
        <v>23</v>
      </c>
      <c r="C117" s="530" t="s">
        <v>2597</v>
      </c>
      <c r="D117" s="561"/>
      <c r="E117" s="529"/>
      <c r="F117" s="560"/>
      <c r="G117" s="558"/>
      <c r="H117" s="558"/>
      <c r="I117" s="558"/>
      <c r="J117" s="568"/>
    </row>
    <row r="118" spans="1:10" s="136" customFormat="1" ht="18" customHeight="1">
      <c r="A118" s="838"/>
      <c r="B118" s="531" t="s">
        <v>23</v>
      </c>
      <c r="C118" s="530" t="s">
        <v>2596</v>
      </c>
      <c r="D118" s="561"/>
      <c r="E118" s="529"/>
      <c r="F118" s="560"/>
      <c r="G118" s="558"/>
      <c r="H118" s="558"/>
      <c r="I118" s="558"/>
      <c r="J118" s="568"/>
    </row>
    <row r="119" spans="1:10" s="136" customFormat="1" ht="18" customHeight="1">
      <c r="A119" s="838"/>
      <c r="B119" s="531" t="s">
        <v>23</v>
      </c>
      <c r="C119" s="530" t="s">
        <v>2595</v>
      </c>
      <c r="D119" s="561"/>
      <c r="E119" s="529"/>
      <c r="F119" s="560"/>
      <c r="G119" s="558"/>
      <c r="H119" s="558"/>
      <c r="I119" s="558"/>
      <c r="J119" s="568"/>
    </row>
    <row r="120" spans="1:10" s="136" customFormat="1" ht="18" customHeight="1">
      <c r="A120" s="838"/>
      <c r="B120" s="531" t="s">
        <v>23</v>
      </c>
      <c r="C120" s="530" t="s">
        <v>2594</v>
      </c>
      <c r="D120" s="561"/>
      <c r="E120" s="529"/>
      <c r="F120" s="560"/>
      <c r="G120" s="558"/>
      <c r="H120" s="558"/>
      <c r="I120" s="558"/>
      <c r="J120" s="568"/>
    </row>
    <row r="121" spans="1:10" s="136" customFormat="1" ht="18" customHeight="1">
      <c r="A121" s="838"/>
      <c r="B121" s="531" t="s">
        <v>23</v>
      </c>
      <c r="C121" s="530" t="s">
        <v>2593</v>
      </c>
      <c r="D121" s="561"/>
      <c r="E121" s="529"/>
      <c r="F121" s="560"/>
      <c r="G121" s="558"/>
      <c r="H121" s="558"/>
      <c r="I121" s="558"/>
      <c r="J121" s="568"/>
    </row>
    <row r="122" spans="1:10" s="136" customFormat="1" ht="18" customHeight="1">
      <c r="A122" s="838"/>
      <c r="B122" s="531" t="s">
        <v>23</v>
      </c>
      <c r="C122" s="530" t="s">
        <v>2592</v>
      </c>
      <c r="D122" s="561"/>
      <c r="E122" s="529"/>
      <c r="F122" s="560"/>
      <c r="G122" s="558"/>
      <c r="H122" s="558"/>
      <c r="I122" s="558"/>
      <c r="J122" s="568"/>
    </row>
    <row r="123" spans="1:10" s="136" customFormat="1" ht="18" customHeight="1">
      <c r="A123" s="838"/>
      <c r="B123" s="531" t="s">
        <v>23</v>
      </c>
      <c r="C123" s="530" t="s">
        <v>2591</v>
      </c>
      <c r="D123" s="561"/>
      <c r="E123" s="529"/>
      <c r="F123" s="560"/>
      <c r="G123" s="558"/>
      <c r="H123" s="558"/>
      <c r="I123" s="558"/>
      <c r="J123" s="568"/>
    </row>
    <row r="124" spans="1:10" s="136" customFormat="1" ht="18" customHeight="1">
      <c r="A124" s="838"/>
      <c r="B124" s="531" t="s">
        <v>23</v>
      </c>
      <c r="C124" s="530" t="s">
        <v>2590</v>
      </c>
      <c r="D124" s="561"/>
      <c r="E124" s="529"/>
      <c r="F124" s="560"/>
      <c r="G124" s="558"/>
      <c r="H124" s="558"/>
      <c r="I124" s="558"/>
      <c r="J124" s="568"/>
    </row>
    <row r="125" spans="1:10" s="136" customFormat="1" ht="18" customHeight="1">
      <c r="A125" s="838"/>
      <c r="B125" s="531" t="s">
        <v>23</v>
      </c>
      <c r="C125" s="530" t="s">
        <v>2589</v>
      </c>
      <c r="D125" s="561"/>
      <c r="E125" s="529"/>
      <c r="F125" s="560"/>
      <c r="G125" s="558"/>
      <c r="H125" s="558"/>
      <c r="I125" s="558"/>
      <c r="J125" s="568"/>
    </row>
    <row r="126" spans="1:10" s="136" customFormat="1" ht="18" customHeight="1">
      <c r="A126" s="838"/>
      <c r="B126" s="531" t="s">
        <v>23</v>
      </c>
      <c r="C126" s="530" t="s">
        <v>2588</v>
      </c>
      <c r="D126" s="561"/>
      <c r="E126" s="529"/>
      <c r="F126" s="560"/>
      <c r="G126" s="558"/>
      <c r="H126" s="558"/>
      <c r="I126" s="558"/>
      <c r="J126" s="568"/>
    </row>
    <row r="127" spans="1:10" s="136" customFormat="1" ht="18" customHeight="1">
      <c r="A127" s="838"/>
      <c r="B127" s="531" t="s">
        <v>23</v>
      </c>
      <c r="C127" s="530" t="s">
        <v>2587</v>
      </c>
      <c r="D127" s="561"/>
      <c r="E127" s="529"/>
      <c r="F127" s="560"/>
      <c r="G127" s="558"/>
      <c r="H127" s="558"/>
      <c r="I127" s="558"/>
      <c r="J127" s="568"/>
    </row>
    <row r="128" spans="1:10" s="136" customFormat="1" ht="18" customHeight="1">
      <c r="A128" s="838"/>
      <c r="B128" s="531" t="s">
        <v>23</v>
      </c>
      <c r="C128" s="530" t="s">
        <v>2586</v>
      </c>
      <c r="D128" s="561"/>
      <c r="E128" s="529"/>
      <c r="F128" s="560"/>
      <c r="G128" s="558"/>
      <c r="H128" s="558"/>
      <c r="I128" s="558"/>
      <c r="J128" s="568"/>
    </row>
    <row r="129" spans="1:10" s="136" customFormat="1" ht="18" customHeight="1">
      <c r="A129" s="838"/>
      <c r="B129" s="531" t="s">
        <v>23</v>
      </c>
      <c r="C129" s="530" t="s">
        <v>2585</v>
      </c>
      <c r="D129" s="561"/>
      <c r="E129" s="529"/>
      <c r="F129" s="560"/>
      <c r="G129" s="558"/>
      <c r="H129" s="558"/>
      <c r="I129" s="558"/>
      <c r="J129" s="568"/>
    </row>
    <row r="130" spans="1:10" s="136" customFormat="1" ht="18" customHeight="1">
      <c r="A130" s="838"/>
      <c r="B130" s="531" t="s">
        <v>23</v>
      </c>
      <c r="C130" s="530" t="s">
        <v>2584</v>
      </c>
      <c r="D130" s="561"/>
      <c r="E130" s="529"/>
      <c r="F130" s="560"/>
      <c r="G130" s="558"/>
      <c r="H130" s="558"/>
      <c r="I130" s="558"/>
      <c r="J130" s="568"/>
    </row>
    <row r="131" spans="1:10" s="136" customFormat="1" ht="18" customHeight="1">
      <c r="A131" s="838"/>
      <c r="B131" s="531" t="s">
        <v>23</v>
      </c>
      <c r="C131" s="530" t="s">
        <v>2583</v>
      </c>
      <c r="D131" s="561"/>
      <c r="E131" s="529"/>
      <c r="F131" s="560"/>
      <c r="G131" s="558"/>
      <c r="H131" s="558"/>
      <c r="I131" s="558"/>
      <c r="J131" s="568"/>
    </row>
    <row r="132" spans="1:10" s="136" customFormat="1" ht="18" customHeight="1">
      <c r="A132" s="838"/>
      <c r="B132" s="531" t="s">
        <v>23</v>
      </c>
      <c r="C132" s="530" t="s">
        <v>2582</v>
      </c>
      <c r="D132" s="561"/>
      <c r="E132" s="529"/>
      <c r="F132" s="560"/>
      <c r="G132" s="558"/>
      <c r="H132" s="558"/>
      <c r="I132" s="558"/>
      <c r="J132" s="568"/>
    </row>
    <row r="133" spans="1:10" s="136" customFormat="1" ht="18" customHeight="1">
      <c r="A133" s="838"/>
      <c r="B133" s="531" t="s">
        <v>23</v>
      </c>
      <c r="C133" s="530" t="s">
        <v>2581</v>
      </c>
      <c r="D133" s="561"/>
      <c r="E133" s="529"/>
      <c r="F133" s="560"/>
      <c r="G133" s="558"/>
      <c r="H133" s="558"/>
      <c r="I133" s="558"/>
      <c r="J133" s="568"/>
    </row>
    <row r="134" spans="1:10" s="136" customFormat="1" ht="18" customHeight="1">
      <c r="A134" s="838"/>
      <c r="B134" s="531" t="s">
        <v>23</v>
      </c>
      <c r="C134" s="530" t="s">
        <v>2580</v>
      </c>
      <c r="D134" s="561"/>
      <c r="E134" s="529"/>
      <c r="F134" s="560"/>
      <c r="G134" s="558"/>
      <c r="H134" s="558"/>
      <c r="I134" s="558"/>
      <c r="J134" s="568"/>
    </row>
    <row r="135" spans="1:10" s="136" customFormat="1" ht="18" customHeight="1">
      <c r="A135" s="838"/>
      <c r="B135" s="531" t="s">
        <v>23</v>
      </c>
      <c r="C135" s="530" t="s">
        <v>2579</v>
      </c>
      <c r="D135" s="561"/>
      <c r="E135" s="529"/>
      <c r="F135" s="560"/>
      <c r="G135" s="558"/>
      <c r="H135" s="558"/>
      <c r="I135" s="558"/>
      <c r="J135" s="568"/>
    </row>
    <row r="136" spans="1:10" s="136" customFormat="1" ht="18" customHeight="1">
      <c r="A136" s="838"/>
      <c r="B136" s="531" t="s">
        <v>23</v>
      </c>
      <c r="C136" s="530" t="s">
        <v>2578</v>
      </c>
      <c r="D136" s="561"/>
      <c r="E136" s="529"/>
      <c r="F136" s="560"/>
      <c r="G136" s="558"/>
      <c r="H136" s="558"/>
      <c r="I136" s="558"/>
      <c r="J136" s="568"/>
    </row>
    <row r="137" spans="1:10" s="136" customFormat="1" ht="18" customHeight="1">
      <c r="A137" s="838"/>
      <c r="B137" s="531" t="s">
        <v>23</v>
      </c>
      <c r="C137" s="530" t="s">
        <v>2577</v>
      </c>
      <c r="D137" s="561"/>
      <c r="E137" s="529"/>
      <c r="F137" s="560"/>
      <c r="G137" s="558"/>
      <c r="H137" s="558"/>
      <c r="I137" s="558"/>
      <c r="J137" s="568"/>
    </row>
    <row r="138" spans="1:10" s="136" customFormat="1" ht="18" customHeight="1">
      <c r="A138" s="838"/>
      <c r="B138" s="531" t="s">
        <v>23</v>
      </c>
      <c r="C138" s="530" t="s">
        <v>2576</v>
      </c>
      <c r="D138" s="561"/>
      <c r="E138" s="529"/>
      <c r="F138" s="560"/>
      <c r="G138" s="558"/>
      <c r="H138" s="558"/>
      <c r="I138" s="558"/>
      <c r="J138" s="568"/>
    </row>
    <row r="139" spans="1:10" s="136" customFormat="1" ht="18" customHeight="1">
      <c r="A139" s="838"/>
      <c r="B139" s="531" t="s">
        <v>23</v>
      </c>
      <c r="C139" s="530" t="s">
        <v>2575</v>
      </c>
      <c r="D139" s="561"/>
      <c r="E139" s="529"/>
      <c r="F139" s="560"/>
      <c r="G139" s="558"/>
      <c r="H139" s="558"/>
      <c r="I139" s="558"/>
      <c r="J139" s="568"/>
    </row>
    <row r="140" spans="1:10" s="136" customFormat="1" ht="18" customHeight="1">
      <c r="A140" s="838"/>
      <c r="B140" s="531" t="s">
        <v>23</v>
      </c>
      <c r="C140" s="530" t="s">
        <v>2574</v>
      </c>
      <c r="D140" s="561"/>
      <c r="E140" s="529"/>
      <c r="F140" s="560"/>
      <c r="G140" s="558"/>
      <c r="H140" s="558"/>
      <c r="I140" s="558"/>
      <c r="J140" s="568"/>
    </row>
    <row r="141" spans="1:10" s="136" customFormat="1" ht="18" customHeight="1">
      <c r="A141" s="838"/>
      <c r="B141" s="531" t="s">
        <v>23</v>
      </c>
      <c r="C141" s="530" t="s">
        <v>2573</v>
      </c>
      <c r="D141" s="561"/>
      <c r="E141" s="529"/>
      <c r="F141" s="560"/>
      <c r="G141" s="558"/>
      <c r="H141" s="558"/>
      <c r="I141" s="558"/>
      <c r="J141" s="568"/>
    </row>
    <row r="142" spans="1:10" s="136" customFormat="1" ht="18" customHeight="1">
      <c r="A142" s="838"/>
      <c r="B142" s="531" t="s">
        <v>23</v>
      </c>
      <c r="C142" s="530" t="s">
        <v>2572</v>
      </c>
      <c r="D142" s="561"/>
      <c r="E142" s="529"/>
      <c r="F142" s="560"/>
      <c r="G142" s="558"/>
      <c r="H142" s="558"/>
      <c r="I142" s="558"/>
      <c r="J142" s="568"/>
    </row>
    <row r="143" spans="1:10" s="136" customFormat="1" ht="18" customHeight="1">
      <c r="A143" s="838"/>
      <c r="B143" s="531" t="s">
        <v>23</v>
      </c>
      <c r="C143" s="530" t="s">
        <v>2571</v>
      </c>
      <c r="D143" s="561"/>
      <c r="E143" s="529"/>
      <c r="F143" s="560"/>
      <c r="G143" s="558"/>
      <c r="H143" s="558"/>
      <c r="I143" s="558"/>
      <c r="J143" s="568"/>
    </row>
    <row r="144" spans="1:10" s="136" customFormat="1" ht="18" customHeight="1">
      <c r="A144" s="838"/>
      <c r="B144" s="531" t="s">
        <v>23</v>
      </c>
      <c r="C144" s="530" t="s">
        <v>2570</v>
      </c>
      <c r="D144" s="561"/>
      <c r="E144" s="529"/>
      <c r="F144" s="560"/>
      <c r="G144" s="558"/>
      <c r="H144" s="558"/>
      <c r="I144" s="558"/>
      <c r="J144" s="568"/>
    </row>
    <row r="145" spans="1:10" s="136" customFormat="1" ht="18" customHeight="1">
      <c r="A145" s="838"/>
      <c r="B145" s="531" t="s">
        <v>23</v>
      </c>
      <c r="C145" s="530" t="s">
        <v>2569</v>
      </c>
      <c r="D145" s="561"/>
      <c r="E145" s="529"/>
      <c r="F145" s="560"/>
      <c r="G145" s="558"/>
      <c r="H145" s="558"/>
      <c r="I145" s="558"/>
      <c r="J145" s="568"/>
    </row>
    <row r="146" spans="1:10" s="136" customFormat="1" ht="18" customHeight="1">
      <c r="A146" s="838"/>
      <c r="B146" s="531" t="s">
        <v>23</v>
      </c>
      <c r="C146" s="530" t="s">
        <v>2568</v>
      </c>
      <c r="D146" s="561"/>
      <c r="E146" s="529"/>
      <c r="F146" s="560"/>
      <c r="G146" s="558"/>
      <c r="H146" s="558"/>
      <c r="I146" s="558"/>
      <c r="J146" s="568"/>
    </row>
    <row r="147" spans="1:10" s="136" customFormat="1" ht="18" customHeight="1">
      <c r="A147" s="838"/>
      <c r="B147" s="531" t="s">
        <v>23</v>
      </c>
      <c r="C147" s="530" t="s">
        <v>2567</v>
      </c>
      <c r="D147" s="561"/>
      <c r="E147" s="529"/>
      <c r="F147" s="560"/>
      <c r="G147" s="558"/>
      <c r="H147" s="558"/>
      <c r="I147" s="558"/>
      <c r="J147" s="568"/>
    </row>
    <row r="148" spans="1:10" s="136" customFormat="1" ht="18" customHeight="1">
      <c r="A148" s="838"/>
      <c r="B148" s="531" t="s">
        <v>23</v>
      </c>
      <c r="C148" s="530" t="s">
        <v>2566</v>
      </c>
      <c r="D148" s="561"/>
      <c r="E148" s="529"/>
      <c r="F148" s="560"/>
      <c r="G148" s="558"/>
      <c r="H148" s="558"/>
      <c r="I148" s="558"/>
      <c r="J148" s="568"/>
    </row>
    <row r="149" spans="1:10" s="136" customFormat="1" ht="18" customHeight="1">
      <c r="A149" s="838"/>
      <c r="B149" s="531" t="s">
        <v>23</v>
      </c>
      <c r="C149" s="530" t="s">
        <v>2565</v>
      </c>
      <c r="D149" s="561"/>
      <c r="E149" s="529"/>
      <c r="F149" s="560"/>
      <c r="G149" s="558"/>
      <c r="H149" s="558"/>
      <c r="I149" s="558"/>
      <c r="J149" s="568"/>
    </row>
    <row r="150" spans="1:10" s="136" customFormat="1" ht="18" customHeight="1">
      <c r="A150" s="838"/>
      <c r="B150" s="531" t="s">
        <v>23</v>
      </c>
      <c r="C150" s="530" t="s">
        <v>2564</v>
      </c>
      <c r="D150" s="561"/>
      <c r="E150" s="529"/>
      <c r="F150" s="560"/>
      <c r="G150" s="558"/>
      <c r="H150" s="558"/>
      <c r="I150" s="558"/>
      <c r="J150" s="568"/>
    </row>
    <row r="151" spans="1:10" s="136" customFormat="1" ht="18" customHeight="1">
      <c r="A151" s="838"/>
      <c r="B151" s="531" t="s">
        <v>23</v>
      </c>
      <c r="C151" s="530" t="s">
        <v>2563</v>
      </c>
      <c r="D151" s="561"/>
      <c r="E151" s="529"/>
      <c r="F151" s="560"/>
      <c r="G151" s="558"/>
      <c r="H151" s="558"/>
      <c r="I151" s="558"/>
      <c r="J151" s="568"/>
    </row>
    <row r="152" spans="1:10" s="136" customFormat="1" ht="18" customHeight="1">
      <c r="A152" s="838"/>
      <c r="B152" s="531" t="s">
        <v>23</v>
      </c>
      <c r="C152" s="530" t="s">
        <v>2562</v>
      </c>
      <c r="D152" s="561"/>
      <c r="E152" s="529"/>
      <c r="F152" s="560"/>
      <c r="G152" s="558"/>
      <c r="H152" s="558"/>
      <c r="I152" s="558"/>
      <c r="J152" s="568"/>
    </row>
    <row r="153" spans="1:10" s="136" customFormat="1" ht="18" customHeight="1">
      <c r="A153" s="838"/>
      <c r="B153" s="531" t="s">
        <v>23</v>
      </c>
      <c r="C153" s="530" t="s">
        <v>2561</v>
      </c>
      <c r="D153" s="561"/>
      <c r="E153" s="529"/>
      <c r="F153" s="560"/>
      <c r="G153" s="558"/>
      <c r="H153" s="558"/>
      <c r="I153" s="558"/>
      <c r="J153" s="568"/>
    </row>
    <row r="154" spans="1:10" s="136" customFormat="1" ht="18" customHeight="1">
      <c r="A154" s="838"/>
      <c r="B154" s="531" t="s">
        <v>23</v>
      </c>
      <c r="C154" s="530" t="s">
        <v>2560</v>
      </c>
      <c r="D154" s="561"/>
      <c r="E154" s="529"/>
      <c r="F154" s="560"/>
      <c r="G154" s="558"/>
      <c r="H154" s="558"/>
      <c r="I154" s="558"/>
      <c r="J154" s="568"/>
    </row>
    <row r="155" spans="1:10" s="136" customFormat="1" ht="18" customHeight="1">
      <c r="A155" s="838"/>
      <c r="B155" s="531" t="s">
        <v>23</v>
      </c>
      <c r="C155" s="530" t="s">
        <v>2559</v>
      </c>
      <c r="D155" s="561"/>
      <c r="E155" s="529"/>
      <c r="F155" s="560"/>
      <c r="G155" s="558"/>
      <c r="H155" s="558"/>
      <c r="I155" s="558"/>
      <c r="J155" s="568"/>
    </row>
    <row r="156" spans="1:10" s="136" customFormat="1" ht="18" customHeight="1">
      <c r="A156" s="838"/>
      <c r="B156" s="531" t="s">
        <v>23</v>
      </c>
      <c r="C156" s="530" t="s">
        <v>2558</v>
      </c>
      <c r="D156" s="561"/>
      <c r="E156" s="529"/>
      <c r="F156" s="560"/>
      <c r="G156" s="558"/>
      <c r="H156" s="558"/>
      <c r="I156" s="558"/>
      <c r="J156" s="568"/>
    </row>
    <row r="157" spans="1:10" s="136" customFormat="1" ht="18" customHeight="1">
      <c r="A157" s="838"/>
      <c r="B157" s="531" t="s">
        <v>23</v>
      </c>
      <c r="C157" s="530" t="s">
        <v>2557</v>
      </c>
      <c r="D157" s="561"/>
      <c r="E157" s="529"/>
      <c r="F157" s="560"/>
      <c r="G157" s="558"/>
      <c r="H157" s="558"/>
      <c r="I157" s="558"/>
      <c r="J157" s="568"/>
    </row>
    <row r="158" spans="1:10" s="136" customFormat="1" ht="18" customHeight="1">
      <c r="A158" s="838"/>
      <c r="B158" s="531" t="s">
        <v>23</v>
      </c>
      <c r="C158" s="530" t="s">
        <v>2556</v>
      </c>
      <c r="D158" s="561"/>
      <c r="E158" s="529"/>
      <c r="F158" s="560"/>
      <c r="G158" s="558"/>
      <c r="H158" s="558"/>
      <c r="I158" s="558"/>
      <c r="J158" s="568"/>
    </row>
    <row r="159" spans="1:10" s="136" customFormat="1" ht="18" customHeight="1">
      <c r="A159" s="838"/>
      <c r="B159" s="531" t="s">
        <v>23</v>
      </c>
      <c r="C159" s="530" t="s">
        <v>2555</v>
      </c>
      <c r="D159" s="561"/>
      <c r="E159" s="529"/>
      <c r="F159" s="560"/>
      <c r="G159" s="558"/>
      <c r="H159" s="558"/>
      <c r="I159" s="558"/>
      <c r="J159" s="568"/>
    </row>
    <row r="160" spans="1:10" s="136" customFormat="1" ht="18" customHeight="1">
      <c r="A160" s="839"/>
      <c r="B160" s="531" t="s">
        <v>23</v>
      </c>
      <c r="C160" s="530" t="s">
        <v>2601</v>
      </c>
      <c r="D160" s="561" t="s">
        <v>2600</v>
      </c>
      <c r="E160" s="529" t="s">
        <v>11</v>
      </c>
      <c r="F160" s="560"/>
      <c r="G160" s="558"/>
      <c r="H160" s="558"/>
      <c r="I160" s="558"/>
      <c r="J160" s="567"/>
    </row>
    <row r="161" spans="1:10" s="136" customFormat="1" ht="18" customHeight="1">
      <c r="A161" s="827">
        <v>30</v>
      </c>
      <c r="B161" s="531" t="s">
        <v>23</v>
      </c>
      <c r="C161" s="564" t="s">
        <v>2629</v>
      </c>
      <c r="D161" s="563"/>
      <c r="E161" s="529" t="s">
        <v>11</v>
      </c>
      <c r="F161" s="560"/>
      <c r="G161" s="558"/>
      <c r="H161" s="558"/>
      <c r="I161" s="558" t="s">
        <v>2628</v>
      </c>
      <c r="J161" s="559"/>
    </row>
    <row r="162" spans="1:10" s="136" customFormat="1">
      <c r="A162" s="827"/>
      <c r="B162" s="531" t="s">
        <v>23</v>
      </c>
      <c r="C162" s="530" t="s">
        <v>2601</v>
      </c>
      <c r="D162" s="561" t="s">
        <v>2600</v>
      </c>
      <c r="E162" s="529" t="s">
        <v>11</v>
      </c>
      <c r="F162" s="560"/>
      <c r="G162" s="558"/>
      <c r="H162" s="558"/>
      <c r="I162" s="558"/>
      <c r="J162" s="559"/>
    </row>
    <row r="163" spans="1:10" s="136" customFormat="1" ht="17.25" customHeight="1">
      <c r="A163" s="827">
        <v>31</v>
      </c>
      <c r="B163" s="531" t="s">
        <v>23</v>
      </c>
      <c r="C163" s="564" t="s">
        <v>2627</v>
      </c>
      <c r="D163" s="563"/>
      <c r="E163" s="529" t="s">
        <v>11</v>
      </c>
      <c r="F163" s="560"/>
      <c r="G163" s="558" t="s">
        <v>2626</v>
      </c>
      <c r="H163" s="558"/>
      <c r="I163" s="558" t="s">
        <v>2625</v>
      </c>
      <c r="J163" s="559"/>
    </row>
    <row r="164" spans="1:10" s="136" customFormat="1">
      <c r="A164" s="827"/>
      <c r="B164" s="531" t="s">
        <v>23</v>
      </c>
      <c r="C164" s="530" t="s">
        <v>2601</v>
      </c>
      <c r="D164" s="561" t="s">
        <v>2600</v>
      </c>
      <c r="E164" s="529" t="s">
        <v>11</v>
      </c>
      <c r="F164" s="560"/>
      <c r="G164" s="558"/>
      <c r="H164" s="558"/>
      <c r="I164" s="558"/>
      <c r="J164" s="559"/>
    </row>
    <row r="165" spans="1:10" s="136" customFormat="1" ht="15.75" customHeight="1">
      <c r="A165" s="827">
        <v>32</v>
      </c>
      <c r="B165" s="531" t="s">
        <v>23</v>
      </c>
      <c r="C165" s="564" t="s">
        <v>2624</v>
      </c>
      <c r="D165" s="563"/>
      <c r="E165" s="529" t="s">
        <v>11</v>
      </c>
      <c r="F165" s="560"/>
      <c r="G165" s="566" t="s">
        <v>2623</v>
      </c>
      <c r="H165" s="558"/>
      <c r="I165" s="558" t="s">
        <v>2616</v>
      </c>
      <c r="J165" s="559"/>
    </row>
    <row r="166" spans="1:10" s="136" customFormat="1">
      <c r="A166" s="827"/>
      <c r="B166" s="531" t="s">
        <v>23</v>
      </c>
      <c r="C166" s="530" t="s">
        <v>2601</v>
      </c>
      <c r="D166" s="561" t="s">
        <v>2600</v>
      </c>
      <c r="E166" s="529" t="s">
        <v>11</v>
      </c>
      <c r="F166" s="560"/>
      <c r="G166" s="558"/>
      <c r="H166" s="558"/>
      <c r="I166" s="558"/>
      <c r="J166" s="559"/>
    </row>
    <row r="167" spans="1:10" s="136" customFormat="1">
      <c r="A167" s="828">
        <v>33</v>
      </c>
      <c r="B167" s="531" t="s">
        <v>23</v>
      </c>
      <c r="C167" s="564" t="s">
        <v>2622</v>
      </c>
      <c r="D167" s="563"/>
      <c r="E167" s="529" t="s">
        <v>11</v>
      </c>
      <c r="F167" s="560"/>
      <c r="G167" s="558"/>
      <c r="H167" s="558"/>
      <c r="I167" s="558" t="s">
        <v>2614</v>
      </c>
      <c r="J167" s="559"/>
    </row>
    <row r="168" spans="1:10" s="136" customFormat="1" ht="15" customHeight="1">
      <c r="A168" s="829"/>
      <c r="B168" s="531" t="s">
        <v>23</v>
      </c>
      <c r="C168" s="530" t="s">
        <v>1975</v>
      </c>
      <c r="D168" s="561" t="s">
        <v>2600</v>
      </c>
      <c r="E168" s="529" t="s">
        <v>11</v>
      </c>
      <c r="F168" s="560"/>
      <c r="G168" s="558"/>
      <c r="H168" s="558"/>
      <c r="I168" s="558"/>
      <c r="J168" s="558"/>
    </row>
    <row r="169" spans="1:10" s="136" customFormat="1">
      <c r="A169" s="830"/>
      <c r="B169" s="531" t="s">
        <v>23</v>
      </c>
      <c r="C169" s="530" t="s">
        <v>1950</v>
      </c>
      <c r="D169" s="561" t="s">
        <v>2600</v>
      </c>
      <c r="E169" s="529" t="s">
        <v>11</v>
      </c>
      <c r="F169" s="560"/>
      <c r="G169" s="558"/>
      <c r="H169" s="558"/>
      <c r="I169" s="558"/>
      <c r="J169" s="559"/>
    </row>
    <row r="170" spans="1:10" s="136" customFormat="1">
      <c r="A170" s="827">
        <v>34</v>
      </c>
      <c r="B170" s="531" t="s">
        <v>23</v>
      </c>
      <c r="C170" s="564" t="s">
        <v>2621</v>
      </c>
      <c r="D170" s="563"/>
      <c r="E170" s="529" t="s">
        <v>11</v>
      </c>
      <c r="F170" s="560"/>
      <c r="G170" s="558"/>
      <c r="H170" s="558"/>
      <c r="I170" s="558" t="s">
        <v>2620</v>
      </c>
      <c r="J170" s="559"/>
    </row>
    <row r="171" spans="1:10" s="136" customFormat="1">
      <c r="A171" s="827"/>
      <c r="B171" s="531" t="s">
        <v>23</v>
      </c>
      <c r="C171" s="530" t="s">
        <v>2445</v>
      </c>
      <c r="D171" s="561" t="s">
        <v>2619</v>
      </c>
      <c r="E171" s="529"/>
      <c r="F171" s="560"/>
      <c r="G171" s="558"/>
      <c r="H171" s="558"/>
      <c r="I171" s="558"/>
      <c r="J171" s="559"/>
    </row>
    <row r="172" spans="1:10" s="136" customFormat="1">
      <c r="A172" s="827"/>
      <c r="B172" s="531" t="s">
        <v>23</v>
      </c>
      <c r="C172" s="530" t="s">
        <v>2601</v>
      </c>
      <c r="D172" s="561" t="s">
        <v>2600</v>
      </c>
      <c r="E172" s="529" t="s">
        <v>11</v>
      </c>
      <c r="F172" s="560"/>
      <c r="G172" s="558"/>
      <c r="H172" s="558"/>
      <c r="I172" s="558"/>
      <c r="J172" s="559"/>
    </row>
    <row r="173" spans="1:10" s="136" customFormat="1" ht="15.75" customHeight="1">
      <c r="A173" s="827">
        <v>35</v>
      </c>
      <c r="B173" s="531" t="s">
        <v>23</v>
      </c>
      <c r="C173" s="564" t="s">
        <v>2618</v>
      </c>
      <c r="D173" s="563"/>
      <c r="E173" s="529" t="s">
        <v>11</v>
      </c>
      <c r="F173" s="560"/>
      <c r="G173" s="566" t="s">
        <v>2617</v>
      </c>
      <c r="H173" s="558"/>
      <c r="I173" s="558" t="s">
        <v>2616</v>
      </c>
      <c r="J173" s="559"/>
    </row>
    <row r="174" spans="1:10" s="136" customFormat="1">
      <c r="A174" s="827"/>
      <c r="B174" s="531" t="s">
        <v>23</v>
      </c>
      <c r="C174" s="530" t="s">
        <v>2601</v>
      </c>
      <c r="D174" s="561" t="s">
        <v>2600</v>
      </c>
      <c r="E174" s="529" t="s">
        <v>11</v>
      </c>
      <c r="F174" s="560"/>
      <c r="G174" s="558"/>
      <c r="H174" s="558"/>
      <c r="I174" s="558"/>
      <c r="J174" s="559"/>
    </row>
    <row r="175" spans="1:10" s="136" customFormat="1">
      <c r="A175" s="828">
        <v>36</v>
      </c>
      <c r="B175" s="531" t="s">
        <v>23</v>
      </c>
      <c r="C175" s="564" t="s">
        <v>2615</v>
      </c>
      <c r="D175" s="561"/>
      <c r="E175" s="529" t="s">
        <v>11</v>
      </c>
      <c r="F175" s="560"/>
      <c r="G175" s="558"/>
      <c r="H175" s="558"/>
      <c r="I175" s="558" t="s">
        <v>2614</v>
      </c>
      <c r="J175" s="559"/>
    </row>
    <row r="176" spans="1:10" s="136" customFormat="1">
      <c r="A176" s="829"/>
      <c r="B176" s="531" t="s">
        <v>23</v>
      </c>
      <c r="C176" s="530" t="s">
        <v>1975</v>
      </c>
      <c r="D176" s="561" t="s">
        <v>2600</v>
      </c>
      <c r="E176" s="529" t="s">
        <v>11</v>
      </c>
      <c r="F176" s="560"/>
      <c r="G176" s="558"/>
      <c r="H176" s="558"/>
      <c r="I176" s="558"/>
      <c r="J176" s="559"/>
    </row>
    <row r="177" spans="1:10" s="136" customFormat="1">
      <c r="A177" s="830"/>
      <c r="B177" s="531" t="s">
        <v>23</v>
      </c>
      <c r="C177" s="530" t="s">
        <v>1950</v>
      </c>
      <c r="D177" s="561" t="s">
        <v>2600</v>
      </c>
      <c r="E177" s="529" t="s">
        <v>11</v>
      </c>
      <c r="F177" s="560"/>
      <c r="G177" s="558"/>
      <c r="H177" s="558"/>
      <c r="I177" s="558"/>
      <c r="J177" s="559"/>
    </row>
    <row r="178" spans="1:10" s="136" customFormat="1">
      <c r="A178" s="827">
        <v>37</v>
      </c>
      <c r="B178" s="531" t="s">
        <v>23</v>
      </c>
      <c r="C178" s="564" t="s">
        <v>2613</v>
      </c>
      <c r="D178" s="561"/>
      <c r="E178" s="529" t="s">
        <v>11</v>
      </c>
      <c r="F178" s="560"/>
      <c r="G178" s="558"/>
      <c r="H178" s="558"/>
      <c r="I178" s="558" t="s">
        <v>2612</v>
      </c>
      <c r="J178" s="559"/>
    </row>
    <row r="179" spans="1:10" s="136" customFormat="1">
      <c r="A179" s="827"/>
      <c r="B179" s="531" t="s">
        <v>23</v>
      </c>
      <c r="C179" s="530" t="s">
        <v>2445</v>
      </c>
      <c r="D179" s="561" t="s">
        <v>2611</v>
      </c>
      <c r="E179" s="529"/>
      <c r="F179" s="560"/>
      <c r="G179" s="558"/>
      <c r="H179" s="558"/>
      <c r="I179" s="558"/>
      <c r="J179" s="559"/>
    </row>
    <row r="180" spans="1:10" s="136" customFormat="1">
      <c r="A180" s="827"/>
      <c r="B180" s="531" t="s">
        <v>23</v>
      </c>
      <c r="C180" s="530" t="s">
        <v>2601</v>
      </c>
      <c r="D180" s="561" t="s">
        <v>2600</v>
      </c>
      <c r="E180" s="529" t="s">
        <v>11</v>
      </c>
      <c r="F180" s="560"/>
      <c r="G180" s="558"/>
      <c r="H180" s="558"/>
      <c r="I180" s="558"/>
      <c r="J180" s="559"/>
    </row>
    <row r="181" spans="1:10" s="136" customFormat="1">
      <c r="A181" s="827">
        <v>38</v>
      </c>
      <c r="B181" s="531" t="s">
        <v>23</v>
      </c>
      <c r="C181" s="564" t="s">
        <v>2610</v>
      </c>
      <c r="D181" s="561"/>
      <c r="E181" s="529" t="s">
        <v>11</v>
      </c>
      <c r="F181" s="560"/>
      <c r="G181" s="558"/>
      <c r="H181" s="558"/>
      <c r="I181" s="558"/>
      <c r="J181" s="559"/>
    </row>
    <row r="182" spans="1:10" s="136" customFormat="1">
      <c r="A182" s="827"/>
      <c r="B182" s="531" t="s">
        <v>23</v>
      </c>
      <c r="C182" s="530" t="s">
        <v>2609</v>
      </c>
      <c r="D182" s="561" t="s">
        <v>2608</v>
      </c>
      <c r="E182" s="529"/>
      <c r="F182" s="560"/>
      <c r="G182" s="558"/>
      <c r="H182" s="558"/>
      <c r="I182" s="558"/>
      <c r="J182" s="559"/>
    </row>
    <row r="183" spans="1:10" s="136" customFormat="1">
      <c r="A183" s="827"/>
      <c r="B183" s="531" t="s">
        <v>23</v>
      </c>
      <c r="C183" s="530" t="s">
        <v>2607</v>
      </c>
      <c r="D183" s="561" t="s">
        <v>2606</v>
      </c>
      <c r="E183" s="529"/>
      <c r="F183" s="560"/>
      <c r="G183" s="558"/>
      <c r="H183" s="558"/>
      <c r="I183" s="558"/>
      <c r="J183" s="559"/>
    </row>
    <row r="184" spans="1:10" s="136" customFormat="1">
      <c r="A184" s="827"/>
      <c r="B184" s="531" t="s">
        <v>23</v>
      </c>
      <c r="C184" s="530" t="s">
        <v>2601</v>
      </c>
      <c r="D184" s="561" t="s">
        <v>2600</v>
      </c>
      <c r="E184" s="529" t="s">
        <v>11</v>
      </c>
      <c r="F184" s="560"/>
      <c r="G184" s="558"/>
      <c r="H184" s="558"/>
      <c r="I184" s="558"/>
      <c r="J184" s="559"/>
    </row>
    <row r="185" spans="1:10" s="136" customFormat="1" ht="16.5" customHeight="1">
      <c r="A185" s="827">
        <v>39</v>
      </c>
      <c r="B185" s="531" t="s">
        <v>23</v>
      </c>
      <c r="C185" s="564" t="s">
        <v>2605</v>
      </c>
      <c r="D185" s="561"/>
      <c r="E185" s="529" t="s">
        <v>11</v>
      </c>
      <c r="F185" s="560"/>
      <c r="G185" s="558"/>
      <c r="H185" s="558"/>
      <c r="I185" s="558" t="s">
        <v>2604</v>
      </c>
      <c r="J185" s="559"/>
    </row>
    <row r="186" spans="1:10" s="136" customFormat="1" ht="16.5" customHeight="1">
      <c r="A186" s="827"/>
      <c r="B186" s="531" t="s">
        <v>23</v>
      </c>
      <c r="C186" s="530" t="s">
        <v>1495</v>
      </c>
      <c r="D186" s="561"/>
      <c r="E186" s="529"/>
      <c r="F186" s="560"/>
      <c r="G186" s="558"/>
      <c r="H186" s="558"/>
      <c r="I186" s="558"/>
      <c r="J186" s="559"/>
    </row>
    <row r="187" spans="1:10" s="136" customFormat="1" ht="16.5" customHeight="1">
      <c r="A187" s="827"/>
      <c r="B187" s="531" t="s">
        <v>23</v>
      </c>
      <c r="C187" s="530" t="s">
        <v>1496</v>
      </c>
      <c r="D187" s="561"/>
      <c r="E187" s="529"/>
      <c r="F187" s="560"/>
      <c r="G187" s="558"/>
      <c r="H187" s="558"/>
      <c r="I187" s="558"/>
      <c r="J187" s="559"/>
    </row>
    <row r="188" spans="1:10" s="136" customFormat="1" ht="16.5" customHeight="1">
      <c r="A188" s="827"/>
      <c r="B188" s="531" t="s">
        <v>23</v>
      </c>
      <c r="C188" s="530" t="s">
        <v>2416</v>
      </c>
      <c r="D188" s="561"/>
      <c r="E188" s="529"/>
      <c r="F188" s="560"/>
      <c r="G188" s="558"/>
      <c r="H188" s="558"/>
      <c r="I188" s="558"/>
      <c r="J188" s="559"/>
    </row>
    <row r="189" spans="1:10" s="136" customFormat="1" ht="16.5" customHeight="1">
      <c r="A189" s="827"/>
      <c r="B189" s="531" t="s">
        <v>23</v>
      </c>
      <c r="C189" s="530" t="s">
        <v>2415</v>
      </c>
      <c r="D189" s="561"/>
      <c r="E189" s="529"/>
      <c r="F189" s="560"/>
      <c r="G189" s="558"/>
      <c r="H189" s="558"/>
      <c r="I189" s="558"/>
      <c r="J189" s="559"/>
    </row>
    <row r="190" spans="1:10" s="136" customFormat="1" ht="16.5" customHeight="1">
      <c r="A190" s="827"/>
      <c r="B190" s="531" t="s">
        <v>23</v>
      </c>
      <c r="C190" s="530" t="s">
        <v>2414</v>
      </c>
      <c r="D190" s="561"/>
      <c r="E190" s="529"/>
      <c r="F190" s="560"/>
      <c r="G190" s="558"/>
      <c r="H190" s="558"/>
      <c r="I190" s="558"/>
      <c r="J190" s="559"/>
    </row>
    <row r="191" spans="1:10" s="136" customFormat="1" ht="16.5" customHeight="1">
      <c r="A191" s="827"/>
      <c r="B191" s="531" t="s">
        <v>23</v>
      </c>
      <c r="C191" s="530" t="s">
        <v>2413</v>
      </c>
      <c r="D191" s="561"/>
      <c r="E191" s="529"/>
      <c r="F191" s="560"/>
      <c r="G191" s="558"/>
      <c r="H191" s="558"/>
      <c r="I191" s="558"/>
      <c r="J191" s="559"/>
    </row>
    <row r="192" spans="1:10" s="136" customFormat="1" ht="16.5" customHeight="1">
      <c r="A192" s="827"/>
      <c r="B192" s="531" t="s">
        <v>23</v>
      </c>
      <c r="C192" s="530" t="s">
        <v>2412</v>
      </c>
      <c r="D192" s="561"/>
      <c r="E192" s="529"/>
      <c r="F192" s="560"/>
      <c r="G192" s="558"/>
      <c r="H192" s="558"/>
      <c r="I192" s="558"/>
      <c r="J192" s="559"/>
    </row>
    <row r="193" spans="1:10" s="136" customFormat="1" ht="16.5" customHeight="1">
      <c r="A193" s="827"/>
      <c r="B193" s="531" t="s">
        <v>23</v>
      </c>
      <c r="C193" s="530" t="s">
        <v>2411</v>
      </c>
      <c r="D193" s="561"/>
      <c r="E193" s="529"/>
      <c r="F193" s="560"/>
      <c r="G193" s="558"/>
      <c r="H193" s="558"/>
      <c r="I193" s="558"/>
      <c r="J193" s="559"/>
    </row>
    <row r="194" spans="1:10" s="136" customFormat="1" ht="16.5" customHeight="1">
      <c r="A194" s="827"/>
      <c r="B194" s="531" t="s">
        <v>23</v>
      </c>
      <c r="C194" s="530" t="s">
        <v>2410</v>
      </c>
      <c r="D194" s="561"/>
      <c r="E194" s="529"/>
      <c r="F194" s="560"/>
      <c r="G194" s="558"/>
      <c r="H194" s="558"/>
      <c r="I194" s="558"/>
      <c r="J194" s="559"/>
    </row>
    <row r="195" spans="1:10" s="136" customFormat="1" ht="16.5" customHeight="1">
      <c r="A195" s="827"/>
      <c r="B195" s="531" t="s">
        <v>23</v>
      </c>
      <c r="C195" s="530" t="s">
        <v>2409</v>
      </c>
      <c r="D195" s="561"/>
      <c r="E195" s="529"/>
      <c r="F195" s="560"/>
      <c r="G195" s="558"/>
      <c r="H195" s="558"/>
      <c r="I195" s="558"/>
      <c r="J195" s="559"/>
    </row>
    <row r="196" spans="1:10" s="136" customFormat="1" ht="16.5" customHeight="1">
      <c r="A196" s="827"/>
      <c r="B196" s="531" t="s">
        <v>23</v>
      </c>
      <c r="C196" s="530" t="s">
        <v>2408</v>
      </c>
      <c r="D196" s="561"/>
      <c r="E196" s="529"/>
      <c r="F196" s="560"/>
      <c r="G196" s="558"/>
      <c r="H196" s="558"/>
      <c r="I196" s="558"/>
      <c r="J196" s="559"/>
    </row>
    <row r="197" spans="1:10" s="136" customFormat="1" ht="16.5" customHeight="1">
      <c r="A197" s="827"/>
      <c r="B197" s="531" t="s">
        <v>23</v>
      </c>
      <c r="C197" s="530" t="s">
        <v>2407</v>
      </c>
      <c r="D197" s="561"/>
      <c r="E197" s="529"/>
      <c r="F197" s="560"/>
      <c r="G197" s="558"/>
      <c r="H197" s="558"/>
      <c r="I197" s="558"/>
      <c r="J197" s="559"/>
    </row>
    <row r="198" spans="1:10" s="136" customFormat="1" ht="16.5" customHeight="1">
      <c r="A198" s="827"/>
      <c r="B198" s="531" t="s">
        <v>23</v>
      </c>
      <c r="C198" s="530" t="s">
        <v>2406</v>
      </c>
      <c r="D198" s="561"/>
      <c r="E198" s="529"/>
      <c r="F198" s="560"/>
      <c r="G198" s="558"/>
      <c r="H198" s="558"/>
      <c r="I198" s="558"/>
      <c r="J198" s="559"/>
    </row>
    <row r="199" spans="1:10" s="136" customFormat="1" ht="16.5" customHeight="1">
      <c r="A199" s="827"/>
      <c r="B199" s="531" t="s">
        <v>23</v>
      </c>
      <c r="C199" s="530" t="s">
        <v>2405</v>
      </c>
      <c r="D199" s="561"/>
      <c r="E199" s="529"/>
      <c r="F199" s="560"/>
      <c r="G199" s="558"/>
      <c r="H199" s="558"/>
      <c r="I199" s="558"/>
      <c r="J199" s="559"/>
    </row>
    <row r="200" spans="1:10" s="136" customFormat="1" ht="16.5" customHeight="1">
      <c r="A200" s="827"/>
      <c r="B200" s="531" t="s">
        <v>23</v>
      </c>
      <c r="C200" s="530" t="s">
        <v>2404</v>
      </c>
      <c r="D200" s="561"/>
      <c r="E200" s="529"/>
      <c r="F200" s="560"/>
      <c r="G200" s="558"/>
      <c r="H200" s="558"/>
      <c r="I200" s="558"/>
      <c r="J200" s="559"/>
    </row>
    <row r="201" spans="1:10" s="136" customFormat="1">
      <c r="A201" s="827"/>
      <c r="B201" s="531" t="s">
        <v>23</v>
      </c>
      <c r="C201" s="530" t="s">
        <v>2601</v>
      </c>
      <c r="D201" s="561" t="s">
        <v>2600</v>
      </c>
      <c r="E201" s="529" t="s">
        <v>11</v>
      </c>
      <c r="F201" s="560"/>
      <c r="G201" s="558"/>
      <c r="H201" s="558"/>
      <c r="I201" s="558"/>
      <c r="J201" s="559"/>
    </row>
    <row r="202" spans="1:10" s="136" customFormat="1" ht="19.5" customHeight="1">
      <c r="A202" s="827">
        <v>40</v>
      </c>
      <c r="B202" s="531" t="s">
        <v>23</v>
      </c>
      <c r="C202" s="564" t="s">
        <v>2603</v>
      </c>
      <c r="D202" s="563"/>
      <c r="E202" s="529" t="s">
        <v>11</v>
      </c>
      <c r="F202" s="560"/>
      <c r="G202" s="558"/>
      <c r="H202" s="558"/>
      <c r="I202" s="558" t="s">
        <v>2602</v>
      </c>
      <c r="J202" s="559"/>
    </row>
    <row r="203" spans="1:10" s="136" customFormat="1" ht="19.5" customHeight="1">
      <c r="A203" s="827"/>
      <c r="B203" s="531" t="s">
        <v>23</v>
      </c>
      <c r="C203" s="530" t="s">
        <v>1495</v>
      </c>
      <c r="D203" s="563"/>
      <c r="E203" s="529"/>
      <c r="F203" s="560"/>
      <c r="G203" s="558"/>
      <c r="H203" s="558"/>
      <c r="I203" s="558"/>
      <c r="J203" s="559"/>
    </row>
    <row r="204" spans="1:10" s="136" customFormat="1" ht="19.5" customHeight="1">
      <c r="A204" s="827"/>
      <c r="B204" s="531" t="s">
        <v>23</v>
      </c>
      <c r="C204" s="530" t="s">
        <v>1496</v>
      </c>
      <c r="D204" s="563"/>
      <c r="E204" s="529"/>
      <c r="F204" s="560"/>
      <c r="G204" s="558"/>
      <c r="H204" s="558"/>
      <c r="I204" s="558"/>
      <c r="J204" s="559"/>
    </row>
    <row r="205" spans="1:10" s="136" customFormat="1" ht="19.5" customHeight="1">
      <c r="A205" s="827"/>
      <c r="B205" s="531" t="s">
        <v>23</v>
      </c>
      <c r="C205" s="530" t="s">
        <v>2416</v>
      </c>
      <c r="D205" s="563"/>
      <c r="E205" s="529"/>
      <c r="F205" s="560"/>
      <c r="G205" s="558"/>
      <c r="H205" s="558"/>
      <c r="I205" s="558"/>
      <c r="J205" s="559"/>
    </row>
    <row r="206" spans="1:10" s="136" customFormat="1" ht="19.5" customHeight="1">
      <c r="A206" s="827"/>
      <c r="B206" s="531" t="s">
        <v>23</v>
      </c>
      <c r="C206" s="530" t="s">
        <v>2415</v>
      </c>
      <c r="D206" s="563"/>
      <c r="E206" s="529"/>
      <c r="F206" s="560"/>
      <c r="G206" s="558"/>
      <c r="H206" s="558"/>
      <c r="I206" s="558"/>
      <c r="J206" s="559"/>
    </row>
    <row r="207" spans="1:10" s="136" customFormat="1" ht="19.5" customHeight="1">
      <c r="A207" s="827"/>
      <c r="B207" s="531" t="s">
        <v>23</v>
      </c>
      <c r="C207" s="530" t="s">
        <v>2414</v>
      </c>
      <c r="D207" s="563"/>
      <c r="E207" s="529"/>
      <c r="F207" s="560"/>
      <c r="G207" s="558"/>
      <c r="H207" s="558"/>
      <c r="I207" s="558"/>
      <c r="J207" s="559"/>
    </row>
    <row r="208" spans="1:10" s="136" customFormat="1" ht="19.5" customHeight="1">
      <c r="A208" s="827"/>
      <c r="B208" s="531" t="s">
        <v>23</v>
      </c>
      <c r="C208" s="530" t="s">
        <v>2413</v>
      </c>
      <c r="D208" s="563"/>
      <c r="E208" s="529"/>
      <c r="F208" s="560"/>
      <c r="G208" s="558"/>
      <c r="H208" s="558"/>
      <c r="I208" s="558"/>
      <c r="J208" s="559"/>
    </row>
    <row r="209" spans="1:10" s="136" customFormat="1" ht="19.5" customHeight="1">
      <c r="A209" s="827"/>
      <c r="B209" s="531" t="s">
        <v>23</v>
      </c>
      <c r="C209" s="530" t="s">
        <v>2412</v>
      </c>
      <c r="D209" s="563"/>
      <c r="E209" s="529"/>
      <c r="F209" s="560"/>
      <c r="G209" s="558"/>
      <c r="H209" s="558"/>
      <c r="I209" s="558"/>
      <c r="J209" s="559"/>
    </row>
    <row r="210" spans="1:10" s="136" customFormat="1" ht="19.5" customHeight="1">
      <c r="A210" s="827"/>
      <c r="B210" s="531" t="s">
        <v>23</v>
      </c>
      <c r="C210" s="530" t="s">
        <v>2411</v>
      </c>
      <c r="D210" s="563"/>
      <c r="E210" s="529"/>
      <c r="F210" s="560"/>
      <c r="G210" s="558"/>
      <c r="H210" s="558"/>
      <c r="I210" s="558"/>
      <c r="J210" s="559"/>
    </row>
    <row r="211" spans="1:10" s="136" customFormat="1" ht="19.5" customHeight="1">
      <c r="A211" s="827"/>
      <c r="B211" s="531" t="s">
        <v>23</v>
      </c>
      <c r="C211" s="530" t="s">
        <v>2410</v>
      </c>
      <c r="D211" s="563"/>
      <c r="E211" s="529"/>
      <c r="F211" s="560"/>
      <c r="G211" s="558"/>
      <c r="H211" s="558"/>
      <c r="I211" s="558"/>
      <c r="J211" s="559"/>
    </row>
    <row r="212" spans="1:10" s="136" customFormat="1" ht="19.5" customHeight="1">
      <c r="A212" s="827"/>
      <c r="B212" s="531" t="s">
        <v>23</v>
      </c>
      <c r="C212" s="530" t="s">
        <v>2409</v>
      </c>
      <c r="D212" s="563"/>
      <c r="E212" s="529"/>
      <c r="F212" s="560"/>
      <c r="G212" s="558"/>
      <c r="H212" s="558"/>
      <c r="I212" s="558"/>
      <c r="J212" s="559"/>
    </row>
    <row r="213" spans="1:10" s="136" customFormat="1" ht="19.5" customHeight="1">
      <c r="A213" s="827"/>
      <c r="B213" s="531" t="s">
        <v>23</v>
      </c>
      <c r="C213" s="530" t="s">
        <v>2408</v>
      </c>
      <c r="D213" s="563"/>
      <c r="E213" s="529"/>
      <c r="F213" s="560"/>
      <c r="G213" s="558"/>
      <c r="H213" s="558"/>
      <c r="I213" s="558"/>
      <c r="J213" s="559"/>
    </row>
    <row r="214" spans="1:10" s="136" customFormat="1" ht="19.5" customHeight="1">
      <c r="A214" s="827"/>
      <c r="B214" s="531" t="s">
        <v>23</v>
      </c>
      <c r="C214" s="530" t="s">
        <v>2407</v>
      </c>
      <c r="D214" s="563"/>
      <c r="E214" s="529"/>
      <c r="F214" s="560"/>
      <c r="G214" s="558"/>
      <c r="H214" s="558"/>
      <c r="I214" s="558"/>
      <c r="J214" s="559"/>
    </row>
    <row r="215" spans="1:10" s="136" customFormat="1" ht="19.5" customHeight="1">
      <c r="A215" s="827"/>
      <c r="B215" s="531" t="s">
        <v>23</v>
      </c>
      <c r="C215" s="530" t="s">
        <v>2406</v>
      </c>
      <c r="D215" s="563"/>
      <c r="E215" s="529"/>
      <c r="F215" s="560"/>
      <c r="G215" s="558"/>
      <c r="H215" s="558"/>
      <c r="I215" s="558"/>
      <c r="J215" s="559"/>
    </row>
    <row r="216" spans="1:10" s="136" customFormat="1" ht="19.5" customHeight="1">
      <c r="A216" s="827"/>
      <c r="B216" s="531" t="s">
        <v>23</v>
      </c>
      <c r="C216" s="530" t="s">
        <v>2405</v>
      </c>
      <c r="D216" s="563"/>
      <c r="E216" s="529"/>
      <c r="F216" s="560"/>
      <c r="G216" s="558"/>
      <c r="H216" s="558"/>
      <c r="I216" s="558"/>
      <c r="J216" s="559"/>
    </row>
    <row r="217" spans="1:10" s="136" customFormat="1" ht="19.5" customHeight="1">
      <c r="A217" s="827"/>
      <c r="B217" s="531" t="s">
        <v>23</v>
      </c>
      <c r="C217" s="530" t="s">
        <v>2404</v>
      </c>
      <c r="D217" s="563"/>
      <c r="E217" s="529"/>
      <c r="F217" s="560"/>
      <c r="G217" s="558"/>
      <c r="H217" s="558"/>
      <c r="I217" s="558"/>
      <c r="J217" s="559"/>
    </row>
    <row r="218" spans="1:10" s="136" customFormat="1">
      <c r="A218" s="827"/>
      <c r="B218" s="531" t="s">
        <v>23</v>
      </c>
      <c r="C218" s="530" t="s">
        <v>2601</v>
      </c>
      <c r="D218" s="561" t="s">
        <v>2600</v>
      </c>
      <c r="E218" s="529" t="s">
        <v>11</v>
      </c>
      <c r="F218" s="560"/>
      <c r="G218" s="558"/>
      <c r="H218" s="558"/>
      <c r="I218" s="558"/>
      <c r="J218" s="559"/>
    </row>
    <row r="219" spans="1:10" s="136" customFormat="1" ht="15.75" customHeight="1">
      <c r="A219" s="827">
        <v>41</v>
      </c>
      <c r="B219" s="531" t="s">
        <v>23</v>
      </c>
      <c r="C219" s="564" t="s">
        <v>2599</v>
      </c>
      <c r="D219" s="563"/>
      <c r="E219" s="529" t="s">
        <v>11</v>
      </c>
      <c r="F219" s="560"/>
      <c r="G219" s="558"/>
      <c r="H219" s="558"/>
      <c r="I219" s="558" t="s">
        <v>2598</v>
      </c>
      <c r="J219" s="834"/>
    </row>
    <row r="220" spans="1:10" s="136" customFormat="1" ht="15.75" customHeight="1">
      <c r="A220" s="827"/>
      <c r="B220" s="531" t="s">
        <v>23</v>
      </c>
      <c r="C220" s="530" t="s">
        <v>2382</v>
      </c>
      <c r="D220" s="563"/>
      <c r="E220" s="529"/>
      <c r="F220" s="560"/>
      <c r="G220" s="558"/>
      <c r="H220" s="558"/>
      <c r="I220" s="558"/>
      <c r="J220" s="835"/>
    </row>
    <row r="221" spans="1:10" s="136" customFormat="1" ht="15.75" customHeight="1">
      <c r="A221" s="827"/>
      <c r="B221" s="531" t="s">
        <v>23</v>
      </c>
      <c r="C221" s="530" t="s">
        <v>2381</v>
      </c>
      <c r="D221" s="563"/>
      <c r="E221" s="529"/>
      <c r="F221" s="560"/>
      <c r="G221" s="558"/>
      <c r="H221" s="558"/>
      <c r="I221" s="558"/>
      <c r="J221" s="835"/>
    </row>
    <row r="222" spans="1:10" s="136" customFormat="1" ht="15.75" customHeight="1">
      <c r="A222" s="827"/>
      <c r="B222" s="531" t="s">
        <v>23</v>
      </c>
      <c r="C222" s="530" t="s">
        <v>2380</v>
      </c>
      <c r="D222" s="563"/>
      <c r="E222" s="529"/>
      <c r="F222" s="560"/>
      <c r="G222" s="558"/>
      <c r="H222" s="558"/>
      <c r="I222" s="558"/>
      <c r="J222" s="835"/>
    </row>
    <row r="223" spans="1:10" s="136" customFormat="1" ht="15.75" customHeight="1">
      <c r="A223" s="827"/>
      <c r="B223" s="531" t="s">
        <v>23</v>
      </c>
      <c r="C223" s="530" t="s">
        <v>2379</v>
      </c>
      <c r="D223" s="563"/>
      <c r="E223" s="529"/>
      <c r="F223" s="560"/>
      <c r="G223" s="558"/>
      <c r="H223" s="558"/>
      <c r="I223" s="558"/>
      <c r="J223" s="835"/>
    </row>
    <row r="224" spans="1:10" s="136" customFormat="1" ht="15.75" customHeight="1">
      <c r="A224" s="827"/>
      <c r="B224" s="531" t="s">
        <v>23</v>
      </c>
      <c r="C224" s="530" t="s">
        <v>2597</v>
      </c>
      <c r="D224" s="563"/>
      <c r="E224" s="529"/>
      <c r="F224" s="560"/>
      <c r="G224" s="558"/>
      <c r="H224" s="558"/>
      <c r="I224" s="558"/>
      <c r="J224" s="835"/>
    </row>
    <row r="225" spans="1:10" s="136" customFormat="1" ht="15.75" customHeight="1">
      <c r="A225" s="827"/>
      <c r="B225" s="531" t="s">
        <v>23</v>
      </c>
      <c r="C225" s="530" t="s">
        <v>2596</v>
      </c>
      <c r="D225" s="563"/>
      <c r="E225" s="529"/>
      <c r="F225" s="560"/>
      <c r="G225" s="558"/>
      <c r="H225" s="558"/>
      <c r="I225" s="558"/>
      <c r="J225" s="835"/>
    </row>
    <row r="226" spans="1:10" s="136" customFormat="1" ht="15.75" customHeight="1">
      <c r="A226" s="827"/>
      <c r="B226" s="531" t="s">
        <v>23</v>
      </c>
      <c r="C226" s="530" t="s">
        <v>2595</v>
      </c>
      <c r="D226" s="563"/>
      <c r="E226" s="529"/>
      <c r="F226" s="560"/>
      <c r="G226" s="558"/>
      <c r="H226" s="558"/>
      <c r="I226" s="558"/>
      <c r="J226" s="835"/>
    </row>
    <row r="227" spans="1:10" s="136" customFormat="1" ht="15.75" customHeight="1">
      <c r="A227" s="827"/>
      <c r="B227" s="531" t="s">
        <v>23</v>
      </c>
      <c r="C227" s="530" t="s">
        <v>2594</v>
      </c>
      <c r="D227" s="563"/>
      <c r="E227" s="529"/>
      <c r="F227" s="560"/>
      <c r="G227" s="558"/>
      <c r="H227" s="558"/>
      <c r="I227" s="558"/>
      <c r="J227" s="835"/>
    </row>
    <row r="228" spans="1:10" s="136" customFormat="1" ht="15.75" customHeight="1">
      <c r="A228" s="827"/>
      <c r="B228" s="531" t="s">
        <v>23</v>
      </c>
      <c r="C228" s="530" t="s">
        <v>2593</v>
      </c>
      <c r="D228" s="563"/>
      <c r="E228" s="529"/>
      <c r="F228" s="560"/>
      <c r="G228" s="558"/>
      <c r="H228" s="558"/>
      <c r="I228" s="558"/>
      <c r="J228" s="835"/>
    </row>
    <row r="229" spans="1:10" s="136" customFormat="1" ht="15.75" customHeight="1">
      <c r="A229" s="827"/>
      <c r="B229" s="531" t="s">
        <v>23</v>
      </c>
      <c r="C229" s="530" t="s">
        <v>2592</v>
      </c>
      <c r="D229" s="563"/>
      <c r="E229" s="529"/>
      <c r="F229" s="560"/>
      <c r="G229" s="558"/>
      <c r="H229" s="558"/>
      <c r="I229" s="558"/>
      <c r="J229" s="835"/>
    </row>
    <row r="230" spans="1:10" s="136" customFormat="1" ht="15.75" customHeight="1">
      <c r="A230" s="827"/>
      <c r="B230" s="531" t="s">
        <v>23</v>
      </c>
      <c r="C230" s="530" t="s">
        <v>2591</v>
      </c>
      <c r="D230" s="563"/>
      <c r="E230" s="529"/>
      <c r="F230" s="560"/>
      <c r="G230" s="558"/>
      <c r="H230" s="558"/>
      <c r="I230" s="558"/>
      <c r="J230" s="835"/>
    </row>
    <row r="231" spans="1:10" s="136" customFormat="1" ht="15.75" customHeight="1">
      <c r="A231" s="827"/>
      <c r="B231" s="531" t="s">
        <v>23</v>
      </c>
      <c r="C231" s="530" t="s">
        <v>2590</v>
      </c>
      <c r="D231" s="563"/>
      <c r="E231" s="529"/>
      <c r="F231" s="560"/>
      <c r="G231" s="558"/>
      <c r="H231" s="558"/>
      <c r="I231" s="558"/>
      <c r="J231" s="835"/>
    </row>
    <row r="232" spans="1:10" s="136" customFormat="1" ht="15.75" customHeight="1">
      <c r="A232" s="827"/>
      <c r="B232" s="531" t="s">
        <v>23</v>
      </c>
      <c r="C232" s="530" t="s">
        <v>2589</v>
      </c>
      <c r="D232" s="563"/>
      <c r="E232" s="529"/>
      <c r="F232" s="560"/>
      <c r="G232" s="558"/>
      <c r="H232" s="558"/>
      <c r="I232" s="558"/>
      <c r="J232" s="835"/>
    </row>
    <row r="233" spans="1:10" s="136" customFormat="1" ht="15.75" customHeight="1">
      <c r="A233" s="827"/>
      <c r="B233" s="531" t="s">
        <v>23</v>
      </c>
      <c r="C233" s="530" t="s">
        <v>2588</v>
      </c>
      <c r="D233" s="563"/>
      <c r="E233" s="529"/>
      <c r="F233" s="560"/>
      <c r="G233" s="558"/>
      <c r="H233" s="558"/>
      <c r="I233" s="558"/>
      <c r="J233" s="835"/>
    </row>
    <row r="234" spans="1:10" s="136" customFormat="1" ht="15.75" customHeight="1">
      <c r="A234" s="827"/>
      <c r="B234" s="531" t="s">
        <v>23</v>
      </c>
      <c r="C234" s="530" t="s">
        <v>2587</v>
      </c>
      <c r="D234" s="563"/>
      <c r="E234" s="529"/>
      <c r="F234" s="560"/>
      <c r="G234" s="558"/>
      <c r="H234" s="558"/>
      <c r="I234" s="558"/>
      <c r="J234" s="835"/>
    </row>
    <row r="235" spans="1:10" s="136" customFormat="1" ht="15.75" customHeight="1">
      <c r="A235" s="827"/>
      <c r="B235" s="531" t="s">
        <v>23</v>
      </c>
      <c r="C235" s="530" t="s">
        <v>2586</v>
      </c>
      <c r="D235" s="563"/>
      <c r="E235" s="529"/>
      <c r="F235" s="560"/>
      <c r="G235" s="558"/>
      <c r="H235" s="558"/>
      <c r="I235" s="558"/>
      <c r="J235" s="835"/>
    </row>
    <row r="236" spans="1:10" s="136" customFormat="1" ht="15.75" customHeight="1">
      <c r="A236" s="827"/>
      <c r="B236" s="531" t="s">
        <v>23</v>
      </c>
      <c r="C236" s="530" t="s">
        <v>2585</v>
      </c>
      <c r="D236" s="563"/>
      <c r="E236" s="529"/>
      <c r="F236" s="560"/>
      <c r="G236" s="558"/>
      <c r="H236" s="558"/>
      <c r="I236" s="558"/>
      <c r="J236" s="835"/>
    </row>
    <row r="237" spans="1:10" s="136" customFormat="1" ht="15.75" customHeight="1">
      <c r="A237" s="827"/>
      <c r="B237" s="531" t="s">
        <v>23</v>
      </c>
      <c r="C237" s="530" t="s">
        <v>2584</v>
      </c>
      <c r="D237" s="563"/>
      <c r="E237" s="529"/>
      <c r="F237" s="560"/>
      <c r="G237" s="558"/>
      <c r="H237" s="558"/>
      <c r="I237" s="558"/>
      <c r="J237" s="835"/>
    </row>
    <row r="238" spans="1:10" s="136" customFormat="1" ht="15.75" customHeight="1">
      <c r="A238" s="827"/>
      <c r="B238" s="531" t="s">
        <v>23</v>
      </c>
      <c r="C238" s="530" t="s">
        <v>2583</v>
      </c>
      <c r="D238" s="563"/>
      <c r="E238" s="529"/>
      <c r="F238" s="560"/>
      <c r="G238" s="558"/>
      <c r="H238" s="558"/>
      <c r="I238" s="558"/>
      <c r="J238" s="835"/>
    </row>
    <row r="239" spans="1:10" s="136" customFormat="1" ht="15.75" customHeight="1">
      <c r="A239" s="827"/>
      <c r="B239" s="531" t="s">
        <v>23</v>
      </c>
      <c r="C239" s="530" t="s">
        <v>2582</v>
      </c>
      <c r="D239" s="563"/>
      <c r="E239" s="529"/>
      <c r="F239" s="560"/>
      <c r="G239" s="558"/>
      <c r="H239" s="558"/>
      <c r="I239" s="558"/>
      <c r="J239" s="835"/>
    </row>
    <row r="240" spans="1:10" s="136" customFormat="1" ht="15.75" customHeight="1">
      <c r="A240" s="827"/>
      <c r="B240" s="531" t="s">
        <v>23</v>
      </c>
      <c r="C240" s="530" t="s">
        <v>2581</v>
      </c>
      <c r="D240" s="563"/>
      <c r="E240" s="529"/>
      <c r="F240" s="560"/>
      <c r="G240" s="558"/>
      <c r="H240" s="558"/>
      <c r="I240" s="558"/>
      <c r="J240" s="835"/>
    </row>
    <row r="241" spans="1:10" s="136" customFormat="1" ht="15.75" customHeight="1">
      <c r="A241" s="827"/>
      <c r="B241" s="531" t="s">
        <v>23</v>
      </c>
      <c r="C241" s="530" t="s">
        <v>2580</v>
      </c>
      <c r="D241" s="563"/>
      <c r="E241" s="529"/>
      <c r="F241" s="560"/>
      <c r="G241" s="558"/>
      <c r="H241" s="558"/>
      <c r="I241" s="558"/>
      <c r="J241" s="835"/>
    </row>
    <row r="242" spans="1:10" s="136" customFormat="1" ht="15.75" customHeight="1">
      <c r="A242" s="827"/>
      <c r="B242" s="531" t="s">
        <v>23</v>
      </c>
      <c r="C242" s="530" t="s">
        <v>2579</v>
      </c>
      <c r="D242" s="563"/>
      <c r="E242" s="529"/>
      <c r="F242" s="560"/>
      <c r="G242" s="558"/>
      <c r="H242" s="558"/>
      <c r="I242" s="558"/>
      <c r="J242" s="835"/>
    </row>
    <row r="243" spans="1:10" s="136" customFormat="1" ht="15.75" customHeight="1">
      <c r="A243" s="827"/>
      <c r="B243" s="531" t="s">
        <v>23</v>
      </c>
      <c r="C243" s="530" t="s">
        <v>2578</v>
      </c>
      <c r="D243" s="563"/>
      <c r="E243" s="529"/>
      <c r="F243" s="560"/>
      <c r="G243" s="558"/>
      <c r="H243" s="558"/>
      <c r="I243" s="558"/>
      <c r="J243" s="835"/>
    </row>
    <row r="244" spans="1:10" s="136" customFormat="1" ht="15.75" customHeight="1">
      <c r="A244" s="827"/>
      <c r="B244" s="531" t="s">
        <v>23</v>
      </c>
      <c r="C244" s="530" t="s">
        <v>2577</v>
      </c>
      <c r="D244" s="563"/>
      <c r="E244" s="529"/>
      <c r="F244" s="560"/>
      <c r="G244" s="558"/>
      <c r="H244" s="558"/>
      <c r="I244" s="558"/>
      <c r="J244" s="835"/>
    </row>
    <row r="245" spans="1:10" s="136" customFormat="1" ht="15.75" customHeight="1">
      <c r="A245" s="827"/>
      <c r="B245" s="531" t="s">
        <v>23</v>
      </c>
      <c r="C245" s="530" t="s">
        <v>2576</v>
      </c>
      <c r="D245" s="563"/>
      <c r="E245" s="529"/>
      <c r="F245" s="560"/>
      <c r="G245" s="558"/>
      <c r="H245" s="558"/>
      <c r="I245" s="558"/>
      <c r="J245" s="835"/>
    </row>
    <row r="246" spans="1:10" s="136" customFormat="1" ht="15.75" customHeight="1">
      <c r="A246" s="827"/>
      <c r="B246" s="531" t="s">
        <v>23</v>
      </c>
      <c r="C246" s="530" t="s">
        <v>2575</v>
      </c>
      <c r="D246" s="563"/>
      <c r="E246" s="529"/>
      <c r="F246" s="560"/>
      <c r="G246" s="558"/>
      <c r="H246" s="558"/>
      <c r="I246" s="558"/>
      <c r="J246" s="835"/>
    </row>
    <row r="247" spans="1:10" s="136" customFormat="1" ht="15.75" customHeight="1">
      <c r="A247" s="827"/>
      <c r="B247" s="531" t="s">
        <v>23</v>
      </c>
      <c r="C247" s="530" t="s">
        <v>2574</v>
      </c>
      <c r="D247" s="563"/>
      <c r="E247" s="529"/>
      <c r="F247" s="560"/>
      <c r="G247" s="558"/>
      <c r="H247" s="558"/>
      <c r="I247" s="558"/>
      <c r="J247" s="835"/>
    </row>
    <row r="248" spans="1:10" s="136" customFormat="1" ht="15.75" customHeight="1">
      <c r="A248" s="827"/>
      <c r="B248" s="531" t="s">
        <v>23</v>
      </c>
      <c r="C248" s="530" t="s">
        <v>2573</v>
      </c>
      <c r="D248" s="563"/>
      <c r="E248" s="529"/>
      <c r="F248" s="560"/>
      <c r="G248" s="558"/>
      <c r="H248" s="558"/>
      <c r="I248" s="558"/>
      <c r="J248" s="835"/>
    </row>
    <row r="249" spans="1:10" s="136" customFormat="1" ht="15.75" customHeight="1">
      <c r="A249" s="827"/>
      <c r="B249" s="531" t="s">
        <v>23</v>
      </c>
      <c r="C249" s="530" t="s">
        <v>2572</v>
      </c>
      <c r="D249" s="563"/>
      <c r="E249" s="529"/>
      <c r="F249" s="560"/>
      <c r="G249" s="558"/>
      <c r="H249" s="558"/>
      <c r="I249" s="558"/>
      <c r="J249" s="835"/>
    </row>
    <row r="250" spans="1:10" s="136" customFormat="1" ht="15.75" customHeight="1">
      <c r="A250" s="827"/>
      <c r="B250" s="531" t="s">
        <v>23</v>
      </c>
      <c r="C250" s="530" t="s">
        <v>2571</v>
      </c>
      <c r="D250" s="563"/>
      <c r="E250" s="529"/>
      <c r="F250" s="560"/>
      <c r="G250" s="558"/>
      <c r="H250" s="558"/>
      <c r="I250" s="558"/>
      <c r="J250" s="835"/>
    </row>
    <row r="251" spans="1:10" s="136" customFormat="1" ht="15.75" customHeight="1">
      <c r="A251" s="827"/>
      <c r="B251" s="531" t="s">
        <v>23</v>
      </c>
      <c r="C251" s="530" t="s">
        <v>2570</v>
      </c>
      <c r="D251" s="563"/>
      <c r="E251" s="529"/>
      <c r="F251" s="560"/>
      <c r="G251" s="558"/>
      <c r="H251" s="558"/>
      <c r="I251" s="558"/>
      <c r="J251" s="835"/>
    </row>
    <row r="252" spans="1:10" s="136" customFormat="1" ht="15.75" customHeight="1">
      <c r="A252" s="827"/>
      <c r="B252" s="531" t="s">
        <v>23</v>
      </c>
      <c r="C252" s="530" t="s">
        <v>2569</v>
      </c>
      <c r="D252" s="563"/>
      <c r="E252" s="529"/>
      <c r="F252" s="560"/>
      <c r="G252" s="558"/>
      <c r="H252" s="558"/>
      <c r="I252" s="558"/>
      <c r="J252" s="835"/>
    </row>
    <row r="253" spans="1:10" s="136" customFormat="1" ht="15.75" customHeight="1">
      <c r="A253" s="827"/>
      <c r="B253" s="531" t="s">
        <v>23</v>
      </c>
      <c r="C253" s="530" t="s">
        <v>2568</v>
      </c>
      <c r="D253" s="563"/>
      <c r="E253" s="529"/>
      <c r="F253" s="560"/>
      <c r="G253" s="558"/>
      <c r="H253" s="558"/>
      <c r="I253" s="558"/>
      <c r="J253" s="835"/>
    </row>
    <row r="254" spans="1:10" s="136" customFormat="1" ht="15.75" customHeight="1">
      <c r="A254" s="827"/>
      <c r="B254" s="531" t="s">
        <v>23</v>
      </c>
      <c r="C254" s="530" t="s">
        <v>2567</v>
      </c>
      <c r="D254" s="563"/>
      <c r="E254" s="529"/>
      <c r="F254" s="560"/>
      <c r="G254" s="558"/>
      <c r="H254" s="558"/>
      <c r="I254" s="558"/>
      <c r="J254" s="835"/>
    </row>
    <row r="255" spans="1:10" s="136" customFormat="1" ht="15.75" customHeight="1">
      <c r="A255" s="827"/>
      <c r="B255" s="531" t="s">
        <v>23</v>
      </c>
      <c r="C255" s="530" t="s">
        <v>2566</v>
      </c>
      <c r="D255" s="563"/>
      <c r="E255" s="529"/>
      <c r="F255" s="560"/>
      <c r="G255" s="558"/>
      <c r="H255" s="558"/>
      <c r="I255" s="558"/>
      <c r="J255" s="835"/>
    </row>
    <row r="256" spans="1:10" s="136" customFormat="1" ht="15.75" customHeight="1">
      <c r="A256" s="827"/>
      <c r="B256" s="531" t="s">
        <v>23</v>
      </c>
      <c r="C256" s="530" t="s">
        <v>2565</v>
      </c>
      <c r="D256" s="563"/>
      <c r="E256" s="529"/>
      <c r="F256" s="560"/>
      <c r="G256" s="558"/>
      <c r="H256" s="558"/>
      <c r="I256" s="558"/>
      <c r="J256" s="835"/>
    </row>
    <row r="257" spans="1:10" s="136" customFormat="1" ht="15.75" customHeight="1">
      <c r="A257" s="827"/>
      <c r="B257" s="531" t="s">
        <v>23</v>
      </c>
      <c r="C257" s="530" t="s">
        <v>2564</v>
      </c>
      <c r="D257" s="563"/>
      <c r="E257" s="529"/>
      <c r="F257" s="560"/>
      <c r="G257" s="558"/>
      <c r="H257" s="558"/>
      <c r="I257" s="558"/>
      <c r="J257" s="835"/>
    </row>
    <row r="258" spans="1:10" s="136" customFormat="1" ht="15.75" customHeight="1">
      <c r="A258" s="827"/>
      <c r="B258" s="531" t="s">
        <v>23</v>
      </c>
      <c r="C258" s="530" t="s">
        <v>2563</v>
      </c>
      <c r="D258" s="563"/>
      <c r="E258" s="529"/>
      <c r="F258" s="560"/>
      <c r="G258" s="558"/>
      <c r="H258" s="558"/>
      <c r="I258" s="558"/>
      <c r="J258" s="835"/>
    </row>
    <row r="259" spans="1:10" s="136" customFormat="1" ht="15.75" customHeight="1">
      <c r="A259" s="827"/>
      <c r="B259" s="531" t="s">
        <v>23</v>
      </c>
      <c r="C259" s="530" t="s">
        <v>2562</v>
      </c>
      <c r="D259" s="563"/>
      <c r="E259" s="529"/>
      <c r="F259" s="560"/>
      <c r="G259" s="558"/>
      <c r="H259" s="558"/>
      <c r="I259" s="558"/>
      <c r="J259" s="835"/>
    </row>
    <row r="260" spans="1:10" s="136" customFormat="1" ht="15.75" customHeight="1">
      <c r="A260" s="827"/>
      <c r="B260" s="531" t="s">
        <v>23</v>
      </c>
      <c r="C260" s="530" t="s">
        <v>2561</v>
      </c>
      <c r="D260" s="563"/>
      <c r="E260" s="529"/>
      <c r="F260" s="560"/>
      <c r="G260" s="558"/>
      <c r="H260" s="558"/>
      <c r="I260" s="558"/>
      <c r="J260" s="835"/>
    </row>
    <row r="261" spans="1:10" s="136" customFormat="1" ht="15.75" customHeight="1">
      <c r="A261" s="827"/>
      <c r="B261" s="531" t="s">
        <v>23</v>
      </c>
      <c r="C261" s="530" t="s">
        <v>2560</v>
      </c>
      <c r="D261" s="563"/>
      <c r="E261" s="529"/>
      <c r="F261" s="560"/>
      <c r="G261" s="558"/>
      <c r="H261" s="558"/>
      <c r="I261" s="558"/>
      <c r="J261" s="835"/>
    </row>
    <row r="262" spans="1:10" s="136" customFormat="1" ht="15.75" customHeight="1">
      <c r="A262" s="827"/>
      <c r="B262" s="531" t="s">
        <v>23</v>
      </c>
      <c r="C262" s="530" t="s">
        <v>2559</v>
      </c>
      <c r="D262" s="563"/>
      <c r="E262" s="529"/>
      <c r="F262" s="560"/>
      <c r="G262" s="558"/>
      <c r="H262" s="558"/>
      <c r="I262" s="558"/>
      <c r="J262" s="835"/>
    </row>
    <row r="263" spans="1:10" s="136" customFormat="1" ht="15.75" customHeight="1">
      <c r="A263" s="827"/>
      <c r="B263" s="531" t="s">
        <v>23</v>
      </c>
      <c r="C263" s="530" t="s">
        <v>2558</v>
      </c>
      <c r="D263" s="563"/>
      <c r="E263" s="529"/>
      <c r="F263" s="560"/>
      <c r="G263" s="558"/>
      <c r="H263" s="558"/>
      <c r="I263" s="558"/>
      <c r="J263" s="835"/>
    </row>
    <row r="264" spans="1:10" s="136" customFormat="1" ht="15.75" customHeight="1">
      <c r="A264" s="827"/>
      <c r="B264" s="531" t="s">
        <v>23</v>
      </c>
      <c r="C264" s="530" t="s">
        <v>2557</v>
      </c>
      <c r="D264" s="563"/>
      <c r="E264" s="529"/>
      <c r="F264" s="560"/>
      <c r="G264" s="558"/>
      <c r="H264" s="558"/>
      <c r="I264" s="558"/>
      <c r="J264" s="835"/>
    </row>
    <row r="265" spans="1:10" s="136" customFormat="1" ht="15.75" customHeight="1">
      <c r="A265" s="827"/>
      <c r="B265" s="531" t="s">
        <v>23</v>
      </c>
      <c r="C265" s="530" t="s">
        <v>2556</v>
      </c>
      <c r="D265" s="563"/>
      <c r="E265" s="529"/>
      <c r="F265" s="560"/>
      <c r="G265" s="558"/>
      <c r="H265" s="558"/>
      <c r="I265" s="558"/>
      <c r="J265" s="835"/>
    </row>
    <row r="266" spans="1:10" s="136" customFormat="1" ht="15.75" customHeight="1">
      <c r="A266" s="827"/>
      <c r="B266" s="531" t="s">
        <v>23</v>
      </c>
      <c r="C266" s="530" t="s">
        <v>2555</v>
      </c>
      <c r="D266" s="563"/>
      <c r="E266" s="529"/>
      <c r="F266" s="560"/>
      <c r="G266" s="558"/>
      <c r="H266" s="558"/>
      <c r="I266" s="558"/>
      <c r="J266" s="835"/>
    </row>
    <row r="267" spans="1:10" s="136" customFormat="1">
      <c r="A267" s="827"/>
      <c r="B267" s="531" t="s">
        <v>23</v>
      </c>
      <c r="C267" s="530" t="s">
        <v>2554</v>
      </c>
      <c r="D267" s="561" t="s">
        <v>2553</v>
      </c>
      <c r="E267" s="529" t="s">
        <v>11</v>
      </c>
      <c r="F267" s="560"/>
      <c r="G267" s="558"/>
      <c r="H267" s="558"/>
      <c r="I267" s="558"/>
      <c r="J267" s="836"/>
    </row>
    <row r="268" spans="1:10" s="136" customFormat="1">
      <c r="A268" s="827">
        <v>42</v>
      </c>
      <c r="B268" s="531" t="s">
        <v>23</v>
      </c>
      <c r="C268" s="564" t="s">
        <v>2552</v>
      </c>
      <c r="D268" s="563"/>
      <c r="E268" s="529" t="s">
        <v>11</v>
      </c>
      <c r="F268" s="560"/>
      <c r="G268" s="558"/>
      <c r="H268" s="558"/>
      <c r="I268" s="558" t="s">
        <v>2551</v>
      </c>
      <c r="J268" s="559"/>
    </row>
    <row r="269" spans="1:10" s="136" customFormat="1">
      <c r="A269" s="827"/>
      <c r="B269" s="531" t="s">
        <v>23</v>
      </c>
      <c r="C269" s="530" t="s">
        <v>2550</v>
      </c>
      <c r="D269" s="561" t="s">
        <v>2527</v>
      </c>
      <c r="E269" s="529" t="s">
        <v>11</v>
      </c>
      <c r="F269" s="560"/>
      <c r="G269" s="558"/>
      <c r="H269" s="558"/>
      <c r="I269" s="558"/>
      <c r="J269" s="559"/>
    </row>
    <row r="270" spans="1:10" s="136" customFormat="1" ht="15.75" customHeight="1">
      <c r="A270" s="827">
        <v>43</v>
      </c>
      <c r="B270" s="531" t="s">
        <v>23</v>
      </c>
      <c r="C270" s="564" t="s">
        <v>2549</v>
      </c>
      <c r="D270" s="563"/>
      <c r="E270" s="529" t="s">
        <v>11</v>
      </c>
      <c r="F270" s="560"/>
      <c r="G270" s="558" t="s">
        <v>2548</v>
      </c>
      <c r="H270" s="558"/>
      <c r="I270" s="558"/>
      <c r="J270" s="831" t="s">
        <v>2547</v>
      </c>
    </row>
    <row r="271" spans="1:10" s="136" customFormat="1">
      <c r="A271" s="827"/>
      <c r="B271" s="531" t="s">
        <v>23</v>
      </c>
      <c r="C271" s="530" t="s">
        <v>2546</v>
      </c>
      <c r="D271" s="561" t="s">
        <v>2527</v>
      </c>
      <c r="E271" s="529" t="s">
        <v>11</v>
      </c>
      <c r="F271" s="560"/>
      <c r="G271" s="558"/>
      <c r="H271" s="558"/>
      <c r="I271" s="558"/>
      <c r="J271" s="832"/>
    </row>
    <row r="272" spans="1:10" s="136" customFormat="1" ht="18" customHeight="1">
      <c r="A272" s="828">
        <v>44</v>
      </c>
      <c r="B272" s="531" t="s">
        <v>23</v>
      </c>
      <c r="C272" s="564" t="s">
        <v>2545</v>
      </c>
      <c r="D272" s="563"/>
      <c r="E272" s="529" t="s">
        <v>11</v>
      </c>
      <c r="F272" s="560"/>
      <c r="G272" s="558" t="s">
        <v>2544</v>
      </c>
      <c r="H272" s="558"/>
      <c r="I272" s="558" t="s">
        <v>2543</v>
      </c>
      <c r="J272" s="832"/>
    </row>
    <row r="273" spans="1:10" s="136" customFormat="1">
      <c r="A273" s="829"/>
      <c r="B273" s="531" t="s">
        <v>23</v>
      </c>
      <c r="C273" s="530" t="s">
        <v>1976</v>
      </c>
      <c r="D273" s="561" t="s">
        <v>2542</v>
      </c>
      <c r="E273" s="529" t="s">
        <v>11</v>
      </c>
      <c r="F273" s="560"/>
      <c r="G273" s="558"/>
      <c r="H273" s="558"/>
      <c r="I273" s="558"/>
      <c r="J273" s="832"/>
    </row>
    <row r="274" spans="1:10" s="136" customFormat="1">
      <c r="A274" s="829"/>
      <c r="B274" s="531" t="s">
        <v>23</v>
      </c>
      <c r="C274" s="530" t="s">
        <v>1977</v>
      </c>
      <c r="D274" s="561" t="s">
        <v>2541</v>
      </c>
      <c r="E274" s="529" t="s">
        <v>11</v>
      </c>
      <c r="F274" s="560"/>
      <c r="G274" s="558"/>
      <c r="H274" s="558"/>
      <c r="I274" s="558"/>
      <c r="J274" s="832"/>
    </row>
    <row r="275" spans="1:10" s="136" customFormat="1">
      <c r="A275" s="829"/>
      <c r="B275" s="531" t="s">
        <v>23</v>
      </c>
      <c r="C275" s="530" t="s">
        <v>1978</v>
      </c>
      <c r="D275" s="561" t="s">
        <v>2540</v>
      </c>
      <c r="E275" s="529" t="s">
        <v>11</v>
      </c>
      <c r="F275" s="560"/>
      <c r="G275" s="558"/>
      <c r="H275" s="558"/>
      <c r="I275" s="558"/>
      <c r="J275" s="832"/>
    </row>
    <row r="276" spans="1:10" s="136" customFormat="1">
      <c r="A276" s="829"/>
      <c r="B276" s="531" t="s">
        <v>23</v>
      </c>
      <c r="C276" s="530" t="s">
        <v>1979</v>
      </c>
      <c r="D276" s="561" t="s">
        <v>2539</v>
      </c>
      <c r="E276" s="529" t="s">
        <v>11</v>
      </c>
      <c r="F276" s="560"/>
      <c r="G276" s="558"/>
      <c r="H276" s="558"/>
      <c r="I276" s="558"/>
      <c r="J276" s="832"/>
    </row>
    <row r="277" spans="1:10" s="136" customFormat="1">
      <c r="A277" s="829"/>
      <c r="B277" s="531" t="s">
        <v>23</v>
      </c>
      <c r="C277" s="530" t="s">
        <v>1980</v>
      </c>
      <c r="D277" s="561" t="s">
        <v>2539</v>
      </c>
      <c r="E277" s="529" t="s">
        <v>11</v>
      </c>
      <c r="F277" s="560"/>
      <c r="G277" s="558"/>
      <c r="H277" s="558"/>
      <c r="I277" s="558"/>
      <c r="J277" s="832"/>
    </row>
    <row r="278" spans="1:10" s="136" customFormat="1">
      <c r="A278" s="829"/>
      <c r="B278" s="531" t="s">
        <v>23</v>
      </c>
      <c r="C278" s="530" t="s">
        <v>1981</v>
      </c>
      <c r="D278" s="561" t="s">
        <v>2539</v>
      </c>
      <c r="E278" s="529" t="s">
        <v>11</v>
      </c>
      <c r="F278" s="560"/>
      <c r="G278" s="558"/>
      <c r="H278" s="558"/>
      <c r="I278" s="558"/>
      <c r="J278" s="832"/>
    </row>
    <row r="279" spans="1:10" s="136" customFormat="1">
      <c r="A279" s="829"/>
      <c r="B279" s="531" t="s">
        <v>23</v>
      </c>
      <c r="C279" s="530" t="s">
        <v>1982</v>
      </c>
      <c r="D279" s="561" t="s">
        <v>2539</v>
      </c>
      <c r="E279" s="529" t="s">
        <v>11</v>
      </c>
      <c r="F279" s="560"/>
      <c r="G279" s="558"/>
      <c r="H279" s="558"/>
      <c r="I279" s="558"/>
      <c r="J279" s="832"/>
    </row>
    <row r="280" spans="1:10" s="136" customFormat="1">
      <c r="A280" s="829"/>
      <c r="B280" s="531" t="s">
        <v>23</v>
      </c>
      <c r="C280" s="530" t="s">
        <v>1950</v>
      </c>
      <c r="D280" s="565"/>
      <c r="E280" s="529" t="s">
        <v>11</v>
      </c>
      <c r="F280" s="560"/>
      <c r="G280" s="558"/>
      <c r="H280" s="558"/>
      <c r="I280" s="558"/>
      <c r="J280" s="832"/>
    </row>
    <row r="281" spans="1:10" s="136" customFormat="1">
      <c r="A281" s="827">
        <v>45</v>
      </c>
      <c r="B281" s="531" t="s">
        <v>23</v>
      </c>
      <c r="C281" s="564" t="s">
        <v>2538</v>
      </c>
      <c r="D281" s="561"/>
      <c r="E281" s="529" t="s">
        <v>11</v>
      </c>
      <c r="F281" s="560"/>
      <c r="G281" s="558"/>
      <c r="H281" s="558"/>
      <c r="I281" s="558"/>
      <c r="J281" s="832"/>
    </row>
    <row r="282" spans="1:10" s="136" customFormat="1">
      <c r="A282" s="827"/>
      <c r="B282" s="531" t="s">
        <v>23</v>
      </c>
      <c r="C282" s="530" t="s">
        <v>2537</v>
      </c>
      <c r="D282" s="561" t="s">
        <v>2530</v>
      </c>
      <c r="E282" s="529"/>
      <c r="F282" s="560"/>
      <c r="G282" s="558"/>
      <c r="H282" s="558"/>
      <c r="I282" s="558"/>
      <c r="J282" s="832"/>
    </row>
    <row r="283" spans="1:10" s="136" customFormat="1">
      <c r="A283" s="827"/>
      <c r="B283" s="531" t="s">
        <v>23</v>
      </c>
      <c r="C283" s="530" t="s">
        <v>2536</v>
      </c>
      <c r="D283" s="561" t="s">
        <v>2528</v>
      </c>
      <c r="E283" s="529"/>
      <c r="F283" s="560"/>
      <c r="G283" s="558"/>
      <c r="H283" s="558"/>
      <c r="I283" s="558"/>
      <c r="J283" s="832"/>
    </row>
    <row r="284" spans="1:10" s="136" customFormat="1">
      <c r="A284" s="827"/>
      <c r="B284" s="531" t="s">
        <v>23</v>
      </c>
      <c r="C284" s="530" t="s">
        <v>2535</v>
      </c>
      <c r="D284" s="561" t="s">
        <v>2530</v>
      </c>
      <c r="E284" s="529"/>
      <c r="F284" s="560"/>
      <c r="G284" s="558"/>
      <c r="H284" s="558"/>
      <c r="I284" s="558"/>
      <c r="J284" s="832"/>
    </row>
    <row r="285" spans="1:10" s="136" customFormat="1">
      <c r="A285" s="827"/>
      <c r="B285" s="531" t="s">
        <v>23</v>
      </c>
      <c r="C285" s="530" t="s">
        <v>2534</v>
      </c>
      <c r="D285" s="561" t="s">
        <v>2528</v>
      </c>
      <c r="E285" s="529"/>
      <c r="F285" s="560"/>
      <c r="G285" s="558"/>
      <c r="H285" s="558"/>
      <c r="I285" s="558"/>
      <c r="J285" s="832"/>
    </row>
    <row r="286" spans="1:10" s="136" customFormat="1">
      <c r="A286" s="827"/>
      <c r="B286" s="531" t="s">
        <v>23</v>
      </c>
      <c r="C286" s="530" t="s">
        <v>2533</v>
      </c>
      <c r="D286" s="561" t="s">
        <v>2530</v>
      </c>
      <c r="E286" s="529"/>
      <c r="F286" s="560"/>
      <c r="G286" s="558"/>
      <c r="H286" s="558"/>
      <c r="I286" s="558"/>
      <c r="J286" s="832"/>
    </row>
    <row r="287" spans="1:10" s="136" customFormat="1">
      <c r="A287" s="827"/>
      <c r="B287" s="531" t="s">
        <v>23</v>
      </c>
      <c r="C287" s="530" t="s">
        <v>2532</v>
      </c>
      <c r="D287" s="561" t="s">
        <v>2528</v>
      </c>
      <c r="E287" s="529"/>
      <c r="F287" s="560"/>
      <c r="G287" s="558"/>
      <c r="H287" s="558"/>
      <c r="I287" s="558"/>
      <c r="J287" s="832"/>
    </row>
    <row r="288" spans="1:10" s="136" customFormat="1">
      <c r="A288" s="827"/>
      <c r="B288" s="531" t="s">
        <v>23</v>
      </c>
      <c r="C288" s="530" t="s">
        <v>2531</v>
      </c>
      <c r="D288" s="561" t="s">
        <v>2530</v>
      </c>
      <c r="E288" s="529"/>
      <c r="F288" s="560"/>
      <c r="G288" s="558"/>
      <c r="H288" s="558"/>
      <c r="I288" s="558"/>
      <c r="J288" s="832"/>
    </row>
    <row r="289" spans="1:10" s="136" customFormat="1">
      <c r="A289" s="827"/>
      <c r="B289" s="531" t="s">
        <v>23</v>
      </c>
      <c r="C289" s="530" t="s">
        <v>2529</v>
      </c>
      <c r="D289" s="561" t="s">
        <v>2528</v>
      </c>
      <c r="E289" s="529"/>
      <c r="F289" s="560"/>
      <c r="G289" s="558"/>
      <c r="H289" s="558"/>
      <c r="I289" s="558"/>
      <c r="J289" s="832"/>
    </row>
    <row r="290" spans="1:10" s="136" customFormat="1">
      <c r="A290" s="827"/>
      <c r="B290" s="531" t="s">
        <v>23</v>
      </c>
      <c r="C290" s="530" t="s">
        <v>1950</v>
      </c>
      <c r="D290" s="561" t="s">
        <v>2527</v>
      </c>
      <c r="E290" s="529" t="s">
        <v>11</v>
      </c>
      <c r="F290" s="560"/>
      <c r="G290" s="558"/>
      <c r="H290" s="558"/>
      <c r="I290" s="558"/>
      <c r="J290" s="832"/>
    </row>
    <row r="291" spans="1:10" s="136" customFormat="1" ht="17.25" customHeight="1">
      <c r="A291" s="827">
        <v>46</v>
      </c>
      <c r="B291" s="531" t="s">
        <v>23</v>
      </c>
      <c r="C291" s="564" t="s">
        <v>2526</v>
      </c>
      <c r="D291" s="563"/>
      <c r="E291" s="529" t="s">
        <v>11</v>
      </c>
      <c r="F291" s="560"/>
      <c r="G291" s="558"/>
      <c r="H291" s="558"/>
      <c r="I291" s="558" t="s">
        <v>2525</v>
      </c>
      <c r="J291" s="832"/>
    </row>
    <row r="292" spans="1:10" s="136" customFormat="1" ht="17.25" customHeight="1">
      <c r="A292" s="827"/>
      <c r="B292" s="531" t="s">
        <v>23</v>
      </c>
      <c r="C292" s="530" t="s">
        <v>1495</v>
      </c>
      <c r="D292" s="563"/>
      <c r="E292" s="529"/>
      <c r="F292" s="560"/>
      <c r="G292" s="558"/>
      <c r="H292" s="558"/>
      <c r="I292" s="558"/>
      <c r="J292" s="832"/>
    </row>
    <row r="293" spans="1:10" s="136" customFormat="1" ht="17.25" customHeight="1">
      <c r="A293" s="827"/>
      <c r="B293" s="531" t="s">
        <v>23</v>
      </c>
      <c r="C293" s="530" t="s">
        <v>1496</v>
      </c>
      <c r="D293" s="563"/>
      <c r="E293" s="529"/>
      <c r="F293" s="560"/>
      <c r="G293" s="558"/>
      <c r="H293" s="558"/>
      <c r="I293" s="558"/>
      <c r="J293" s="832"/>
    </row>
    <row r="294" spans="1:10" s="136" customFormat="1" ht="17.25" customHeight="1">
      <c r="A294" s="827"/>
      <c r="B294" s="531" t="s">
        <v>23</v>
      </c>
      <c r="C294" s="530" t="s">
        <v>2416</v>
      </c>
      <c r="D294" s="563"/>
      <c r="E294" s="529"/>
      <c r="F294" s="560"/>
      <c r="G294" s="558"/>
      <c r="H294" s="558"/>
      <c r="I294" s="558"/>
      <c r="J294" s="832"/>
    </row>
    <row r="295" spans="1:10" s="136" customFormat="1" ht="17.25" customHeight="1">
      <c r="A295" s="827"/>
      <c r="B295" s="531" t="s">
        <v>23</v>
      </c>
      <c r="C295" s="530" t="s">
        <v>2415</v>
      </c>
      <c r="D295" s="563"/>
      <c r="E295" s="529"/>
      <c r="F295" s="560"/>
      <c r="G295" s="558"/>
      <c r="H295" s="558"/>
      <c r="I295" s="558"/>
      <c r="J295" s="832"/>
    </row>
    <row r="296" spans="1:10" s="136" customFormat="1" ht="17.25" customHeight="1">
      <c r="A296" s="827"/>
      <c r="B296" s="531" t="s">
        <v>23</v>
      </c>
      <c r="C296" s="530" t="s">
        <v>2414</v>
      </c>
      <c r="D296" s="563"/>
      <c r="E296" s="529"/>
      <c r="F296" s="560"/>
      <c r="G296" s="558"/>
      <c r="H296" s="558"/>
      <c r="I296" s="558"/>
      <c r="J296" s="832"/>
    </row>
    <row r="297" spans="1:10" s="136" customFormat="1" ht="17.25" customHeight="1">
      <c r="A297" s="827"/>
      <c r="B297" s="531" t="s">
        <v>23</v>
      </c>
      <c r="C297" s="530" t="s">
        <v>2413</v>
      </c>
      <c r="D297" s="563"/>
      <c r="E297" s="529"/>
      <c r="F297" s="560"/>
      <c r="G297" s="558"/>
      <c r="H297" s="558"/>
      <c r="I297" s="558"/>
      <c r="J297" s="832"/>
    </row>
    <row r="298" spans="1:10" s="136" customFormat="1" ht="17.25" customHeight="1">
      <c r="A298" s="827"/>
      <c r="B298" s="531" t="s">
        <v>23</v>
      </c>
      <c r="C298" s="530" t="s">
        <v>2412</v>
      </c>
      <c r="D298" s="563"/>
      <c r="E298" s="529"/>
      <c r="F298" s="560"/>
      <c r="G298" s="558"/>
      <c r="H298" s="558"/>
      <c r="I298" s="558"/>
      <c r="J298" s="832"/>
    </row>
    <row r="299" spans="1:10" s="136" customFormat="1" ht="17.25" customHeight="1">
      <c r="A299" s="827"/>
      <c r="B299" s="531" t="s">
        <v>23</v>
      </c>
      <c r="C299" s="530" t="s">
        <v>2411</v>
      </c>
      <c r="D299" s="563"/>
      <c r="E299" s="529"/>
      <c r="F299" s="560"/>
      <c r="G299" s="558"/>
      <c r="H299" s="558"/>
      <c r="I299" s="558"/>
      <c r="J299" s="832"/>
    </row>
    <row r="300" spans="1:10" s="136" customFormat="1" ht="17.25" customHeight="1">
      <c r="A300" s="827"/>
      <c r="B300" s="531" t="s">
        <v>23</v>
      </c>
      <c r="C300" s="530" t="s">
        <v>2410</v>
      </c>
      <c r="D300" s="563"/>
      <c r="E300" s="529"/>
      <c r="F300" s="560"/>
      <c r="G300" s="558"/>
      <c r="H300" s="558"/>
      <c r="I300" s="558"/>
      <c r="J300" s="832"/>
    </row>
    <row r="301" spans="1:10" s="136" customFormat="1" ht="17.25" customHeight="1">
      <c r="A301" s="827"/>
      <c r="B301" s="531" t="s">
        <v>23</v>
      </c>
      <c r="C301" s="530" t="s">
        <v>2409</v>
      </c>
      <c r="D301" s="563"/>
      <c r="E301" s="529"/>
      <c r="F301" s="560"/>
      <c r="G301" s="558"/>
      <c r="H301" s="558"/>
      <c r="I301" s="558"/>
      <c r="J301" s="832"/>
    </row>
    <row r="302" spans="1:10" s="136" customFormat="1" ht="17.25" customHeight="1">
      <c r="A302" s="827"/>
      <c r="B302" s="531" t="s">
        <v>23</v>
      </c>
      <c r="C302" s="530" t="s">
        <v>2408</v>
      </c>
      <c r="D302" s="563"/>
      <c r="E302" s="529"/>
      <c r="F302" s="560"/>
      <c r="G302" s="558"/>
      <c r="H302" s="558"/>
      <c r="I302" s="558"/>
      <c r="J302" s="832"/>
    </row>
    <row r="303" spans="1:10" s="136" customFormat="1" ht="17.25" customHeight="1">
      <c r="A303" s="827"/>
      <c r="B303" s="531" t="s">
        <v>23</v>
      </c>
      <c r="C303" s="530" t="s">
        <v>2407</v>
      </c>
      <c r="D303" s="563"/>
      <c r="E303" s="529"/>
      <c r="F303" s="560"/>
      <c r="G303" s="558"/>
      <c r="H303" s="558"/>
      <c r="I303" s="558"/>
      <c r="J303" s="832"/>
    </row>
    <row r="304" spans="1:10" s="136" customFormat="1" ht="17.25" customHeight="1">
      <c r="A304" s="827"/>
      <c r="B304" s="531" t="s">
        <v>23</v>
      </c>
      <c r="C304" s="530" t="s">
        <v>2406</v>
      </c>
      <c r="D304" s="563"/>
      <c r="E304" s="529"/>
      <c r="F304" s="560"/>
      <c r="G304" s="558"/>
      <c r="H304" s="558"/>
      <c r="I304" s="558"/>
      <c r="J304" s="832"/>
    </row>
    <row r="305" spans="1:10" s="136" customFormat="1" ht="17.25" customHeight="1">
      <c r="A305" s="827"/>
      <c r="B305" s="531" t="s">
        <v>23</v>
      </c>
      <c r="C305" s="530" t="s">
        <v>2405</v>
      </c>
      <c r="D305" s="563"/>
      <c r="E305" s="529"/>
      <c r="F305" s="560"/>
      <c r="G305" s="558"/>
      <c r="H305" s="558"/>
      <c r="I305" s="558"/>
      <c r="J305" s="832"/>
    </row>
    <row r="306" spans="1:10" s="136" customFormat="1" ht="17.25" customHeight="1">
      <c r="A306" s="827"/>
      <c r="B306" s="531" t="s">
        <v>23</v>
      </c>
      <c r="C306" s="530" t="s">
        <v>2404</v>
      </c>
      <c r="D306" s="563"/>
      <c r="E306" s="529"/>
      <c r="F306" s="560"/>
      <c r="G306" s="558"/>
      <c r="H306" s="558"/>
      <c r="I306" s="558"/>
      <c r="J306" s="832"/>
    </row>
    <row r="307" spans="1:10" s="136" customFormat="1" ht="17.25" customHeight="1">
      <c r="A307" s="827"/>
      <c r="B307" s="531" t="s">
        <v>23</v>
      </c>
      <c r="C307" s="530" t="s">
        <v>2403</v>
      </c>
      <c r="D307" s="563"/>
      <c r="E307" s="529"/>
      <c r="F307" s="560"/>
      <c r="G307" s="558"/>
      <c r="H307" s="558"/>
      <c r="I307" s="558"/>
      <c r="J307" s="832"/>
    </row>
    <row r="308" spans="1:10" s="136" customFormat="1" ht="17.25" customHeight="1">
      <c r="A308" s="827"/>
      <c r="B308" s="531" t="s">
        <v>23</v>
      </c>
      <c r="C308" s="530" t="s">
        <v>2402</v>
      </c>
      <c r="D308" s="563"/>
      <c r="E308" s="529"/>
      <c r="F308" s="560"/>
      <c r="G308" s="558"/>
      <c r="H308" s="558"/>
      <c r="I308" s="558"/>
      <c r="J308" s="832"/>
    </row>
    <row r="309" spans="1:10" s="136" customFormat="1" ht="17.25" customHeight="1">
      <c r="A309" s="827"/>
      <c r="B309" s="531" t="s">
        <v>23</v>
      </c>
      <c r="C309" s="530" t="s">
        <v>2401</v>
      </c>
      <c r="D309" s="563"/>
      <c r="E309" s="529"/>
      <c r="F309" s="560"/>
      <c r="G309" s="558"/>
      <c r="H309" s="558"/>
      <c r="I309" s="558"/>
      <c r="J309" s="832"/>
    </row>
    <row r="310" spans="1:10" s="136" customFormat="1" ht="17.25" customHeight="1">
      <c r="A310" s="827"/>
      <c r="B310" s="531" t="s">
        <v>23</v>
      </c>
      <c r="C310" s="530" t="s">
        <v>2400</v>
      </c>
      <c r="D310" s="563"/>
      <c r="E310" s="529"/>
      <c r="F310" s="560"/>
      <c r="G310" s="558"/>
      <c r="H310" s="558"/>
      <c r="I310" s="558"/>
      <c r="J310" s="832"/>
    </row>
    <row r="311" spans="1:10" s="136" customFormat="1" ht="17.25" customHeight="1">
      <c r="A311" s="827"/>
      <c r="B311" s="531" t="s">
        <v>23</v>
      </c>
      <c r="C311" s="530" t="s">
        <v>2399</v>
      </c>
      <c r="D311" s="563"/>
      <c r="E311" s="529"/>
      <c r="F311" s="560"/>
      <c r="G311" s="558"/>
      <c r="H311" s="558"/>
      <c r="I311" s="558"/>
      <c r="J311" s="832"/>
    </row>
    <row r="312" spans="1:10" s="136" customFormat="1" ht="17.25" customHeight="1">
      <c r="A312" s="827"/>
      <c r="B312" s="531" t="s">
        <v>23</v>
      </c>
      <c r="C312" s="530" t="s">
        <v>2398</v>
      </c>
      <c r="D312" s="563"/>
      <c r="E312" s="529"/>
      <c r="F312" s="560"/>
      <c r="G312" s="558"/>
      <c r="H312" s="558"/>
      <c r="I312" s="558"/>
      <c r="J312" s="832"/>
    </row>
    <row r="313" spans="1:10" s="136" customFormat="1" ht="17.25" customHeight="1">
      <c r="A313" s="827"/>
      <c r="B313" s="531" t="s">
        <v>23</v>
      </c>
      <c r="C313" s="530" t="s">
        <v>2397</v>
      </c>
      <c r="D313" s="563"/>
      <c r="E313" s="529"/>
      <c r="F313" s="560"/>
      <c r="G313" s="558"/>
      <c r="H313" s="558"/>
      <c r="I313" s="558"/>
      <c r="J313" s="832"/>
    </row>
    <row r="314" spans="1:10" s="136" customFormat="1" ht="17.25" customHeight="1">
      <c r="A314" s="827"/>
      <c r="B314" s="531" t="s">
        <v>23</v>
      </c>
      <c r="C314" s="530" t="s">
        <v>2396</v>
      </c>
      <c r="D314" s="563"/>
      <c r="E314" s="529"/>
      <c r="F314" s="560"/>
      <c r="G314" s="558"/>
      <c r="H314" s="558"/>
      <c r="I314" s="558"/>
      <c r="J314" s="832"/>
    </row>
    <row r="315" spans="1:10" s="136" customFormat="1" ht="17.25" customHeight="1">
      <c r="A315" s="827"/>
      <c r="B315" s="531" t="s">
        <v>23</v>
      </c>
      <c r="C315" s="530" t="s">
        <v>2395</v>
      </c>
      <c r="D315" s="563"/>
      <c r="E315" s="529"/>
      <c r="F315" s="560"/>
      <c r="G315" s="558"/>
      <c r="H315" s="558"/>
      <c r="I315" s="558"/>
      <c r="J315" s="832"/>
    </row>
    <row r="316" spans="1:10" s="136" customFormat="1" ht="17.25" customHeight="1">
      <c r="A316" s="827"/>
      <c r="B316" s="531" t="s">
        <v>23</v>
      </c>
      <c r="C316" s="530" t="s">
        <v>2394</v>
      </c>
      <c r="D316" s="563"/>
      <c r="E316" s="529"/>
      <c r="F316" s="560"/>
      <c r="G316" s="558"/>
      <c r="H316" s="558"/>
      <c r="I316" s="558"/>
      <c r="J316" s="832"/>
    </row>
    <row r="317" spans="1:10" s="136" customFormat="1" ht="17.25" customHeight="1">
      <c r="A317" s="827"/>
      <c r="B317" s="531" t="s">
        <v>23</v>
      </c>
      <c r="C317" s="530" t="s">
        <v>2393</v>
      </c>
      <c r="D317" s="563"/>
      <c r="E317" s="529"/>
      <c r="F317" s="560"/>
      <c r="G317" s="558"/>
      <c r="H317" s="558"/>
      <c r="I317" s="558"/>
      <c r="J317" s="832"/>
    </row>
    <row r="318" spans="1:10" s="136" customFormat="1" ht="17.25" customHeight="1">
      <c r="A318" s="827"/>
      <c r="B318" s="531" t="s">
        <v>23</v>
      </c>
      <c r="C318" s="530" t="s">
        <v>2392</v>
      </c>
      <c r="D318" s="563"/>
      <c r="E318" s="529"/>
      <c r="F318" s="560"/>
      <c r="G318" s="558"/>
      <c r="H318" s="558"/>
      <c r="I318" s="558"/>
      <c r="J318" s="832"/>
    </row>
    <row r="319" spans="1:10" s="136" customFormat="1" ht="17.25" customHeight="1">
      <c r="A319" s="827"/>
      <c r="B319" s="531" t="s">
        <v>23</v>
      </c>
      <c r="C319" s="530" t="s">
        <v>2391</v>
      </c>
      <c r="D319" s="563"/>
      <c r="E319" s="529"/>
      <c r="F319" s="560"/>
      <c r="G319" s="558"/>
      <c r="H319" s="558"/>
      <c r="I319" s="558"/>
      <c r="J319" s="832"/>
    </row>
    <row r="320" spans="1:10" s="136" customFormat="1" ht="17.25" customHeight="1">
      <c r="A320" s="827"/>
      <c r="B320" s="531" t="s">
        <v>23</v>
      </c>
      <c r="C320" s="530" t="s">
        <v>2390</v>
      </c>
      <c r="D320" s="563"/>
      <c r="E320" s="529"/>
      <c r="F320" s="560"/>
      <c r="G320" s="558"/>
      <c r="H320" s="558"/>
      <c r="I320" s="558"/>
      <c r="J320" s="832"/>
    </row>
    <row r="321" spans="1:10" s="136" customFormat="1" ht="17.25" customHeight="1">
      <c r="A321" s="827"/>
      <c r="B321" s="531" t="s">
        <v>23</v>
      </c>
      <c r="C321" s="530" t="s">
        <v>2389</v>
      </c>
      <c r="D321" s="563"/>
      <c r="E321" s="529"/>
      <c r="F321" s="560"/>
      <c r="G321" s="558"/>
      <c r="H321" s="558"/>
      <c r="I321" s="558"/>
      <c r="J321" s="832"/>
    </row>
    <row r="322" spans="1:10" s="136" customFormat="1" ht="17.25" customHeight="1">
      <c r="A322" s="827"/>
      <c r="B322" s="531" t="s">
        <v>23</v>
      </c>
      <c r="C322" s="530" t="s">
        <v>2524</v>
      </c>
      <c r="D322" s="563"/>
      <c r="E322" s="529"/>
      <c r="F322" s="560"/>
      <c r="G322" s="558"/>
      <c r="H322" s="558"/>
      <c r="I322" s="558"/>
      <c r="J322" s="832"/>
    </row>
    <row r="323" spans="1:10" s="136" customFormat="1" ht="17.25" customHeight="1">
      <c r="A323" s="827"/>
      <c r="B323" s="531" t="s">
        <v>23</v>
      </c>
      <c r="C323" s="530" t="s">
        <v>2523</v>
      </c>
      <c r="D323" s="563"/>
      <c r="E323" s="529"/>
      <c r="F323" s="560"/>
      <c r="G323" s="558"/>
      <c r="H323" s="558"/>
      <c r="I323" s="558"/>
      <c r="J323" s="832"/>
    </row>
    <row r="324" spans="1:10" s="136" customFormat="1" ht="17.25" customHeight="1">
      <c r="A324" s="827"/>
      <c r="B324" s="531" t="s">
        <v>23</v>
      </c>
      <c r="C324" s="530" t="s">
        <v>2522</v>
      </c>
      <c r="D324" s="563"/>
      <c r="E324" s="529"/>
      <c r="F324" s="560"/>
      <c r="G324" s="558"/>
      <c r="H324" s="558"/>
      <c r="I324" s="558"/>
      <c r="J324" s="832"/>
    </row>
    <row r="325" spans="1:10" s="136" customFormat="1" ht="17.25" customHeight="1">
      <c r="A325" s="827"/>
      <c r="B325" s="531" t="s">
        <v>23</v>
      </c>
      <c r="C325" s="530" t="s">
        <v>2521</v>
      </c>
      <c r="D325" s="563"/>
      <c r="E325" s="529"/>
      <c r="F325" s="560"/>
      <c r="G325" s="558"/>
      <c r="H325" s="558"/>
      <c r="I325" s="558"/>
      <c r="J325" s="832"/>
    </row>
    <row r="326" spans="1:10" s="136" customFormat="1" ht="17.25" customHeight="1">
      <c r="A326" s="827"/>
      <c r="B326" s="531" t="s">
        <v>23</v>
      </c>
      <c r="C326" s="530" t="s">
        <v>2520</v>
      </c>
      <c r="D326" s="563"/>
      <c r="E326" s="529"/>
      <c r="F326" s="560"/>
      <c r="G326" s="558"/>
      <c r="H326" s="558"/>
      <c r="I326" s="558"/>
      <c r="J326" s="832"/>
    </row>
    <row r="327" spans="1:10" s="136" customFormat="1" ht="17.25" customHeight="1">
      <c r="A327" s="827"/>
      <c r="B327" s="531" t="s">
        <v>23</v>
      </c>
      <c r="C327" s="530" t="s">
        <v>2519</v>
      </c>
      <c r="D327" s="563"/>
      <c r="E327" s="529"/>
      <c r="F327" s="560"/>
      <c r="G327" s="558"/>
      <c r="H327" s="558"/>
      <c r="I327" s="558"/>
      <c r="J327" s="832"/>
    </row>
    <row r="328" spans="1:10" s="136" customFormat="1" ht="17.25" customHeight="1">
      <c r="A328" s="827"/>
      <c r="B328" s="531" t="s">
        <v>23</v>
      </c>
      <c r="C328" s="530" t="s">
        <v>2518</v>
      </c>
      <c r="D328" s="563"/>
      <c r="E328" s="529"/>
      <c r="F328" s="560"/>
      <c r="G328" s="558"/>
      <c r="H328" s="558"/>
      <c r="I328" s="558"/>
      <c r="J328" s="832"/>
    </row>
    <row r="329" spans="1:10" s="136" customFormat="1" ht="17.25" customHeight="1">
      <c r="A329" s="827"/>
      <c r="B329" s="531" t="s">
        <v>23</v>
      </c>
      <c r="C329" s="530" t="s">
        <v>2517</v>
      </c>
      <c r="D329" s="563"/>
      <c r="E329" s="529"/>
      <c r="F329" s="560"/>
      <c r="G329" s="558"/>
      <c r="H329" s="558"/>
      <c r="I329" s="558"/>
      <c r="J329" s="832"/>
    </row>
    <row r="330" spans="1:10" s="136" customFormat="1" ht="17.25" customHeight="1">
      <c r="A330" s="827"/>
      <c r="B330" s="531" t="s">
        <v>23</v>
      </c>
      <c r="C330" s="530" t="s">
        <v>2516</v>
      </c>
      <c r="D330" s="563"/>
      <c r="E330" s="529"/>
      <c r="F330" s="560"/>
      <c r="G330" s="558"/>
      <c r="H330" s="558"/>
      <c r="I330" s="558"/>
      <c r="J330" s="832"/>
    </row>
    <row r="331" spans="1:10" s="136" customFormat="1" ht="17.25" customHeight="1">
      <c r="A331" s="827"/>
      <c r="B331" s="531" t="s">
        <v>23</v>
      </c>
      <c r="C331" s="530" t="s">
        <v>2515</v>
      </c>
      <c r="D331" s="563"/>
      <c r="E331" s="529"/>
      <c r="F331" s="560"/>
      <c r="G331" s="558"/>
      <c r="H331" s="558"/>
      <c r="I331" s="558"/>
      <c r="J331" s="832"/>
    </row>
    <row r="332" spans="1:10" s="136" customFormat="1" ht="17.25" customHeight="1">
      <c r="A332" s="827"/>
      <c r="B332" s="531" t="s">
        <v>23</v>
      </c>
      <c r="C332" s="530" t="s">
        <v>2514</v>
      </c>
      <c r="D332" s="563"/>
      <c r="E332" s="529"/>
      <c r="F332" s="560"/>
      <c r="G332" s="558"/>
      <c r="H332" s="558"/>
      <c r="I332" s="558"/>
      <c r="J332" s="832"/>
    </row>
    <row r="333" spans="1:10" s="136" customFormat="1" ht="17.25" customHeight="1">
      <c r="A333" s="827"/>
      <c r="B333" s="531" t="s">
        <v>23</v>
      </c>
      <c r="C333" s="530" t="s">
        <v>2513</v>
      </c>
      <c r="D333" s="563"/>
      <c r="E333" s="529"/>
      <c r="F333" s="560"/>
      <c r="G333" s="558"/>
      <c r="H333" s="558"/>
      <c r="I333" s="558"/>
      <c r="J333" s="832"/>
    </row>
    <row r="334" spans="1:10" s="136" customFormat="1" ht="17.25" customHeight="1">
      <c r="A334" s="827"/>
      <c r="B334" s="531" t="s">
        <v>23</v>
      </c>
      <c r="C334" s="530" t="s">
        <v>2512</v>
      </c>
      <c r="D334" s="563"/>
      <c r="E334" s="529"/>
      <c r="F334" s="560"/>
      <c r="G334" s="558"/>
      <c r="H334" s="558"/>
      <c r="I334" s="558"/>
      <c r="J334" s="832"/>
    </row>
    <row r="335" spans="1:10" s="136" customFormat="1" ht="17.25" customHeight="1">
      <c r="A335" s="827"/>
      <c r="B335" s="531" t="s">
        <v>23</v>
      </c>
      <c r="C335" s="530" t="s">
        <v>2511</v>
      </c>
      <c r="D335" s="563"/>
      <c r="E335" s="529"/>
      <c r="F335" s="560"/>
      <c r="G335" s="558"/>
      <c r="H335" s="558"/>
      <c r="I335" s="558"/>
      <c r="J335" s="832"/>
    </row>
    <row r="336" spans="1:10" s="136" customFormat="1" ht="17.25" customHeight="1">
      <c r="A336" s="827"/>
      <c r="B336" s="531" t="s">
        <v>23</v>
      </c>
      <c r="C336" s="530" t="s">
        <v>2510</v>
      </c>
      <c r="D336" s="563"/>
      <c r="E336" s="529"/>
      <c r="F336" s="560"/>
      <c r="G336" s="558"/>
      <c r="H336" s="558"/>
      <c r="I336" s="558"/>
      <c r="J336" s="832"/>
    </row>
    <row r="337" spans="1:10" s="136" customFormat="1" ht="17.25" customHeight="1">
      <c r="A337" s="827"/>
      <c r="B337" s="531" t="s">
        <v>23</v>
      </c>
      <c r="C337" s="530" t="s">
        <v>2509</v>
      </c>
      <c r="D337" s="563"/>
      <c r="E337" s="529"/>
      <c r="F337" s="560"/>
      <c r="G337" s="558"/>
      <c r="H337" s="558"/>
      <c r="I337" s="558"/>
      <c r="J337" s="832"/>
    </row>
    <row r="338" spans="1:10" s="136" customFormat="1" ht="17.25" customHeight="1">
      <c r="A338" s="827"/>
      <c r="B338" s="531" t="s">
        <v>23</v>
      </c>
      <c r="C338" s="530" t="s">
        <v>2508</v>
      </c>
      <c r="D338" s="563"/>
      <c r="E338" s="529"/>
      <c r="F338" s="560"/>
      <c r="G338" s="558"/>
      <c r="H338" s="558"/>
      <c r="I338" s="558"/>
      <c r="J338" s="832"/>
    </row>
    <row r="339" spans="1:10" s="136" customFormat="1" ht="17.25" customHeight="1">
      <c r="A339" s="827"/>
      <c r="B339" s="531" t="s">
        <v>23</v>
      </c>
      <c r="C339" s="530" t="s">
        <v>2507</v>
      </c>
      <c r="D339" s="563"/>
      <c r="E339" s="529"/>
      <c r="F339" s="560"/>
      <c r="G339" s="558"/>
      <c r="H339" s="558"/>
      <c r="I339" s="558"/>
      <c r="J339" s="832"/>
    </row>
    <row r="340" spans="1:10" s="136" customFormat="1" ht="17.25" customHeight="1">
      <c r="A340" s="827"/>
      <c r="B340" s="531" t="s">
        <v>23</v>
      </c>
      <c r="C340" s="530" t="s">
        <v>2506</v>
      </c>
      <c r="D340" s="563"/>
      <c r="E340" s="529"/>
      <c r="F340" s="560"/>
      <c r="G340" s="558"/>
      <c r="H340" s="558"/>
      <c r="I340" s="558"/>
      <c r="J340" s="832"/>
    </row>
    <row r="341" spans="1:10" s="136" customFormat="1" ht="17.25" customHeight="1">
      <c r="A341" s="827"/>
      <c r="B341" s="531" t="s">
        <v>23</v>
      </c>
      <c r="C341" s="530" t="s">
        <v>2505</v>
      </c>
      <c r="D341" s="563"/>
      <c r="E341" s="529"/>
      <c r="F341" s="560"/>
      <c r="G341" s="558"/>
      <c r="H341" s="558"/>
      <c r="I341" s="558"/>
      <c r="J341" s="832"/>
    </row>
    <row r="342" spans="1:10" s="136" customFormat="1" ht="17.25" customHeight="1">
      <c r="A342" s="827"/>
      <c r="B342" s="531" t="s">
        <v>23</v>
      </c>
      <c r="C342" s="530" t="s">
        <v>2504</v>
      </c>
      <c r="D342" s="563"/>
      <c r="E342" s="529"/>
      <c r="F342" s="560"/>
      <c r="G342" s="558"/>
      <c r="H342" s="558"/>
      <c r="I342" s="558"/>
      <c r="J342" s="832"/>
    </row>
    <row r="343" spans="1:10" s="136" customFormat="1" ht="17.25" customHeight="1">
      <c r="A343" s="827"/>
      <c r="B343" s="531" t="s">
        <v>23</v>
      </c>
      <c r="C343" s="530" t="s">
        <v>2503</v>
      </c>
      <c r="D343" s="563"/>
      <c r="E343" s="529"/>
      <c r="F343" s="560"/>
      <c r="G343" s="558"/>
      <c r="H343" s="558"/>
      <c r="I343" s="558"/>
      <c r="J343" s="832"/>
    </row>
    <row r="344" spans="1:10" s="136" customFormat="1" ht="17.25" customHeight="1">
      <c r="A344" s="827"/>
      <c r="B344" s="531" t="s">
        <v>23</v>
      </c>
      <c r="C344" s="530" t="s">
        <v>2502</v>
      </c>
      <c r="D344" s="563"/>
      <c r="E344" s="529"/>
      <c r="F344" s="560"/>
      <c r="G344" s="558"/>
      <c r="H344" s="558"/>
      <c r="I344" s="558"/>
      <c r="J344" s="832"/>
    </row>
    <row r="345" spans="1:10" s="136" customFormat="1" ht="17.25" customHeight="1">
      <c r="A345" s="827"/>
      <c r="B345" s="531" t="s">
        <v>23</v>
      </c>
      <c r="C345" s="530" t="s">
        <v>2501</v>
      </c>
      <c r="D345" s="563"/>
      <c r="E345" s="529"/>
      <c r="F345" s="560"/>
      <c r="G345" s="558"/>
      <c r="H345" s="558"/>
      <c r="I345" s="558"/>
      <c r="J345" s="832"/>
    </row>
    <row r="346" spans="1:10" s="136" customFormat="1" ht="17.25" customHeight="1">
      <c r="A346" s="827"/>
      <c r="B346" s="531" t="s">
        <v>23</v>
      </c>
      <c r="C346" s="530" t="s">
        <v>2500</v>
      </c>
      <c r="D346" s="563"/>
      <c r="E346" s="529"/>
      <c r="F346" s="560"/>
      <c r="G346" s="558"/>
      <c r="H346" s="558"/>
      <c r="I346" s="558"/>
      <c r="J346" s="832"/>
    </row>
    <row r="347" spans="1:10" s="136" customFormat="1" ht="17.25" customHeight="1">
      <c r="A347" s="827"/>
      <c r="B347" s="531" t="s">
        <v>23</v>
      </c>
      <c r="C347" s="530" t="s">
        <v>2499</v>
      </c>
      <c r="D347" s="563"/>
      <c r="E347" s="529"/>
      <c r="F347" s="560"/>
      <c r="G347" s="558"/>
      <c r="H347" s="558"/>
      <c r="I347" s="558"/>
      <c r="J347" s="832"/>
    </row>
    <row r="348" spans="1:10" s="136" customFormat="1" ht="17.25" customHeight="1">
      <c r="A348" s="827"/>
      <c r="B348" s="531" t="s">
        <v>23</v>
      </c>
      <c r="C348" s="530" t="s">
        <v>2498</v>
      </c>
      <c r="D348" s="563"/>
      <c r="E348" s="529"/>
      <c r="F348" s="560"/>
      <c r="G348" s="558"/>
      <c r="H348" s="558"/>
      <c r="I348" s="558"/>
      <c r="J348" s="832"/>
    </row>
    <row r="349" spans="1:10" s="136" customFormat="1" ht="17.25" customHeight="1">
      <c r="A349" s="827"/>
      <c r="B349" s="531" t="s">
        <v>23</v>
      </c>
      <c r="C349" s="530" t="s">
        <v>2497</v>
      </c>
      <c r="D349" s="563"/>
      <c r="E349" s="529"/>
      <c r="F349" s="560"/>
      <c r="G349" s="558"/>
      <c r="H349" s="558"/>
      <c r="I349" s="558"/>
      <c r="J349" s="832"/>
    </row>
    <row r="350" spans="1:10" s="136" customFormat="1" ht="17.25" customHeight="1">
      <c r="A350" s="827"/>
      <c r="B350" s="531" t="s">
        <v>23</v>
      </c>
      <c r="C350" s="530" t="s">
        <v>2496</v>
      </c>
      <c r="D350" s="563"/>
      <c r="E350" s="529"/>
      <c r="F350" s="560"/>
      <c r="G350" s="558"/>
      <c r="H350" s="558"/>
      <c r="I350" s="558"/>
      <c r="J350" s="832"/>
    </row>
    <row r="351" spans="1:10" s="136" customFormat="1" ht="17.25" customHeight="1">
      <c r="A351" s="827"/>
      <c r="B351" s="531" t="s">
        <v>23</v>
      </c>
      <c r="C351" s="530" t="s">
        <v>2495</v>
      </c>
      <c r="D351" s="563"/>
      <c r="E351" s="529"/>
      <c r="F351" s="560"/>
      <c r="G351" s="558"/>
      <c r="H351" s="558"/>
      <c r="I351" s="558"/>
      <c r="J351" s="832"/>
    </row>
    <row r="352" spans="1:10" s="136" customFormat="1">
      <c r="A352" s="827"/>
      <c r="B352" s="531" t="s">
        <v>23</v>
      </c>
      <c r="C352" s="530" t="s">
        <v>1950</v>
      </c>
      <c r="D352" s="561" t="s">
        <v>1494</v>
      </c>
      <c r="E352" s="529" t="s">
        <v>11</v>
      </c>
      <c r="F352" s="560"/>
      <c r="G352" s="558"/>
      <c r="H352" s="558"/>
      <c r="I352" s="558"/>
      <c r="J352" s="833"/>
    </row>
    <row r="353" spans="1:13" s="136" customFormat="1">
      <c r="A353" s="827">
        <v>47</v>
      </c>
      <c r="B353" s="531" t="s">
        <v>23</v>
      </c>
      <c r="C353" s="564" t="s">
        <v>1983</v>
      </c>
      <c r="D353" s="563"/>
      <c r="E353" s="529" t="s">
        <v>11</v>
      </c>
      <c r="F353" s="560"/>
      <c r="G353" s="558"/>
      <c r="H353" s="562"/>
      <c r="I353" s="558" t="s">
        <v>1984</v>
      </c>
      <c r="J353" s="559"/>
      <c r="K353" s="126"/>
      <c r="L353" s="126"/>
      <c r="M353" s="126"/>
    </row>
    <row r="354" spans="1:13" s="136" customFormat="1">
      <c r="A354" s="827"/>
      <c r="B354" s="531" t="s">
        <v>23</v>
      </c>
      <c r="C354" s="530" t="s">
        <v>1949</v>
      </c>
      <c r="D354" s="561" t="s">
        <v>1494</v>
      </c>
      <c r="E354" s="529" t="s">
        <v>11</v>
      </c>
      <c r="F354" s="560"/>
      <c r="G354" s="558"/>
      <c r="H354" s="558"/>
      <c r="I354" s="558"/>
      <c r="J354" s="559"/>
      <c r="K354" s="126"/>
      <c r="L354" s="126"/>
      <c r="M354" s="558"/>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zoomScaleNormal="100" workbookViewId="0">
      <selection activeCell="E188" sqref="E188"/>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0.625" style="71" customWidth="1"/>
    <col min="12" max="12" width="40" style="71" customWidth="1"/>
    <col min="13" max="224" width="8.625" style="71" customWidth="1"/>
    <col min="225" max="16384" width="9" style="72"/>
  </cols>
  <sheetData>
    <row r="1" spans="1:12" ht="15.75" customHeight="1">
      <c r="A1" s="85"/>
      <c r="B1" s="206"/>
      <c r="C1" s="44"/>
      <c r="D1" s="763" t="s">
        <v>1140</v>
      </c>
      <c r="E1" s="857"/>
      <c r="F1" s="854"/>
      <c r="G1" s="69"/>
      <c r="H1" s="91" t="s">
        <v>5</v>
      </c>
      <c r="I1" s="73"/>
      <c r="J1" s="42"/>
      <c r="K1" s="75"/>
      <c r="L1" s="42"/>
    </row>
    <row r="2" spans="1:12" ht="15.75" customHeight="1">
      <c r="A2" s="85"/>
      <c r="B2" s="206"/>
      <c r="C2" s="44"/>
      <c r="D2" s="857"/>
      <c r="E2" s="857"/>
      <c r="F2" s="855"/>
      <c r="G2" s="25" t="s">
        <v>6</v>
      </c>
      <c r="H2" s="22">
        <f>COUNTIF(G10:G214,"Not POR")</f>
        <v>2</v>
      </c>
      <c r="I2" s="73"/>
      <c r="J2" s="42"/>
      <c r="K2" s="75"/>
      <c r="L2" s="42"/>
    </row>
    <row r="3" spans="1:12" ht="15.75" customHeight="1">
      <c r="A3" s="85"/>
      <c r="B3" s="206"/>
      <c r="C3" s="44"/>
      <c r="D3" s="857"/>
      <c r="E3" s="857"/>
      <c r="F3" s="855"/>
      <c r="G3" s="31" t="s">
        <v>8</v>
      </c>
      <c r="H3" s="22">
        <f>COUNTIF(G10:G214,"CHN validation")</f>
        <v>0</v>
      </c>
      <c r="I3" s="73"/>
      <c r="J3" s="42"/>
      <c r="K3" s="75"/>
      <c r="L3" s="42"/>
    </row>
    <row r="4" spans="1:12" ht="15.75" customHeight="1">
      <c r="A4" s="85"/>
      <c r="B4" s="206"/>
      <c r="C4" s="44"/>
      <c r="D4" s="857"/>
      <c r="E4" s="857"/>
      <c r="F4" s="855"/>
      <c r="G4" s="32" t="s">
        <v>9</v>
      </c>
      <c r="H4" s="22">
        <f>COUNTIF(G10:G214,"New Item")</f>
        <v>0</v>
      </c>
      <c r="I4" s="73"/>
      <c r="J4" s="42"/>
      <c r="K4" s="75"/>
      <c r="L4" s="42"/>
    </row>
    <row r="5" spans="1:12" ht="19.5" customHeight="1">
      <c r="A5" s="42"/>
      <c r="B5" s="207"/>
      <c r="C5" s="44"/>
      <c r="D5" s="857"/>
      <c r="E5" s="857"/>
      <c r="F5" s="855"/>
      <c r="G5" s="33" t="s">
        <v>7</v>
      </c>
      <c r="H5" s="22">
        <f>COUNTIF(G10:G214,"Pending update")</f>
        <v>0</v>
      </c>
      <c r="I5" s="73"/>
      <c r="J5" s="42"/>
      <c r="K5" s="42"/>
      <c r="L5" s="42"/>
    </row>
    <row r="6" spans="1:12" ht="15.75" customHeight="1">
      <c r="A6" s="85"/>
      <c r="B6" s="206"/>
      <c r="C6" s="44"/>
      <c r="D6" s="857"/>
      <c r="E6" s="857"/>
      <c r="F6" s="855"/>
      <c r="G6" s="35" t="s">
        <v>10</v>
      </c>
      <c r="H6" s="22">
        <v>0</v>
      </c>
      <c r="I6" s="73"/>
      <c r="J6" s="42"/>
      <c r="K6" s="75"/>
      <c r="L6" s="42"/>
    </row>
    <row r="7" spans="1:12" ht="15.75" customHeight="1">
      <c r="A7" s="85"/>
      <c r="B7" s="206"/>
      <c r="C7" s="44"/>
      <c r="D7" s="857"/>
      <c r="E7" s="857"/>
      <c r="F7" s="855"/>
      <c r="G7" s="36" t="s">
        <v>11</v>
      </c>
      <c r="H7" s="22">
        <f>COUNTIF(G10:G214,"Ready")</f>
        <v>201</v>
      </c>
      <c r="I7" s="73"/>
      <c r="J7" s="42"/>
      <c r="K7" s="75"/>
      <c r="L7" s="42"/>
    </row>
    <row r="8" spans="1:12" ht="15.75" customHeight="1" thickBot="1">
      <c r="A8" s="93"/>
      <c r="B8" s="93"/>
      <c r="C8" s="94"/>
      <c r="D8" s="858"/>
      <c r="E8" s="858"/>
      <c r="F8" s="856"/>
      <c r="G8" s="95" t="s">
        <v>12</v>
      </c>
      <c r="H8" s="103">
        <f>COUNTIF(G10:G214,"Not ready")</f>
        <v>0</v>
      </c>
      <c r="I8" s="96"/>
      <c r="J8" s="86"/>
      <c r="K8" s="97"/>
      <c r="L8" s="86"/>
    </row>
    <row r="9" spans="1:12" ht="31.5" customHeight="1">
      <c r="A9" s="361" t="s">
        <v>13</v>
      </c>
      <c r="B9" s="362" t="s">
        <v>2030</v>
      </c>
      <c r="C9" s="362" t="s">
        <v>14</v>
      </c>
      <c r="D9" s="362" t="s">
        <v>15</v>
      </c>
      <c r="E9" s="362" t="s">
        <v>16</v>
      </c>
      <c r="F9" s="362" t="s">
        <v>190</v>
      </c>
      <c r="G9" s="362" t="s">
        <v>17</v>
      </c>
      <c r="H9" s="362" t="s">
        <v>1137</v>
      </c>
      <c r="I9" s="362" t="s">
        <v>18</v>
      </c>
      <c r="J9" s="362" t="s">
        <v>19</v>
      </c>
      <c r="K9" s="362" t="s">
        <v>21</v>
      </c>
      <c r="L9" s="363" t="s">
        <v>191</v>
      </c>
    </row>
    <row r="10" spans="1:12" ht="16.5" customHeight="1">
      <c r="A10" s="396" t="s">
        <v>677</v>
      </c>
      <c r="B10" s="209"/>
      <c r="C10" s="209" t="s">
        <v>23</v>
      </c>
      <c r="D10" s="210" t="s">
        <v>26</v>
      </c>
      <c r="E10" s="211" t="s">
        <v>27</v>
      </c>
      <c r="F10" s="212"/>
      <c r="G10" s="201" t="s">
        <v>11</v>
      </c>
      <c r="H10" s="212"/>
      <c r="I10" s="213"/>
      <c r="J10" s="214"/>
      <c r="K10" s="215"/>
      <c r="L10" s="382"/>
    </row>
    <row r="11" spans="1:12" ht="16.5" customHeight="1">
      <c r="A11" s="396" t="s">
        <v>678</v>
      </c>
      <c r="B11" s="209"/>
      <c r="C11" s="209" t="s">
        <v>23</v>
      </c>
      <c r="D11" s="210" t="s">
        <v>26</v>
      </c>
      <c r="E11" s="211" t="s">
        <v>29</v>
      </c>
      <c r="F11" s="212"/>
      <c r="G11" s="201" t="s">
        <v>11</v>
      </c>
      <c r="H11" s="212"/>
      <c r="I11" s="213"/>
      <c r="J11" s="214"/>
      <c r="K11" s="215"/>
      <c r="L11" s="382"/>
    </row>
    <row r="12" spans="1:12" ht="16.5" customHeight="1">
      <c r="A12" s="396" t="s">
        <v>679</v>
      </c>
      <c r="B12" s="209"/>
      <c r="C12" s="209" t="s">
        <v>23</v>
      </c>
      <c r="D12" s="210" t="s">
        <v>31</v>
      </c>
      <c r="E12" s="210" t="s">
        <v>32</v>
      </c>
      <c r="F12" s="212"/>
      <c r="G12" s="201" t="s">
        <v>11</v>
      </c>
      <c r="H12" s="212"/>
      <c r="I12" s="213"/>
      <c r="J12" s="216" t="s">
        <v>1263</v>
      </c>
      <c r="K12" s="215"/>
      <c r="L12" s="382"/>
    </row>
    <row r="13" spans="1:12" ht="16.5" customHeight="1">
      <c r="A13" s="396" t="s">
        <v>680</v>
      </c>
      <c r="B13" s="209"/>
      <c r="C13" s="209" t="s">
        <v>23</v>
      </c>
      <c r="D13" s="210" t="s">
        <v>31</v>
      </c>
      <c r="E13" s="217" t="s">
        <v>193</v>
      </c>
      <c r="F13" s="209"/>
      <c r="G13" s="201" t="s">
        <v>11</v>
      </c>
      <c r="H13" s="212"/>
      <c r="I13" s="212"/>
      <c r="J13" s="216" t="s">
        <v>1217</v>
      </c>
      <c r="K13" s="215"/>
      <c r="L13" s="382"/>
    </row>
    <row r="14" spans="1:12" ht="16.5" customHeight="1">
      <c r="A14" s="396" t="s">
        <v>681</v>
      </c>
      <c r="B14" s="209"/>
      <c r="C14" s="209" t="s">
        <v>23</v>
      </c>
      <c r="D14" s="210" t="s">
        <v>26</v>
      </c>
      <c r="E14" s="210" t="s">
        <v>1396</v>
      </c>
      <c r="F14" s="212"/>
      <c r="G14" s="35" t="s">
        <v>10</v>
      </c>
      <c r="H14" s="212"/>
      <c r="I14" s="213"/>
      <c r="J14" s="213"/>
      <c r="K14" s="215"/>
      <c r="L14" s="382"/>
    </row>
    <row r="15" spans="1:12" ht="16.5" customHeight="1">
      <c r="A15" s="396" t="s">
        <v>682</v>
      </c>
      <c r="B15" s="209"/>
      <c r="C15" s="209" t="s">
        <v>23</v>
      </c>
      <c r="D15" s="210" t="s">
        <v>24</v>
      </c>
      <c r="E15" s="217" t="s">
        <v>1261</v>
      </c>
      <c r="F15" s="212"/>
      <c r="G15" s="201" t="s">
        <v>11</v>
      </c>
      <c r="H15" s="212"/>
      <c r="I15" s="210" t="s">
        <v>1490</v>
      </c>
      <c r="J15" s="213"/>
      <c r="K15" s="215" t="s">
        <v>1489</v>
      </c>
      <c r="L15" s="397"/>
    </row>
    <row r="16" spans="1:12" ht="16.5" customHeight="1">
      <c r="A16" s="396" t="s">
        <v>683</v>
      </c>
      <c r="B16" s="209"/>
      <c r="C16" s="209" t="s">
        <v>23</v>
      </c>
      <c r="D16" s="210" t="s">
        <v>24</v>
      </c>
      <c r="E16" s="210" t="s">
        <v>25</v>
      </c>
      <c r="F16" s="212"/>
      <c r="G16" s="201" t="s">
        <v>11</v>
      </c>
      <c r="H16" s="212"/>
      <c r="I16" s="213"/>
      <c r="J16" s="213"/>
      <c r="K16" s="215" t="s">
        <v>1231</v>
      </c>
      <c r="L16" s="382"/>
    </row>
    <row r="17" spans="1:12" ht="16.5" customHeight="1">
      <c r="A17" s="396" t="s">
        <v>684</v>
      </c>
      <c r="B17" s="209"/>
      <c r="C17" s="209" t="s">
        <v>23</v>
      </c>
      <c r="D17" s="210" t="s">
        <v>24</v>
      </c>
      <c r="E17" s="210" t="s">
        <v>1238</v>
      </c>
      <c r="F17" s="212"/>
      <c r="G17" s="201" t="s">
        <v>11</v>
      </c>
      <c r="H17" s="212"/>
      <c r="I17" s="213"/>
      <c r="J17" s="213"/>
      <c r="K17" s="215" t="s">
        <v>1252</v>
      </c>
      <c r="L17" s="398"/>
    </row>
    <row r="18" spans="1:12" ht="16.5" customHeight="1">
      <c r="A18" s="396" t="s">
        <v>685</v>
      </c>
      <c r="B18" s="209"/>
      <c r="C18" s="209" t="s">
        <v>23</v>
      </c>
      <c r="D18" s="210" t="s">
        <v>188</v>
      </c>
      <c r="E18" s="211" t="s">
        <v>1239</v>
      </c>
      <c r="F18" s="212"/>
      <c r="G18" s="201" t="s">
        <v>11</v>
      </c>
      <c r="H18" s="212"/>
      <c r="I18" s="213"/>
      <c r="J18" s="213"/>
      <c r="K18" s="215" t="s">
        <v>2224</v>
      </c>
      <c r="L18" s="398"/>
    </row>
    <row r="19" spans="1:12" ht="16.5" customHeight="1">
      <c r="A19" s="396" t="s">
        <v>686</v>
      </c>
      <c r="B19" s="209"/>
      <c r="C19" s="209" t="s">
        <v>23</v>
      </c>
      <c r="D19" s="210" t="s">
        <v>24</v>
      </c>
      <c r="E19" s="210" t="s">
        <v>197</v>
      </c>
      <c r="F19" s="212"/>
      <c r="G19" s="201" t="s">
        <v>11</v>
      </c>
      <c r="H19" s="212"/>
      <c r="I19" s="213"/>
      <c r="J19" s="218"/>
      <c r="K19" s="215"/>
      <c r="L19" s="382"/>
    </row>
    <row r="20" spans="1:12" ht="16.5" customHeight="1">
      <c r="A20" s="396" t="s">
        <v>687</v>
      </c>
      <c r="B20" s="209"/>
      <c r="C20" s="209" t="s">
        <v>23</v>
      </c>
      <c r="D20" s="210" t="s">
        <v>207</v>
      </c>
      <c r="E20" s="210" t="s">
        <v>3195</v>
      </c>
      <c r="F20" s="209" t="s">
        <v>452</v>
      </c>
      <c r="G20" s="201" t="s">
        <v>11</v>
      </c>
      <c r="H20" s="212"/>
      <c r="I20" s="213"/>
      <c r="J20" s="213"/>
      <c r="K20" s="215" t="s">
        <v>1235</v>
      </c>
      <c r="L20" s="382"/>
    </row>
    <row r="21" spans="1:12" ht="16.5" customHeight="1">
      <c r="A21" s="396" t="s">
        <v>688</v>
      </c>
      <c r="B21" s="209"/>
      <c r="C21" s="209" t="s">
        <v>23</v>
      </c>
      <c r="D21" s="210" t="s">
        <v>207</v>
      </c>
      <c r="E21" s="210" t="s">
        <v>210</v>
      </c>
      <c r="F21" s="209" t="s">
        <v>211</v>
      </c>
      <c r="G21" s="201" t="s">
        <v>11</v>
      </c>
      <c r="H21" s="212"/>
      <c r="I21" s="213"/>
      <c r="J21" s="213"/>
      <c r="K21" s="215" t="s">
        <v>1219</v>
      </c>
      <c r="L21" s="382"/>
    </row>
    <row r="22" spans="1:12" ht="16.5" customHeight="1">
      <c r="A22" s="396" t="s">
        <v>689</v>
      </c>
      <c r="B22" s="209"/>
      <c r="C22" s="209" t="s">
        <v>23</v>
      </c>
      <c r="D22" s="210" t="s">
        <v>207</v>
      </c>
      <c r="E22" s="210" t="s">
        <v>213</v>
      </c>
      <c r="F22" s="212"/>
      <c r="G22" s="201" t="s">
        <v>11</v>
      </c>
      <c r="H22" s="212"/>
      <c r="I22" s="212"/>
      <c r="J22" s="213"/>
      <c r="K22" s="219" t="s">
        <v>1996</v>
      </c>
      <c r="L22" s="382"/>
    </row>
    <row r="23" spans="1:12" ht="16.5" customHeight="1">
      <c r="A23" s="396" t="s">
        <v>690</v>
      </c>
      <c r="B23" s="209"/>
      <c r="C23" s="209" t="s">
        <v>23</v>
      </c>
      <c r="D23" s="210" t="s">
        <v>207</v>
      </c>
      <c r="E23" s="217" t="s">
        <v>3026</v>
      </c>
      <c r="F23" s="209" t="s">
        <v>691</v>
      </c>
      <c r="G23" s="201" t="s">
        <v>11</v>
      </c>
      <c r="H23" s="212"/>
      <c r="I23" s="213"/>
      <c r="J23" s="213"/>
      <c r="K23" s="215" t="s">
        <v>3029</v>
      </c>
      <c r="L23" s="382"/>
    </row>
    <row r="24" spans="1:12" ht="16.5" customHeight="1">
      <c r="A24" s="396" t="s">
        <v>692</v>
      </c>
      <c r="B24" s="209"/>
      <c r="C24" s="209" t="s">
        <v>23</v>
      </c>
      <c r="D24" s="210" t="s">
        <v>170</v>
      </c>
      <c r="E24" s="210" t="s">
        <v>2242</v>
      </c>
      <c r="F24" s="212"/>
      <c r="G24" s="201" t="s">
        <v>11</v>
      </c>
      <c r="H24" s="212"/>
      <c r="I24" s="213"/>
      <c r="J24" s="213"/>
      <c r="K24" s="215" t="s">
        <v>3027</v>
      </c>
      <c r="L24" s="382"/>
    </row>
    <row r="25" spans="1:12" ht="16.5" customHeight="1">
      <c r="A25" s="396" t="s">
        <v>693</v>
      </c>
      <c r="B25" s="209"/>
      <c r="C25" s="209" t="s">
        <v>23</v>
      </c>
      <c r="D25" s="210" t="s">
        <v>207</v>
      </c>
      <c r="E25" s="210" t="s">
        <v>694</v>
      </c>
      <c r="F25" s="209" t="s">
        <v>215</v>
      </c>
      <c r="G25" s="201" t="s">
        <v>11</v>
      </c>
      <c r="H25" s="212"/>
      <c r="I25" s="213"/>
      <c r="J25" s="213"/>
      <c r="K25" s="215" t="s">
        <v>1266</v>
      </c>
      <c r="L25" s="382"/>
    </row>
    <row r="26" spans="1:12" ht="16.5" customHeight="1">
      <c r="A26" s="396" t="s">
        <v>695</v>
      </c>
      <c r="B26" s="209"/>
      <c r="C26" s="209" t="s">
        <v>23</v>
      </c>
      <c r="D26" s="210" t="s">
        <v>207</v>
      </c>
      <c r="E26" s="210" t="s">
        <v>216</v>
      </c>
      <c r="F26" s="212"/>
      <c r="G26" s="201" t="s">
        <v>11</v>
      </c>
      <c r="H26" s="212"/>
      <c r="I26" s="213"/>
      <c r="J26" s="213"/>
      <c r="K26" s="215"/>
      <c r="L26" s="382"/>
    </row>
    <row r="27" spans="1:12" ht="16.5" customHeight="1">
      <c r="A27" s="396" t="s">
        <v>696</v>
      </c>
      <c r="B27" s="209"/>
      <c r="C27" s="209" t="s">
        <v>23</v>
      </c>
      <c r="D27" s="210" t="s">
        <v>207</v>
      </c>
      <c r="E27" s="210" t="s">
        <v>217</v>
      </c>
      <c r="F27" s="212"/>
      <c r="G27" s="201" t="s">
        <v>11</v>
      </c>
      <c r="H27" s="212"/>
      <c r="I27" s="213"/>
      <c r="J27" s="213"/>
      <c r="K27" s="215"/>
      <c r="L27" s="382"/>
    </row>
    <row r="28" spans="1:12" ht="16.5" customHeight="1">
      <c r="A28" s="396" t="s">
        <v>697</v>
      </c>
      <c r="B28" s="209"/>
      <c r="C28" s="209" t="s">
        <v>23</v>
      </c>
      <c r="D28" s="210" t="s">
        <v>207</v>
      </c>
      <c r="E28" s="210" t="s">
        <v>218</v>
      </c>
      <c r="F28" s="212"/>
      <c r="G28" s="201" t="s">
        <v>11</v>
      </c>
      <c r="H28" s="212"/>
      <c r="I28" s="213"/>
      <c r="J28" s="213"/>
      <c r="K28" s="215"/>
      <c r="L28" s="382"/>
    </row>
    <row r="29" spans="1:12" ht="16.5" customHeight="1">
      <c r="A29" s="396" t="s">
        <v>698</v>
      </c>
      <c r="B29" s="209"/>
      <c r="C29" s="209" t="s">
        <v>23</v>
      </c>
      <c r="D29" s="210" t="s">
        <v>207</v>
      </c>
      <c r="E29" s="210" t="s">
        <v>219</v>
      </c>
      <c r="F29" s="212"/>
      <c r="G29" s="201" t="s">
        <v>11</v>
      </c>
      <c r="H29" s="212"/>
      <c r="I29" s="213"/>
      <c r="J29" s="213"/>
      <c r="K29" s="215"/>
      <c r="L29" s="382"/>
    </row>
    <row r="30" spans="1:12" ht="16.5" customHeight="1">
      <c r="A30" s="396" t="s">
        <v>699</v>
      </c>
      <c r="B30" s="209"/>
      <c r="C30" s="209" t="s">
        <v>23</v>
      </c>
      <c r="D30" s="210" t="s">
        <v>207</v>
      </c>
      <c r="E30" s="210" t="s">
        <v>220</v>
      </c>
      <c r="F30" s="212"/>
      <c r="G30" s="201" t="s">
        <v>11</v>
      </c>
      <c r="H30" s="212"/>
      <c r="I30" s="213"/>
      <c r="J30" s="213"/>
      <c r="K30" s="215"/>
      <c r="L30" s="382"/>
    </row>
    <row r="31" spans="1:12" ht="16.5" customHeight="1">
      <c r="A31" s="396" t="s">
        <v>700</v>
      </c>
      <c r="B31" s="209"/>
      <c r="C31" s="209"/>
      <c r="D31" s="210" t="s">
        <v>207</v>
      </c>
      <c r="E31" s="243" t="s">
        <v>2066</v>
      </c>
      <c r="F31" s="212"/>
      <c r="G31" s="201" t="s">
        <v>11</v>
      </c>
      <c r="H31" s="212"/>
      <c r="I31" s="213"/>
      <c r="J31" s="213"/>
      <c r="K31" s="215"/>
      <c r="L31" s="380" t="s">
        <v>2056</v>
      </c>
    </row>
    <row r="32" spans="1:12" ht="16.5" customHeight="1">
      <c r="A32" s="396" t="s">
        <v>703</v>
      </c>
      <c r="B32" s="209"/>
      <c r="C32" s="209" t="s">
        <v>23</v>
      </c>
      <c r="D32" s="210" t="s">
        <v>24</v>
      </c>
      <c r="E32" s="210" t="s">
        <v>701</v>
      </c>
      <c r="F32" s="212"/>
      <c r="G32" s="201" t="s">
        <v>11</v>
      </c>
      <c r="H32" s="212"/>
      <c r="I32" s="210" t="s">
        <v>702</v>
      </c>
      <c r="J32" s="213"/>
      <c r="K32" s="215"/>
      <c r="L32" s="382"/>
    </row>
    <row r="33" spans="1:12" ht="16.5" customHeight="1">
      <c r="A33" s="396" t="s">
        <v>704</v>
      </c>
      <c r="B33" s="209"/>
      <c r="C33" s="209" t="s">
        <v>23</v>
      </c>
      <c r="D33" s="210" t="s">
        <v>24</v>
      </c>
      <c r="E33" s="210" t="s">
        <v>38</v>
      </c>
      <c r="F33" s="212"/>
      <c r="G33" s="201" t="s">
        <v>11</v>
      </c>
      <c r="H33" s="212"/>
      <c r="I33" s="210" t="s">
        <v>39</v>
      </c>
      <c r="J33" s="213"/>
      <c r="K33" s="215"/>
      <c r="L33" s="382"/>
    </row>
    <row r="34" spans="1:12" ht="16.5" customHeight="1">
      <c r="A34" s="396" t="s">
        <v>706</v>
      </c>
      <c r="B34" s="209"/>
      <c r="C34" s="209" t="s">
        <v>23</v>
      </c>
      <c r="D34" s="210" t="s">
        <v>24</v>
      </c>
      <c r="E34" s="210" t="s">
        <v>40</v>
      </c>
      <c r="F34" s="212"/>
      <c r="G34" s="201" t="s">
        <v>11</v>
      </c>
      <c r="H34" s="212"/>
      <c r="I34" s="210" t="s">
        <v>705</v>
      </c>
      <c r="J34" s="213"/>
      <c r="K34" s="215"/>
      <c r="L34" s="382"/>
    </row>
    <row r="35" spans="1:12" ht="16.5" customHeight="1">
      <c r="A35" s="396" t="s">
        <v>708</v>
      </c>
      <c r="B35" s="209"/>
      <c r="C35" s="209" t="s">
        <v>23</v>
      </c>
      <c r="D35" s="210" t="s">
        <v>24</v>
      </c>
      <c r="E35" s="210" t="s">
        <v>44</v>
      </c>
      <c r="F35" s="212"/>
      <c r="G35" s="201" t="s">
        <v>11</v>
      </c>
      <c r="H35" s="212"/>
      <c r="I35" s="210" t="s">
        <v>707</v>
      </c>
      <c r="J35" s="213"/>
      <c r="K35" s="215"/>
      <c r="L35" s="382"/>
    </row>
    <row r="36" spans="1:12" ht="16.5" customHeight="1">
      <c r="A36" s="396" t="s">
        <v>710</v>
      </c>
      <c r="B36" s="209"/>
      <c r="C36" s="209" t="s">
        <v>23</v>
      </c>
      <c r="D36" s="210" t="s">
        <v>24</v>
      </c>
      <c r="E36" s="220" t="s">
        <v>2057</v>
      </c>
      <c r="F36" s="212"/>
      <c r="G36" s="201" t="s">
        <v>11</v>
      </c>
      <c r="H36" s="212"/>
      <c r="I36" s="210" t="s">
        <v>709</v>
      </c>
      <c r="J36" s="213"/>
      <c r="K36" s="215"/>
      <c r="L36" s="382"/>
    </row>
    <row r="37" spans="1:12" ht="16.5" customHeight="1">
      <c r="A37" s="396" t="s">
        <v>712</v>
      </c>
      <c r="B37" s="209"/>
      <c r="C37" s="209" t="s">
        <v>23</v>
      </c>
      <c r="D37" s="210" t="s">
        <v>24</v>
      </c>
      <c r="E37" s="220" t="s">
        <v>46</v>
      </c>
      <c r="F37" s="212"/>
      <c r="G37" s="201" t="s">
        <v>11</v>
      </c>
      <c r="H37" s="212"/>
      <c r="I37" s="210" t="s">
        <v>711</v>
      </c>
      <c r="J37" s="213"/>
      <c r="K37" s="215"/>
      <c r="L37" s="382"/>
    </row>
    <row r="38" spans="1:12" ht="16.5" customHeight="1">
      <c r="A38" s="396" t="s">
        <v>714</v>
      </c>
      <c r="B38" s="209"/>
      <c r="C38" s="209" t="s">
        <v>23</v>
      </c>
      <c r="D38" s="210" t="s">
        <v>24</v>
      </c>
      <c r="E38" s="220" t="s">
        <v>50</v>
      </c>
      <c r="F38" s="212"/>
      <c r="G38" s="201" t="s">
        <v>11</v>
      </c>
      <c r="H38" s="212"/>
      <c r="I38" s="216" t="s">
        <v>713</v>
      </c>
      <c r="J38" s="213"/>
      <c r="K38" s="215"/>
      <c r="L38" s="382"/>
    </row>
    <row r="39" spans="1:12" ht="16.5" customHeight="1">
      <c r="A39" s="396" t="s">
        <v>716</v>
      </c>
      <c r="B39" s="209"/>
      <c r="C39" s="209" t="s">
        <v>23</v>
      </c>
      <c r="D39" s="210" t="s">
        <v>24</v>
      </c>
      <c r="E39" s="220" t="s">
        <v>48</v>
      </c>
      <c r="F39" s="212"/>
      <c r="G39" s="201" t="s">
        <v>11</v>
      </c>
      <c r="H39" s="212"/>
      <c r="I39" s="210" t="s">
        <v>715</v>
      </c>
      <c r="J39" s="213"/>
      <c r="K39" s="215"/>
      <c r="L39" s="382"/>
    </row>
    <row r="40" spans="1:12" ht="17.100000000000001" customHeight="1">
      <c r="A40" s="396" t="s">
        <v>717</v>
      </c>
      <c r="B40" s="209"/>
      <c r="C40" s="209" t="s">
        <v>23</v>
      </c>
      <c r="D40" s="210" t="s">
        <v>24</v>
      </c>
      <c r="E40" s="210" t="s">
        <v>1401</v>
      </c>
      <c r="F40" s="212"/>
      <c r="G40" s="201" t="s">
        <v>11</v>
      </c>
      <c r="H40" s="212"/>
      <c r="I40" s="213"/>
      <c r="J40" s="213"/>
      <c r="K40" s="215"/>
      <c r="L40" s="382"/>
    </row>
    <row r="41" spans="1:12" ht="18.600000000000001" customHeight="1">
      <c r="A41" s="396" t="s">
        <v>719</v>
      </c>
      <c r="B41" s="209"/>
      <c r="C41" s="209" t="s">
        <v>23</v>
      </c>
      <c r="D41" s="210" t="s">
        <v>24</v>
      </c>
      <c r="E41" s="210" t="s">
        <v>718</v>
      </c>
      <c r="F41" s="212"/>
      <c r="G41" s="201" t="s">
        <v>11</v>
      </c>
      <c r="H41" s="212"/>
      <c r="I41" s="210" t="s">
        <v>1459</v>
      </c>
      <c r="J41" s="213"/>
      <c r="K41" s="215"/>
      <c r="L41" s="382"/>
    </row>
    <row r="42" spans="1:12" ht="16.5" customHeight="1">
      <c r="A42" s="396" t="s">
        <v>723</v>
      </c>
      <c r="B42" s="209"/>
      <c r="C42" s="209" t="s">
        <v>23</v>
      </c>
      <c r="D42" s="210" t="s">
        <v>24</v>
      </c>
      <c r="E42" s="210" t="s">
        <v>720</v>
      </c>
      <c r="F42" s="212"/>
      <c r="G42" s="201" t="s">
        <v>11</v>
      </c>
      <c r="H42" s="221" t="s">
        <v>721</v>
      </c>
      <c r="I42" s="213"/>
      <c r="J42" s="213"/>
      <c r="K42" s="215" t="s">
        <v>722</v>
      </c>
      <c r="L42" s="382"/>
    </row>
    <row r="43" spans="1:12" ht="16.5" customHeight="1">
      <c r="A43" s="396" t="s">
        <v>726</v>
      </c>
      <c r="B43" s="209"/>
      <c r="C43" s="209" t="s">
        <v>23</v>
      </c>
      <c r="D43" s="210" t="s">
        <v>24</v>
      </c>
      <c r="E43" s="210" t="s">
        <v>724</v>
      </c>
      <c r="F43" s="212"/>
      <c r="G43" s="201" t="s">
        <v>11</v>
      </c>
      <c r="H43" s="222" t="s">
        <v>721</v>
      </c>
      <c r="I43" s="213"/>
      <c r="J43" s="213"/>
      <c r="K43" s="215" t="s">
        <v>725</v>
      </c>
      <c r="L43" s="382"/>
    </row>
    <row r="44" spans="1:12" ht="16.5" customHeight="1">
      <c r="A44" s="396" t="s">
        <v>730</v>
      </c>
      <c r="B44" s="209"/>
      <c r="C44" s="209" t="s">
        <v>23</v>
      </c>
      <c r="D44" s="210" t="s">
        <v>24</v>
      </c>
      <c r="E44" s="210" t="s">
        <v>727</v>
      </c>
      <c r="F44" s="212"/>
      <c r="G44" s="201" t="s">
        <v>11</v>
      </c>
      <c r="H44" s="221" t="s">
        <v>728</v>
      </c>
      <c r="I44" s="210" t="s">
        <v>1458</v>
      </c>
      <c r="J44" s="218"/>
      <c r="K44" s="215" t="s">
        <v>729</v>
      </c>
      <c r="L44" s="382"/>
    </row>
    <row r="45" spans="1:12" ht="16.5" customHeight="1">
      <c r="A45" s="396" t="s">
        <v>734</v>
      </c>
      <c r="B45" s="209"/>
      <c r="C45" s="209" t="s">
        <v>23</v>
      </c>
      <c r="D45" s="210" t="s">
        <v>24</v>
      </c>
      <c r="E45" s="210" t="s">
        <v>731</v>
      </c>
      <c r="F45" s="212"/>
      <c r="G45" s="201" t="s">
        <v>11</v>
      </c>
      <c r="H45" s="222" t="s">
        <v>732</v>
      </c>
      <c r="I45" s="213"/>
      <c r="J45" s="213"/>
      <c r="K45" s="215" t="s">
        <v>733</v>
      </c>
      <c r="L45" s="382"/>
    </row>
    <row r="46" spans="1:12" ht="16.5" customHeight="1">
      <c r="A46" s="396" t="s">
        <v>735</v>
      </c>
      <c r="B46" s="209"/>
      <c r="C46" s="209" t="s">
        <v>23</v>
      </c>
      <c r="D46" s="210" t="s">
        <v>24</v>
      </c>
      <c r="E46" s="210" t="s">
        <v>2215</v>
      </c>
      <c r="F46" s="212"/>
      <c r="G46" s="25" t="s">
        <v>6</v>
      </c>
      <c r="H46" s="212"/>
      <c r="I46" s="212"/>
      <c r="J46" s="213"/>
      <c r="K46" s="215" t="s">
        <v>1332</v>
      </c>
      <c r="L46" s="382"/>
    </row>
    <row r="47" spans="1:12" ht="16.5" customHeight="1">
      <c r="A47" s="396" t="s">
        <v>739</v>
      </c>
      <c r="B47" s="209"/>
      <c r="C47" s="209" t="s">
        <v>23</v>
      </c>
      <c r="D47" s="210" t="s">
        <v>24</v>
      </c>
      <c r="E47" s="210" t="s">
        <v>736</v>
      </c>
      <c r="F47" s="209" t="s">
        <v>737</v>
      </c>
      <c r="G47" s="201" t="s">
        <v>11</v>
      </c>
      <c r="H47" s="223"/>
      <c r="I47" s="213"/>
      <c r="J47" s="213"/>
      <c r="K47" s="215" t="s">
        <v>1254</v>
      </c>
      <c r="L47" s="382"/>
    </row>
    <row r="48" spans="1:12" ht="16.5" customHeight="1">
      <c r="A48" s="396" t="s">
        <v>742</v>
      </c>
      <c r="B48" s="209"/>
      <c r="C48" s="209" t="s">
        <v>23</v>
      </c>
      <c r="D48" s="210" t="s">
        <v>740</v>
      </c>
      <c r="E48" s="210" t="s">
        <v>741</v>
      </c>
      <c r="F48" s="212"/>
      <c r="G48" s="201" t="s">
        <v>11</v>
      </c>
      <c r="H48" s="223"/>
      <c r="I48" s="212"/>
      <c r="J48" s="213"/>
      <c r="K48" s="215" t="s">
        <v>1253</v>
      </c>
      <c r="L48" s="382"/>
    </row>
    <row r="49" spans="1:12" ht="16.5" customHeight="1">
      <c r="A49" s="396" t="s">
        <v>744</v>
      </c>
      <c r="B49" s="209"/>
      <c r="C49" s="209" t="s">
        <v>23</v>
      </c>
      <c r="D49" s="210" t="s">
        <v>743</v>
      </c>
      <c r="E49" s="210" t="s">
        <v>741</v>
      </c>
      <c r="F49" s="212"/>
      <c r="G49" s="201" t="s">
        <v>11</v>
      </c>
      <c r="H49" s="223"/>
      <c r="I49" s="212"/>
      <c r="J49" s="213"/>
      <c r="K49" s="215" t="s">
        <v>1227</v>
      </c>
      <c r="L49" s="382"/>
    </row>
    <row r="50" spans="1:12" ht="16.5" customHeight="1">
      <c r="A50" s="396" t="s">
        <v>747</v>
      </c>
      <c r="B50" s="209"/>
      <c r="C50" s="209" t="s">
        <v>23</v>
      </c>
      <c r="D50" s="210" t="s">
        <v>740</v>
      </c>
      <c r="E50" s="210" t="s">
        <v>745</v>
      </c>
      <c r="F50" s="209" t="s">
        <v>746</v>
      </c>
      <c r="G50" s="201" t="s">
        <v>11</v>
      </c>
      <c r="H50" s="212"/>
      <c r="I50" s="212"/>
      <c r="J50" s="213"/>
      <c r="K50" s="215" t="s">
        <v>1267</v>
      </c>
      <c r="L50" s="382"/>
    </row>
    <row r="51" spans="1:12" ht="16.5" customHeight="1">
      <c r="A51" s="396" t="s">
        <v>749</v>
      </c>
      <c r="B51" s="209"/>
      <c r="C51" s="209" t="s">
        <v>23</v>
      </c>
      <c r="D51" s="210" t="s">
        <v>740</v>
      </c>
      <c r="E51" s="210" t="s">
        <v>748</v>
      </c>
      <c r="F51" s="209" t="s">
        <v>746</v>
      </c>
      <c r="G51" s="201" t="s">
        <v>11</v>
      </c>
      <c r="H51" s="212"/>
      <c r="I51" s="213"/>
      <c r="J51" s="213"/>
      <c r="K51" s="215"/>
      <c r="L51" s="382"/>
    </row>
    <row r="52" spans="1:12" ht="16.5" customHeight="1">
      <c r="A52" s="396" t="s">
        <v>751</v>
      </c>
      <c r="B52" s="209"/>
      <c r="C52" s="209" t="s">
        <v>23</v>
      </c>
      <c r="D52" s="210" t="s">
        <v>740</v>
      </c>
      <c r="E52" s="210" t="s">
        <v>750</v>
      </c>
      <c r="F52" s="209" t="s">
        <v>412</v>
      </c>
      <c r="G52" s="201" t="s">
        <v>11</v>
      </c>
      <c r="H52" s="212"/>
      <c r="I52" s="213"/>
      <c r="J52" s="213"/>
      <c r="K52" s="215"/>
      <c r="L52" s="382"/>
    </row>
    <row r="53" spans="1:12" ht="16.5" customHeight="1">
      <c r="A53" s="396" t="s">
        <v>754</v>
      </c>
      <c r="B53" s="209"/>
      <c r="C53" s="209" t="s">
        <v>23</v>
      </c>
      <c r="D53" s="210" t="s">
        <v>740</v>
      </c>
      <c r="E53" s="210" t="s">
        <v>752</v>
      </c>
      <c r="F53" s="209" t="s">
        <v>753</v>
      </c>
      <c r="G53" s="201" t="s">
        <v>11</v>
      </c>
      <c r="H53" s="212"/>
      <c r="I53" s="213"/>
      <c r="J53" s="213"/>
      <c r="K53" s="215"/>
      <c r="L53" s="382"/>
    </row>
    <row r="54" spans="1:12" ht="16.5" customHeight="1">
      <c r="A54" s="396" t="s">
        <v>756</v>
      </c>
      <c r="B54" s="209"/>
      <c r="C54" s="209" t="s">
        <v>23</v>
      </c>
      <c r="D54" s="210" t="s">
        <v>740</v>
      </c>
      <c r="E54" s="210" t="s">
        <v>755</v>
      </c>
      <c r="F54" s="209" t="s">
        <v>753</v>
      </c>
      <c r="G54" s="201" t="s">
        <v>11</v>
      </c>
      <c r="H54" s="212"/>
      <c r="I54" s="213"/>
      <c r="J54" s="213"/>
      <c r="K54" s="215"/>
      <c r="L54" s="382"/>
    </row>
    <row r="55" spans="1:12" ht="16.5" customHeight="1">
      <c r="A55" s="396" t="s">
        <v>758</v>
      </c>
      <c r="B55" s="209"/>
      <c r="C55" s="209" t="s">
        <v>23</v>
      </c>
      <c r="D55" s="210" t="s">
        <v>740</v>
      </c>
      <c r="E55" s="210" t="s">
        <v>757</v>
      </c>
      <c r="F55" s="209" t="s">
        <v>753</v>
      </c>
      <c r="G55" s="201" t="s">
        <v>11</v>
      </c>
      <c r="H55" s="212"/>
      <c r="I55" s="213"/>
      <c r="J55" s="213"/>
      <c r="K55" s="215"/>
      <c r="L55" s="382"/>
    </row>
    <row r="56" spans="1:12" ht="16.5" customHeight="1">
      <c r="A56" s="396" t="s">
        <v>761</v>
      </c>
      <c r="B56" s="209"/>
      <c r="C56" s="209" t="s">
        <v>23</v>
      </c>
      <c r="D56" s="210" t="s">
        <v>743</v>
      </c>
      <c r="E56" s="210" t="s">
        <v>759</v>
      </c>
      <c r="F56" s="209" t="s">
        <v>760</v>
      </c>
      <c r="G56" s="201" t="s">
        <v>11</v>
      </c>
      <c r="H56" s="212"/>
      <c r="I56" s="213"/>
      <c r="J56" s="213"/>
      <c r="K56" s="215"/>
      <c r="L56" s="382"/>
    </row>
    <row r="57" spans="1:12" ht="16.5" customHeight="1">
      <c r="A57" s="396" t="s">
        <v>764</v>
      </c>
      <c r="B57" s="209"/>
      <c r="C57" s="209" t="s">
        <v>23</v>
      </c>
      <c r="D57" s="210" t="s">
        <v>743</v>
      </c>
      <c r="E57" s="210" t="s">
        <v>762</v>
      </c>
      <c r="F57" s="209" t="s">
        <v>763</v>
      </c>
      <c r="G57" s="201" t="s">
        <v>11</v>
      </c>
      <c r="H57" s="212"/>
      <c r="I57" s="213"/>
      <c r="J57" s="213"/>
      <c r="K57" s="215"/>
      <c r="L57" s="382"/>
    </row>
    <row r="58" spans="1:12" ht="16.5" customHeight="1">
      <c r="A58" s="396" t="s">
        <v>766</v>
      </c>
      <c r="B58" s="209"/>
      <c r="C58" s="209" t="s">
        <v>23</v>
      </c>
      <c r="D58" s="210" t="s">
        <v>743</v>
      </c>
      <c r="E58" s="210" t="s">
        <v>765</v>
      </c>
      <c r="F58" s="209" t="s">
        <v>763</v>
      </c>
      <c r="G58" s="201" t="s">
        <v>11</v>
      </c>
      <c r="H58" s="212"/>
      <c r="I58" s="213"/>
      <c r="J58" s="213"/>
      <c r="K58" s="215"/>
      <c r="L58" s="382"/>
    </row>
    <row r="59" spans="1:12" ht="16.5" customHeight="1">
      <c r="A59" s="396" t="s">
        <v>768</v>
      </c>
      <c r="B59" s="209"/>
      <c r="C59" s="209" t="s">
        <v>23</v>
      </c>
      <c r="D59" s="210" t="s">
        <v>743</v>
      </c>
      <c r="E59" s="210" t="s">
        <v>767</v>
      </c>
      <c r="F59" s="209" t="s">
        <v>763</v>
      </c>
      <c r="G59" s="201" t="s">
        <v>11</v>
      </c>
      <c r="H59" s="212"/>
      <c r="I59" s="213"/>
      <c r="J59" s="213"/>
      <c r="K59" s="215"/>
      <c r="L59" s="382"/>
    </row>
    <row r="60" spans="1:12" ht="16.5" customHeight="1">
      <c r="A60" s="396" t="s">
        <v>770</v>
      </c>
      <c r="B60" s="209"/>
      <c r="C60" s="209" t="s">
        <v>23</v>
      </c>
      <c r="D60" s="210" t="s">
        <v>743</v>
      </c>
      <c r="E60" s="210" t="s">
        <v>752</v>
      </c>
      <c r="F60" s="209" t="s">
        <v>769</v>
      </c>
      <c r="G60" s="201" t="s">
        <v>11</v>
      </c>
      <c r="H60" s="212"/>
      <c r="I60" s="213"/>
      <c r="J60" s="213"/>
      <c r="K60" s="215"/>
      <c r="L60" s="382"/>
    </row>
    <row r="61" spans="1:12" ht="16.5" customHeight="1">
      <c r="A61" s="396" t="s">
        <v>771</v>
      </c>
      <c r="B61" s="209"/>
      <c r="C61" s="209" t="s">
        <v>23</v>
      </c>
      <c r="D61" s="210" t="s">
        <v>743</v>
      </c>
      <c r="E61" s="210" t="s">
        <v>755</v>
      </c>
      <c r="F61" s="209" t="s">
        <v>769</v>
      </c>
      <c r="G61" s="201" t="s">
        <v>11</v>
      </c>
      <c r="H61" s="212"/>
      <c r="I61" s="213"/>
      <c r="J61" s="213"/>
      <c r="K61" s="215"/>
      <c r="L61" s="382"/>
    </row>
    <row r="62" spans="1:12" ht="16.5" customHeight="1">
      <c r="A62" s="396" t="s">
        <v>772</v>
      </c>
      <c r="B62" s="209"/>
      <c r="C62" s="209" t="s">
        <v>23</v>
      </c>
      <c r="D62" s="210" t="s">
        <v>743</v>
      </c>
      <c r="E62" s="210" t="s">
        <v>757</v>
      </c>
      <c r="F62" s="209" t="s">
        <v>769</v>
      </c>
      <c r="G62" s="201" t="s">
        <v>11</v>
      </c>
      <c r="H62" s="212"/>
      <c r="I62" s="213"/>
      <c r="J62" s="213"/>
      <c r="K62" s="215"/>
      <c r="L62" s="382"/>
    </row>
    <row r="63" spans="1:12" ht="16.5" customHeight="1">
      <c r="A63" s="396" t="s">
        <v>774</v>
      </c>
      <c r="B63" s="209"/>
      <c r="C63" s="209" t="s">
        <v>23</v>
      </c>
      <c r="D63" s="210" t="s">
        <v>740</v>
      </c>
      <c r="E63" s="210" t="s">
        <v>773</v>
      </c>
      <c r="F63" s="212"/>
      <c r="G63" s="201" t="s">
        <v>11</v>
      </c>
      <c r="H63" s="223"/>
      <c r="I63" s="213"/>
      <c r="J63" s="213"/>
      <c r="K63" s="215" t="s">
        <v>1268</v>
      </c>
      <c r="L63" s="382"/>
    </row>
    <row r="64" spans="1:12" ht="16.5" customHeight="1">
      <c r="A64" s="396" t="s">
        <v>775</v>
      </c>
      <c r="B64" s="209"/>
      <c r="C64" s="209" t="s">
        <v>23</v>
      </c>
      <c r="D64" s="210" t="s">
        <v>743</v>
      </c>
      <c r="E64" s="210" t="s">
        <v>773</v>
      </c>
      <c r="F64" s="212"/>
      <c r="G64" s="201" t="s">
        <v>11</v>
      </c>
      <c r="H64" s="223"/>
      <c r="I64" s="213"/>
      <c r="J64" s="213"/>
      <c r="K64" s="215" t="s">
        <v>1269</v>
      </c>
      <c r="L64" s="382"/>
    </row>
    <row r="65" spans="1:12" ht="18" customHeight="1">
      <c r="A65" s="396" t="s">
        <v>778</v>
      </c>
      <c r="B65" s="209"/>
      <c r="C65" s="209" t="s">
        <v>23</v>
      </c>
      <c r="D65" s="210" t="s">
        <v>776</v>
      </c>
      <c r="E65" s="210" t="s">
        <v>777</v>
      </c>
      <c r="F65" s="212"/>
      <c r="G65" s="201" t="s">
        <v>11</v>
      </c>
      <c r="H65" s="224"/>
      <c r="I65" s="225"/>
      <c r="J65" s="214"/>
      <c r="K65" s="215" t="s">
        <v>1270</v>
      </c>
      <c r="L65" s="382"/>
    </row>
    <row r="66" spans="1:12" ht="18" customHeight="1">
      <c r="A66" s="396" t="s">
        <v>780</v>
      </c>
      <c r="B66" s="209"/>
      <c r="C66" s="209" t="s">
        <v>23</v>
      </c>
      <c r="D66" s="210" t="s">
        <v>776</v>
      </c>
      <c r="E66" s="210" t="s">
        <v>779</v>
      </c>
      <c r="F66" s="212"/>
      <c r="G66" s="201" t="s">
        <v>11</v>
      </c>
      <c r="H66" s="224"/>
      <c r="I66" s="225"/>
      <c r="J66" s="214"/>
      <c r="K66" s="215" t="s">
        <v>1255</v>
      </c>
      <c r="L66" s="382"/>
    </row>
    <row r="67" spans="1:12" ht="18" customHeight="1">
      <c r="A67" s="396" t="s">
        <v>781</v>
      </c>
      <c r="B67" s="209"/>
      <c r="C67" s="209" t="s">
        <v>23</v>
      </c>
      <c r="D67" s="210" t="s">
        <v>776</v>
      </c>
      <c r="E67" s="210" t="s">
        <v>773</v>
      </c>
      <c r="F67" s="212"/>
      <c r="G67" s="201" t="s">
        <v>11</v>
      </c>
      <c r="H67" s="224"/>
      <c r="I67" s="225"/>
      <c r="J67" s="214"/>
      <c r="K67" s="215" t="s">
        <v>1228</v>
      </c>
      <c r="L67" s="382"/>
    </row>
    <row r="68" spans="1:12" ht="18" customHeight="1">
      <c r="A68" s="396" t="s">
        <v>785</v>
      </c>
      <c r="B68" s="209"/>
      <c r="C68" s="209" t="s">
        <v>23</v>
      </c>
      <c r="D68" s="210" t="s">
        <v>1480</v>
      </c>
      <c r="E68" s="217" t="s">
        <v>782</v>
      </c>
      <c r="F68" s="209" t="s">
        <v>783</v>
      </c>
      <c r="G68" s="201" t="s">
        <v>11</v>
      </c>
      <c r="H68" s="224"/>
      <c r="I68" s="210" t="s">
        <v>784</v>
      </c>
      <c r="J68" s="214"/>
      <c r="K68" s="219" t="s">
        <v>1481</v>
      </c>
      <c r="L68" s="382"/>
    </row>
    <row r="69" spans="1:12" ht="18" customHeight="1">
      <c r="A69" s="396" t="s">
        <v>787</v>
      </c>
      <c r="B69" s="209"/>
      <c r="C69" s="209" t="s">
        <v>23</v>
      </c>
      <c r="D69" s="210" t="s">
        <v>1862</v>
      </c>
      <c r="E69" s="217" t="s">
        <v>2062</v>
      </c>
      <c r="F69" s="226" t="s">
        <v>2063</v>
      </c>
      <c r="G69" s="201" t="s">
        <v>11</v>
      </c>
      <c r="H69" s="227" t="s">
        <v>786</v>
      </c>
      <c r="I69" s="225"/>
      <c r="J69" s="214"/>
      <c r="K69" s="228" t="s">
        <v>1402</v>
      </c>
      <c r="L69" s="382"/>
    </row>
    <row r="70" spans="1:12" ht="18" customHeight="1">
      <c r="A70" s="396" t="s">
        <v>789</v>
      </c>
      <c r="B70" s="209"/>
      <c r="C70" s="209" t="s">
        <v>23</v>
      </c>
      <c r="D70" s="210" t="s">
        <v>776</v>
      </c>
      <c r="E70" s="217" t="s">
        <v>788</v>
      </c>
      <c r="F70" s="226" t="s">
        <v>89</v>
      </c>
      <c r="G70" s="201" t="s">
        <v>11</v>
      </c>
      <c r="H70" s="224"/>
      <c r="I70" s="225"/>
      <c r="J70" s="214"/>
      <c r="K70" s="219" t="s">
        <v>1403</v>
      </c>
      <c r="L70" s="382"/>
    </row>
    <row r="71" spans="1:12" ht="18" customHeight="1">
      <c r="A71" s="396" t="s">
        <v>792</v>
      </c>
      <c r="B71" s="209"/>
      <c r="C71" s="209" t="s">
        <v>23</v>
      </c>
      <c r="D71" s="210" t="s">
        <v>776</v>
      </c>
      <c r="E71" s="210" t="s">
        <v>790</v>
      </c>
      <c r="F71" s="226" t="s">
        <v>791</v>
      </c>
      <c r="G71" s="201" t="s">
        <v>11</v>
      </c>
      <c r="H71" s="224"/>
      <c r="I71" s="225"/>
      <c r="J71" s="214"/>
      <c r="K71" s="859" t="s">
        <v>1224</v>
      </c>
      <c r="L71" s="382"/>
    </row>
    <row r="72" spans="1:12" ht="16.5" customHeight="1">
      <c r="A72" s="396" t="s">
        <v>795</v>
      </c>
      <c r="B72" s="209"/>
      <c r="C72" s="209" t="s">
        <v>23</v>
      </c>
      <c r="D72" s="210" t="s">
        <v>776</v>
      </c>
      <c r="E72" s="210" t="s">
        <v>793</v>
      </c>
      <c r="F72" s="226" t="s">
        <v>794</v>
      </c>
      <c r="G72" s="201" t="s">
        <v>11</v>
      </c>
      <c r="H72" s="212"/>
      <c r="I72" s="213"/>
      <c r="J72" s="213"/>
      <c r="K72" s="859"/>
      <c r="L72" s="382"/>
    </row>
    <row r="73" spans="1:12" ht="16.5" customHeight="1">
      <c r="A73" s="396" t="s">
        <v>797</v>
      </c>
      <c r="B73" s="209"/>
      <c r="C73" s="209" t="s">
        <v>23</v>
      </c>
      <c r="D73" s="210" t="s">
        <v>776</v>
      </c>
      <c r="E73" s="210" t="s">
        <v>796</v>
      </c>
      <c r="F73" s="226" t="s">
        <v>794</v>
      </c>
      <c r="G73" s="201" t="s">
        <v>11</v>
      </c>
      <c r="H73" s="212"/>
      <c r="I73" s="213"/>
      <c r="J73" s="213"/>
      <c r="K73" s="859"/>
      <c r="L73" s="382"/>
    </row>
    <row r="74" spans="1:12" ht="16.5" customHeight="1">
      <c r="A74" s="396" t="s">
        <v>799</v>
      </c>
      <c r="B74" s="209"/>
      <c r="C74" s="209" t="s">
        <v>23</v>
      </c>
      <c r="D74" s="210" t="s">
        <v>776</v>
      </c>
      <c r="E74" s="210" t="s">
        <v>798</v>
      </c>
      <c r="F74" s="226" t="s">
        <v>794</v>
      </c>
      <c r="G74" s="201" t="s">
        <v>11</v>
      </c>
      <c r="H74" s="212"/>
      <c r="I74" s="213"/>
      <c r="J74" s="213"/>
      <c r="K74" s="859"/>
      <c r="L74" s="382"/>
    </row>
    <row r="75" spans="1:12" ht="16.5" customHeight="1">
      <c r="A75" s="396" t="s">
        <v>801</v>
      </c>
      <c r="B75" s="209"/>
      <c r="C75" s="209" t="s">
        <v>23</v>
      </c>
      <c r="D75" s="210" t="s">
        <v>1638</v>
      </c>
      <c r="E75" s="210" t="s">
        <v>1641</v>
      </c>
      <c r="F75" s="226" t="s">
        <v>1636</v>
      </c>
      <c r="G75" s="201" t="s">
        <v>11</v>
      </c>
      <c r="H75" s="212"/>
      <c r="I75" s="213"/>
      <c r="J75" s="213"/>
      <c r="K75" s="859"/>
      <c r="L75" s="382"/>
    </row>
    <row r="76" spans="1:12" ht="16.5" customHeight="1">
      <c r="A76" s="396" t="s">
        <v>803</v>
      </c>
      <c r="B76" s="209"/>
      <c r="C76" s="209" t="s">
        <v>23</v>
      </c>
      <c r="D76" s="210" t="s">
        <v>776</v>
      </c>
      <c r="E76" s="210" t="s">
        <v>802</v>
      </c>
      <c r="F76" s="226" t="s">
        <v>1636</v>
      </c>
      <c r="G76" s="201" t="s">
        <v>11</v>
      </c>
      <c r="H76" s="212"/>
      <c r="I76" s="213"/>
      <c r="J76" s="213"/>
      <c r="K76" s="859"/>
      <c r="L76" s="382"/>
    </row>
    <row r="77" spans="1:12" ht="16.5" customHeight="1">
      <c r="A77" s="396" t="s">
        <v>805</v>
      </c>
      <c r="B77" s="209"/>
      <c r="C77" s="209" t="s">
        <v>23</v>
      </c>
      <c r="D77" s="210" t="s">
        <v>776</v>
      </c>
      <c r="E77" s="210" t="s">
        <v>804</v>
      </c>
      <c r="F77" s="226" t="s">
        <v>1636</v>
      </c>
      <c r="G77" s="201" t="s">
        <v>11</v>
      </c>
      <c r="H77" s="212"/>
      <c r="I77" s="213"/>
      <c r="J77" s="213"/>
      <c r="K77" s="859"/>
      <c r="L77" s="382"/>
    </row>
    <row r="78" spans="1:12" ht="16.5" customHeight="1">
      <c r="A78" s="396" t="s">
        <v>808</v>
      </c>
      <c r="B78" s="209"/>
      <c r="C78" s="209" t="s">
        <v>23</v>
      </c>
      <c r="D78" s="210" t="s">
        <v>776</v>
      </c>
      <c r="E78" s="210" t="s">
        <v>806</v>
      </c>
      <c r="F78" s="226" t="s">
        <v>807</v>
      </c>
      <c r="G78" s="201" t="s">
        <v>11</v>
      </c>
      <c r="H78" s="212"/>
      <c r="I78" s="213"/>
      <c r="J78" s="213"/>
      <c r="K78" s="859"/>
      <c r="L78" s="382"/>
    </row>
    <row r="79" spans="1:12" ht="16.5" customHeight="1">
      <c r="A79" s="396" t="s">
        <v>810</v>
      </c>
      <c r="B79" s="209"/>
      <c r="C79" s="209" t="s">
        <v>23</v>
      </c>
      <c r="D79" s="210" t="s">
        <v>63</v>
      </c>
      <c r="E79" s="210" t="s">
        <v>3089</v>
      </c>
      <c r="F79" s="209" t="s">
        <v>809</v>
      </c>
      <c r="G79" s="201" t="s">
        <v>11</v>
      </c>
      <c r="H79" s="212"/>
      <c r="I79" s="210" t="s">
        <v>129</v>
      </c>
      <c r="J79" s="213"/>
      <c r="K79" s="859" t="s">
        <v>3076</v>
      </c>
      <c r="L79" s="382"/>
    </row>
    <row r="80" spans="1:12" ht="16.5" customHeight="1">
      <c r="A80" s="396" t="s">
        <v>812</v>
      </c>
      <c r="B80" s="209"/>
      <c r="C80" s="209" t="s">
        <v>23</v>
      </c>
      <c r="D80" s="210" t="s">
        <v>63</v>
      </c>
      <c r="E80" s="210" t="s">
        <v>3088</v>
      </c>
      <c r="F80" s="209" t="s">
        <v>811</v>
      </c>
      <c r="G80" s="201" t="s">
        <v>11</v>
      </c>
      <c r="H80" s="212"/>
      <c r="I80" s="210" t="s">
        <v>132</v>
      </c>
      <c r="J80" s="213"/>
      <c r="K80" s="859"/>
      <c r="L80" s="382"/>
    </row>
    <row r="81" spans="1:13" ht="16.5" customHeight="1">
      <c r="A81" s="396" t="s">
        <v>813</v>
      </c>
      <c r="B81" s="209"/>
      <c r="C81" s="209" t="s">
        <v>23</v>
      </c>
      <c r="D81" s="210" t="s">
        <v>63</v>
      </c>
      <c r="E81" s="210" t="s">
        <v>25</v>
      </c>
      <c r="F81" s="212"/>
      <c r="G81" s="201" t="s">
        <v>11</v>
      </c>
      <c r="H81" s="212"/>
      <c r="I81" s="210" t="s">
        <v>134</v>
      </c>
      <c r="J81" s="213"/>
      <c r="K81" s="859"/>
      <c r="L81" s="382"/>
    </row>
    <row r="82" spans="1:13" ht="16.5" customHeight="1">
      <c r="A82" s="396" t="s">
        <v>816</v>
      </c>
      <c r="B82" s="209"/>
      <c r="C82" s="209" t="s">
        <v>23</v>
      </c>
      <c r="D82" s="210" t="s">
        <v>63</v>
      </c>
      <c r="E82" s="210" t="s">
        <v>814</v>
      </c>
      <c r="F82" s="209" t="s">
        <v>815</v>
      </c>
      <c r="G82" s="201" t="s">
        <v>11</v>
      </c>
      <c r="H82" s="212"/>
      <c r="I82" s="213"/>
      <c r="J82" s="230" t="s">
        <v>3075</v>
      </c>
      <c r="K82" s="859"/>
      <c r="L82" s="382"/>
    </row>
    <row r="83" spans="1:13" ht="16.5" customHeight="1">
      <c r="A83" s="396" t="s">
        <v>819</v>
      </c>
      <c r="B83" s="209"/>
      <c r="C83" s="209" t="s">
        <v>23</v>
      </c>
      <c r="D83" s="210" t="s">
        <v>63</v>
      </c>
      <c r="E83" s="210" t="s">
        <v>817</v>
      </c>
      <c r="F83" s="209" t="s">
        <v>818</v>
      </c>
      <c r="G83" s="201" t="s">
        <v>11</v>
      </c>
      <c r="H83" s="212"/>
      <c r="I83" s="213"/>
      <c r="J83" s="213"/>
      <c r="K83" s="859"/>
      <c r="L83" s="382"/>
    </row>
    <row r="84" spans="1:13" ht="16.5" customHeight="1">
      <c r="A84" s="396" t="s">
        <v>822</v>
      </c>
      <c r="B84" s="209"/>
      <c r="C84" s="209" t="s">
        <v>23</v>
      </c>
      <c r="D84" s="210" t="s">
        <v>63</v>
      </c>
      <c r="E84" s="210" t="s">
        <v>820</v>
      </c>
      <c r="F84" s="209" t="s">
        <v>821</v>
      </c>
      <c r="G84" s="201" t="s">
        <v>11</v>
      </c>
      <c r="H84" s="212"/>
      <c r="I84" s="213"/>
      <c r="J84" s="213"/>
      <c r="K84" s="859"/>
      <c r="L84" s="382"/>
    </row>
    <row r="85" spans="1:13" ht="16.5" customHeight="1">
      <c r="A85" s="396" t="s">
        <v>825</v>
      </c>
      <c r="B85" s="209"/>
      <c r="C85" s="209" t="s">
        <v>23</v>
      </c>
      <c r="D85" s="210" t="s">
        <v>63</v>
      </c>
      <c r="E85" s="210" t="s">
        <v>823</v>
      </c>
      <c r="F85" s="209" t="s">
        <v>824</v>
      </c>
      <c r="G85" s="201" t="s">
        <v>3074</v>
      </c>
      <c r="H85" s="212"/>
      <c r="I85" s="213"/>
      <c r="J85" s="213"/>
      <c r="K85" s="859"/>
      <c r="L85" s="382"/>
    </row>
    <row r="86" spans="1:13" ht="16.5" customHeight="1">
      <c r="A86" s="396" t="s">
        <v>828</v>
      </c>
      <c r="B86" s="209"/>
      <c r="C86" s="209" t="s">
        <v>23</v>
      </c>
      <c r="D86" s="210" t="s">
        <v>63</v>
      </c>
      <c r="E86" s="210" t="s">
        <v>826</v>
      </c>
      <c r="F86" s="209" t="s">
        <v>827</v>
      </c>
      <c r="G86" s="201" t="s">
        <v>11</v>
      </c>
      <c r="H86" s="212"/>
      <c r="I86" s="213"/>
      <c r="J86" s="213"/>
      <c r="K86" s="859"/>
      <c r="L86" s="382"/>
    </row>
    <row r="87" spans="1:13" ht="16.5" customHeight="1">
      <c r="A87" s="396" t="s">
        <v>829</v>
      </c>
      <c r="B87" s="209"/>
      <c r="C87" s="209" t="s">
        <v>23</v>
      </c>
      <c r="D87" s="210" t="s">
        <v>63</v>
      </c>
      <c r="E87" s="210" t="s">
        <v>3180</v>
      </c>
      <c r="F87" s="209" t="s">
        <v>164</v>
      </c>
      <c r="G87" s="201" t="s">
        <v>11</v>
      </c>
      <c r="H87" s="212"/>
      <c r="I87" s="213"/>
      <c r="J87" s="213"/>
      <c r="K87" s="859"/>
      <c r="L87" s="382"/>
    </row>
    <row r="88" spans="1:13" ht="16.5" customHeight="1">
      <c r="A88" s="396" t="s">
        <v>832</v>
      </c>
      <c r="B88" s="209"/>
      <c r="C88" s="209" t="s">
        <v>23</v>
      </c>
      <c r="D88" s="210" t="s">
        <v>63</v>
      </c>
      <c r="E88" s="210" t="s">
        <v>830</v>
      </c>
      <c r="F88" s="209" t="s">
        <v>831</v>
      </c>
      <c r="G88" s="201" t="s">
        <v>11</v>
      </c>
      <c r="H88" s="212"/>
      <c r="I88" s="213"/>
      <c r="J88" s="213"/>
      <c r="K88" s="859"/>
      <c r="L88" s="382"/>
    </row>
    <row r="89" spans="1:13" ht="16.5" customHeight="1">
      <c r="A89" s="396" t="s">
        <v>835</v>
      </c>
      <c r="B89" s="209"/>
      <c r="C89" s="209" t="s">
        <v>23</v>
      </c>
      <c r="D89" s="210" t="s">
        <v>63</v>
      </c>
      <c r="E89" s="210" t="s">
        <v>833</v>
      </c>
      <c r="F89" s="209" t="s">
        <v>834</v>
      </c>
      <c r="G89" s="201" t="s">
        <v>11</v>
      </c>
      <c r="H89" s="212"/>
      <c r="I89" s="213"/>
      <c r="J89" s="213"/>
      <c r="K89" s="859"/>
      <c r="L89" s="382"/>
    </row>
    <row r="90" spans="1:13" ht="16.5" customHeight="1">
      <c r="A90" s="396" t="s">
        <v>837</v>
      </c>
      <c r="B90" s="209"/>
      <c r="C90" s="209" t="s">
        <v>23</v>
      </c>
      <c r="D90" s="210" t="s">
        <v>170</v>
      </c>
      <c r="E90" s="210" t="s">
        <v>836</v>
      </c>
      <c r="F90" s="212"/>
      <c r="G90" s="201" t="s">
        <v>11</v>
      </c>
      <c r="H90" s="212"/>
      <c r="I90" s="213"/>
      <c r="J90" s="213"/>
      <c r="K90" s="215" t="s">
        <v>1900</v>
      </c>
      <c r="L90" s="382"/>
    </row>
    <row r="91" spans="1:13" s="110" customFormat="1" ht="16.5" customHeight="1">
      <c r="A91" s="396" t="s">
        <v>838</v>
      </c>
      <c r="B91" s="209"/>
      <c r="C91" s="209" t="s">
        <v>23</v>
      </c>
      <c r="D91" s="231" t="s">
        <v>168</v>
      </c>
      <c r="E91" s="210" t="s">
        <v>2276</v>
      </c>
      <c r="F91" s="643" t="s">
        <v>2947</v>
      </c>
      <c r="G91" s="201" t="s">
        <v>11</v>
      </c>
      <c r="H91" s="179"/>
      <c r="I91" s="179"/>
      <c r="J91" s="181"/>
      <c r="K91" s="250" t="s">
        <v>3020</v>
      </c>
      <c r="L91" s="178"/>
      <c r="M91" s="109"/>
    </row>
    <row r="92" spans="1:13" s="110" customFormat="1" ht="16.5" customHeight="1">
      <c r="A92" s="396" t="s">
        <v>839</v>
      </c>
      <c r="B92" s="209"/>
      <c r="C92" s="209" t="s">
        <v>23</v>
      </c>
      <c r="D92" s="231" t="s">
        <v>168</v>
      </c>
      <c r="E92" s="231" t="s">
        <v>1285</v>
      </c>
      <c r="F92" s="643" t="s">
        <v>2948</v>
      </c>
      <c r="G92" s="201" t="s">
        <v>11</v>
      </c>
      <c r="H92" s="179"/>
      <c r="I92" s="179"/>
      <c r="J92" s="181"/>
      <c r="K92" s="250" t="s">
        <v>2951</v>
      </c>
      <c r="L92" s="178"/>
      <c r="M92" s="109"/>
    </row>
    <row r="93" spans="1:13" s="110" customFormat="1" ht="16.5" customHeight="1">
      <c r="A93" s="396" t="s">
        <v>840</v>
      </c>
      <c r="B93" s="209"/>
      <c r="C93" s="209" t="s">
        <v>23</v>
      </c>
      <c r="D93" s="231" t="s">
        <v>168</v>
      </c>
      <c r="E93" s="231" t="s">
        <v>1286</v>
      </c>
      <c r="F93" s="179" t="s">
        <v>1725</v>
      </c>
      <c r="G93" s="201" t="s">
        <v>11</v>
      </c>
      <c r="H93" s="179"/>
      <c r="I93" s="179"/>
      <c r="J93" s="181"/>
      <c r="K93" s="250" t="s">
        <v>1741</v>
      </c>
      <c r="L93" s="178"/>
      <c r="M93" s="109"/>
    </row>
    <row r="94" spans="1:13" s="110" customFormat="1" ht="16.5" customHeight="1">
      <c r="A94" s="396" t="s">
        <v>841</v>
      </c>
      <c r="B94" s="209"/>
      <c r="C94" s="209" t="s">
        <v>23</v>
      </c>
      <c r="D94" s="231" t="s">
        <v>168</v>
      </c>
      <c r="E94" s="231" t="s">
        <v>1723</v>
      </c>
      <c r="F94" s="179" t="s">
        <v>1725</v>
      </c>
      <c r="G94" s="201" t="s">
        <v>11</v>
      </c>
      <c r="H94" s="179"/>
      <c r="I94" s="179"/>
      <c r="J94" s="181"/>
      <c r="K94" s="250" t="s">
        <v>1752</v>
      </c>
      <c r="L94" s="178"/>
      <c r="M94" s="109"/>
    </row>
    <row r="95" spans="1:13" s="110" customFormat="1" ht="16.5" customHeight="1">
      <c r="A95" s="396" t="s">
        <v>842</v>
      </c>
      <c r="B95" s="209"/>
      <c r="C95" s="209" t="s">
        <v>23</v>
      </c>
      <c r="D95" s="231" t="s">
        <v>168</v>
      </c>
      <c r="E95" s="231" t="s">
        <v>1724</v>
      </c>
      <c r="F95" s="179" t="s">
        <v>1725</v>
      </c>
      <c r="G95" s="201" t="s">
        <v>11</v>
      </c>
      <c r="H95" s="179"/>
      <c r="I95" s="179"/>
      <c r="J95" s="181"/>
      <c r="K95" s="250" t="s">
        <v>1929</v>
      </c>
      <c r="L95" s="178"/>
      <c r="M95" s="109"/>
    </row>
    <row r="96" spans="1:13" s="110" customFormat="1" ht="16.5" customHeight="1">
      <c r="A96" s="396" t="s">
        <v>843</v>
      </c>
      <c r="B96" s="209"/>
      <c r="C96" s="209" t="s">
        <v>23</v>
      </c>
      <c r="D96" s="231" t="s">
        <v>168</v>
      </c>
      <c r="E96" s="231" t="s">
        <v>1754</v>
      </c>
      <c r="F96" s="179" t="s">
        <v>169</v>
      </c>
      <c r="G96" s="201" t="s">
        <v>11</v>
      </c>
      <c r="H96" s="179"/>
      <c r="I96" s="179"/>
      <c r="J96" s="182" t="s">
        <v>1746</v>
      </c>
      <c r="K96" s="860" t="s">
        <v>2073</v>
      </c>
      <c r="L96" s="178"/>
      <c r="M96" s="109"/>
    </row>
    <row r="97" spans="1:13" s="110" customFormat="1" ht="16.5" customHeight="1">
      <c r="A97" s="396" t="s">
        <v>844</v>
      </c>
      <c r="B97" s="209"/>
      <c r="C97" s="209" t="s">
        <v>23</v>
      </c>
      <c r="D97" s="231" t="s">
        <v>168</v>
      </c>
      <c r="E97" s="231" t="s">
        <v>1755</v>
      </c>
      <c r="F97" s="179" t="s">
        <v>169</v>
      </c>
      <c r="G97" s="201" t="s">
        <v>11</v>
      </c>
      <c r="H97" s="179"/>
      <c r="I97" s="179"/>
      <c r="J97" s="180"/>
      <c r="K97" s="860"/>
      <c r="L97" s="178"/>
      <c r="M97" s="109"/>
    </row>
    <row r="98" spans="1:13" s="110" customFormat="1" ht="16.5" customHeight="1">
      <c r="A98" s="396" t="s">
        <v>845</v>
      </c>
      <c r="B98" s="209"/>
      <c r="C98" s="209" t="s">
        <v>23</v>
      </c>
      <c r="D98" s="231" t="s">
        <v>168</v>
      </c>
      <c r="E98" s="231" t="s">
        <v>1756</v>
      </c>
      <c r="F98" s="179" t="s">
        <v>169</v>
      </c>
      <c r="G98" s="201" t="s">
        <v>11</v>
      </c>
      <c r="H98" s="179"/>
      <c r="I98" s="179"/>
      <c r="J98" s="180"/>
      <c r="K98" s="860"/>
      <c r="L98" s="178"/>
      <c r="M98" s="109"/>
    </row>
    <row r="99" spans="1:13" s="110" customFormat="1" ht="16.5" customHeight="1">
      <c r="A99" s="396" t="s">
        <v>846</v>
      </c>
      <c r="B99" s="209"/>
      <c r="C99" s="209" t="s">
        <v>23</v>
      </c>
      <c r="D99" s="231" t="s">
        <v>168</v>
      </c>
      <c r="E99" s="231" t="s">
        <v>1753</v>
      </c>
      <c r="F99" s="179" t="s">
        <v>169</v>
      </c>
      <c r="G99" s="201" t="s">
        <v>11</v>
      </c>
      <c r="H99" s="179"/>
      <c r="I99" s="179"/>
      <c r="J99" s="180"/>
      <c r="K99" s="860"/>
      <c r="L99" s="178"/>
      <c r="M99" s="109"/>
    </row>
    <row r="100" spans="1:13" s="110" customFormat="1" ht="16.5" customHeight="1">
      <c r="A100" s="396" t="s">
        <v>847</v>
      </c>
      <c r="B100" s="209"/>
      <c r="C100" s="209" t="s">
        <v>23</v>
      </c>
      <c r="D100" s="231" t="s">
        <v>168</v>
      </c>
      <c r="E100" s="231" t="s">
        <v>1757</v>
      </c>
      <c r="F100" s="179" t="s">
        <v>169</v>
      </c>
      <c r="G100" s="201" t="s">
        <v>11</v>
      </c>
      <c r="H100" s="179"/>
      <c r="I100" s="179"/>
      <c r="J100" s="180"/>
      <c r="K100" s="860"/>
      <c r="L100" s="178"/>
      <c r="M100" s="109"/>
    </row>
    <row r="101" spans="1:13" s="110" customFormat="1" ht="16.5" customHeight="1">
      <c r="A101" s="396" t="s">
        <v>848</v>
      </c>
      <c r="B101" s="209"/>
      <c r="C101" s="209" t="s">
        <v>23</v>
      </c>
      <c r="D101" s="231" t="s">
        <v>168</v>
      </c>
      <c r="E101" s="231" t="s">
        <v>1758</v>
      </c>
      <c r="F101" s="179" t="s">
        <v>1725</v>
      </c>
      <c r="G101" s="201" t="s">
        <v>11</v>
      </c>
      <c r="H101" s="179"/>
      <c r="I101" s="179"/>
      <c r="J101" s="180"/>
      <c r="K101" s="860"/>
      <c r="L101" s="178"/>
      <c r="M101" s="109"/>
    </row>
    <row r="102" spans="1:13" s="110" customFormat="1" ht="16.5" customHeight="1">
      <c r="A102" s="396" t="s">
        <v>849</v>
      </c>
      <c r="B102" s="209"/>
      <c r="C102" s="209" t="s">
        <v>23</v>
      </c>
      <c r="D102" s="231" t="s">
        <v>168</v>
      </c>
      <c r="E102" s="231" t="s">
        <v>1288</v>
      </c>
      <c r="F102" s="643" t="s">
        <v>2947</v>
      </c>
      <c r="G102" s="201" t="s">
        <v>11</v>
      </c>
      <c r="H102" s="179"/>
      <c r="I102" s="179"/>
      <c r="J102" s="180"/>
      <c r="K102" s="251" t="s">
        <v>2949</v>
      </c>
      <c r="L102" s="178"/>
      <c r="M102" s="109"/>
    </row>
    <row r="103" spans="1:13" s="110" customFormat="1" ht="16.5" customHeight="1">
      <c r="A103" s="396" t="s">
        <v>850</v>
      </c>
      <c r="B103" s="209"/>
      <c r="C103" s="209" t="s">
        <v>23</v>
      </c>
      <c r="D103" s="231" t="s">
        <v>168</v>
      </c>
      <c r="E103" s="231" t="s">
        <v>1290</v>
      </c>
      <c r="F103" s="643" t="s">
        <v>2722</v>
      </c>
      <c r="G103" s="201" t="s">
        <v>11</v>
      </c>
      <c r="H103" s="179"/>
      <c r="I103" s="179"/>
      <c r="J103" s="180"/>
      <c r="K103" s="250" t="s">
        <v>2950</v>
      </c>
      <c r="L103" s="178"/>
      <c r="M103" s="109"/>
    </row>
    <row r="104" spans="1:13" s="110" customFormat="1" ht="16.5" customHeight="1">
      <c r="A104" s="396" t="s">
        <v>851</v>
      </c>
      <c r="B104" s="209"/>
      <c r="C104" s="209" t="s">
        <v>23</v>
      </c>
      <c r="D104" s="231" t="s">
        <v>168</v>
      </c>
      <c r="E104" s="231" t="s">
        <v>1291</v>
      </c>
      <c r="F104" s="179" t="s">
        <v>1725</v>
      </c>
      <c r="G104" s="201" t="s">
        <v>11</v>
      </c>
      <c r="H104" s="179"/>
      <c r="I104" s="179"/>
      <c r="J104" s="180"/>
      <c r="K104" s="250" t="s">
        <v>1931</v>
      </c>
      <c r="L104" s="178"/>
      <c r="M104" s="109"/>
    </row>
    <row r="105" spans="1:13" s="110" customFormat="1" ht="16.5" customHeight="1">
      <c r="A105" s="396" t="s">
        <v>852</v>
      </c>
      <c r="B105" s="209"/>
      <c r="C105" s="209" t="s">
        <v>23</v>
      </c>
      <c r="D105" s="231" t="s">
        <v>168</v>
      </c>
      <c r="E105" s="231" t="s">
        <v>1726</v>
      </c>
      <c r="F105" s="179" t="s">
        <v>1725</v>
      </c>
      <c r="G105" s="201" t="s">
        <v>11</v>
      </c>
      <c r="H105" s="179"/>
      <c r="I105" s="179"/>
      <c r="J105" s="180"/>
      <c r="K105" s="250" t="s">
        <v>1859</v>
      </c>
      <c r="L105" s="178"/>
      <c r="M105" s="109"/>
    </row>
    <row r="106" spans="1:13" s="110" customFormat="1" ht="16.5" customHeight="1">
      <c r="A106" s="396" t="s">
        <v>853</v>
      </c>
      <c r="B106" s="209"/>
      <c r="C106" s="209" t="s">
        <v>23</v>
      </c>
      <c r="D106" s="231" t="s">
        <v>168</v>
      </c>
      <c r="E106" s="231" t="s">
        <v>1727</v>
      </c>
      <c r="F106" s="179" t="s">
        <v>1725</v>
      </c>
      <c r="G106" s="201" t="s">
        <v>11</v>
      </c>
      <c r="H106" s="179"/>
      <c r="I106" s="179"/>
      <c r="J106" s="180"/>
      <c r="K106" s="250" t="s">
        <v>1933</v>
      </c>
      <c r="L106" s="178"/>
      <c r="M106" s="109"/>
    </row>
    <row r="107" spans="1:13" s="110" customFormat="1" ht="16.5" customHeight="1">
      <c r="A107" s="396" t="s">
        <v>854</v>
      </c>
      <c r="B107" s="209"/>
      <c r="C107" s="209" t="s">
        <v>23</v>
      </c>
      <c r="D107" s="231" t="s">
        <v>168</v>
      </c>
      <c r="E107" s="231" t="s">
        <v>1759</v>
      </c>
      <c r="F107" s="179" t="s">
        <v>169</v>
      </c>
      <c r="G107" s="201" t="s">
        <v>11</v>
      </c>
      <c r="H107" s="179"/>
      <c r="I107" s="179"/>
      <c r="J107" s="180"/>
      <c r="K107" s="860" t="s">
        <v>1745</v>
      </c>
      <c r="L107" s="178"/>
      <c r="M107" s="109"/>
    </row>
    <row r="108" spans="1:13" s="110" customFormat="1" ht="16.5" customHeight="1">
      <c r="A108" s="396" t="s">
        <v>856</v>
      </c>
      <c r="B108" s="209"/>
      <c r="C108" s="209" t="s">
        <v>23</v>
      </c>
      <c r="D108" s="231" t="s">
        <v>168</v>
      </c>
      <c r="E108" s="231" t="s">
        <v>1760</v>
      </c>
      <c r="F108" s="179" t="s">
        <v>169</v>
      </c>
      <c r="G108" s="201" t="s">
        <v>11</v>
      </c>
      <c r="H108" s="179"/>
      <c r="I108" s="179"/>
      <c r="J108" s="180"/>
      <c r="K108" s="860"/>
      <c r="L108" s="178"/>
      <c r="M108" s="109"/>
    </row>
    <row r="109" spans="1:13" s="110" customFormat="1" ht="16.5" customHeight="1">
      <c r="A109" s="396" t="s">
        <v>859</v>
      </c>
      <c r="B109" s="209"/>
      <c r="C109" s="209" t="s">
        <v>23</v>
      </c>
      <c r="D109" s="231" t="s">
        <v>168</v>
      </c>
      <c r="E109" s="231" t="s">
        <v>1761</v>
      </c>
      <c r="F109" s="179" t="s">
        <v>169</v>
      </c>
      <c r="G109" s="201" t="s">
        <v>11</v>
      </c>
      <c r="H109" s="179"/>
      <c r="I109" s="179"/>
      <c r="J109" s="180"/>
      <c r="K109" s="860"/>
      <c r="L109" s="178"/>
      <c r="M109" s="109"/>
    </row>
    <row r="110" spans="1:13" s="110" customFormat="1" ht="16.5" customHeight="1">
      <c r="A110" s="396" t="s">
        <v>861</v>
      </c>
      <c r="B110" s="209"/>
      <c r="C110" s="209" t="s">
        <v>23</v>
      </c>
      <c r="D110" s="231" t="s">
        <v>168</v>
      </c>
      <c r="E110" s="231" t="s">
        <v>1762</v>
      </c>
      <c r="F110" s="179" t="s">
        <v>169</v>
      </c>
      <c r="G110" s="201" t="s">
        <v>11</v>
      </c>
      <c r="H110" s="179"/>
      <c r="I110" s="179"/>
      <c r="J110" s="182"/>
      <c r="K110" s="860"/>
      <c r="L110" s="178"/>
      <c r="M110" s="109"/>
    </row>
    <row r="111" spans="1:13" s="110" customFormat="1" ht="16.5" customHeight="1">
      <c r="A111" s="396" t="s">
        <v>862</v>
      </c>
      <c r="B111" s="209"/>
      <c r="C111" s="209" t="s">
        <v>23</v>
      </c>
      <c r="D111" s="231" t="s">
        <v>168</v>
      </c>
      <c r="E111" s="231" t="s">
        <v>1763</v>
      </c>
      <c r="F111" s="179" t="s">
        <v>169</v>
      </c>
      <c r="G111" s="201" t="s">
        <v>11</v>
      </c>
      <c r="H111" s="179"/>
      <c r="I111" s="179"/>
      <c r="J111" s="182"/>
      <c r="K111" s="860"/>
      <c r="L111" s="178"/>
      <c r="M111" s="109"/>
    </row>
    <row r="112" spans="1:13" s="110" customFormat="1" ht="16.5" customHeight="1">
      <c r="A112" s="396" t="s">
        <v>863</v>
      </c>
      <c r="B112" s="209"/>
      <c r="C112" s="209" t="s">
        <v>23</v>
      </c>
      <c r="D112" s="231" t="s">
        <v>168</v>
      </c>
      <c r="E112" s="231" t="s">
        <v>1764</v>
      </c>
      <c r="F112" s="179" t="s">
        <v>1725</v>
      </c>
      <c r="G112" s="201" t="s">
        <v>11</v>
      </c>
      <c r="H112" s="179"/>
      <c r="I112" s="179"/>
      <c r="J112" s="182"/>
      <c r="K112" s="860"/>
      <c r="L112" s="178"/>
      <c r="M112" s="109"/>
    </row>
    <row r="113" spans="1:13" s="110" customFormat="1" ht="16.5" customHeight="1">
      <c r="A113" s="396" t="s">
        <v>865</v>
      </c>
      <c r="B113" s="209"/>
      <c r="C113" s="209" t="s">
        <v>23</v>
      </c>
      <c r="D113" s="231" t="s">
        <v>168</v>
      </c>
      <c r="E113" s="231" t="s">
        <v>1774</v>
      </c>
      <c r="F113" s="179" t="s">
        <v>2024</v>
      </c>
      <c r="G113" s="201" t="s">
        <v>11</v>
      </c>
      <c r="H113" s="179"/>
      <c r="I113" s="179"/>
      <c r="J113" s="182" t="s">
        <v>1292</v>
      </c>
      <c r="K113" s="860" t="s">
        <v>2288</v>
      </c>
      <c r="L113" s="178"/>
      <c r="M113" s="109"/>
    </row>
    <row r="114" spans="1:13" s="110" customFormat="1" ht="16.5" customHeight="1">
      <c r="A114" s="396" t="s">
        <v>866</v>
      </c>
      <c r="B114" s="209"/>
      <c r="C114" s="209" t="s">
        <v>23</v>
      </c>
      <c r="D114" s="231" t="s">
        <v>168</v>
      </c>
      <c r="E114" s="231" t="s">
        <v>1775</v>
      </c>
      <c r="F114" s="179" t="s">
        <v>2024</v>
      </c>
      <c r="G114" s="201" t="s">
        <v>11</v>
      </c>
      <c r="H114" s="179"/>
      <c r="I114" s="179"/>
      <c r="J114" s="180"/>
      <c r="K114" s="860"/>
      <c r="L114" s="178"/>
      <c r="M114" s="109"/>
    </row>
    <row r="115" spans="1:13" s="110" customFormat="1" ht="16.5" customHeight="1">
      <c r="A115" s="396" t="s">
        <v>867</v>
      </c>
      <c r="B115" s="209"/>
      <c r="C115" s="209" t="s">
        <v>23</v>
      </c>
      <c r="D115" s="231" t="s">
        <v>168</v>
      </c>
      <c r="E115" s="231" t="s">
        <v>1776</v>
      </c>
      <c r="F115" s="179" t="s">
        <v>2024</v>
      </c>
      <c r="G115" s="201" t="s">
        <v>11</v>
      </c>
      <c r="H115" s="179"/>
      <c r="I115" s="179"/>
      <c r="J115" s="180"/>
      <c r="K115" s="860"/>
      <c r="L115" s="178"/>
      <c r="M115" s="109"/>
    </row>
    <row r="116" spans="1:13" s="110" customFormat="1" ht="16.5" customHeight="1">
      <c r="A116" s="396" t="s">
        <v>868</v>
      </c>
      <c r="B116" s="209"/>
      <c r="C116" s="209" t="s">
        <v>23</v>
      </c>
      <c r="D116" s="231" t="s">
        <v>168</v>
      </c>
      <c r="E116" s="231" t="s">
        <v>1777</v>
      </c>
      <c r="F116" s="179" t="s">
        <v>2024</v>
      </c>
      <c r="G116" s="201" t="s">
        <v>11</v>
      </c>
      <c r="H116" s="179"/>
      <c r="I116" s="179"/>
      <c r="J116" s="182"/>
      <c r="K116" s="860"/>
      <c r="L116" s="178"/>
      <c r="M116" s="109"/>
    </row>
    <row r="117" spans="1:13" s="110" customFormat="1" ht="16.5" customHeight="1">
      <c r="A117" s="396" t="s">
        <v>869</v>
      </c>
      <c r="B117" s="209"/>
      <c r="C117" s="209" t="s">
        <v>23</v>
      </c>
      <c r="D117" s="231" t="s">
        <v>168</v>
      </c>
      <c r="E117" s="231" t="s">
        <v>1778</v>
      </c>
      <c r="F117" s="179" t="s">
        <v>2024</v>
      </c>
      <c r="G117" s="201" t="s">
        <v>11</v>
      </c>
      <c r="H117" s="179"/>
      <c r="I117" s="179"/>
      <c r="J117" s="182"/>
      <c r="K117" s="860"/>
      <c r="L117" s="178"/>
      <c r="M117" s="109"/>
    </row>
    <row r="118" spans="1:13" s="110" customFormat="1" ht="16.5" customHeight="1">
      <c r="A118" s="396" t="s">
        <v>870</v>
      </c>
      <c r="B118" s="209"/>
      <c r="C118" s="209" t="s">
        <v>23</v>
      </c>
      <c r="D118" s="231" t="s">
        <v>168</v>
      </c>
      <c r="E118" s="231" t="s">
        <v>1779</v>
      </c>
      <c r="F118" s="179" t="s">
        <v>2024</v>
      </c>
      <c r="G118" s="201" t="s">
        <v>11</v>
      </c>
      <c r="H118" s="179"/>
      <c r="I118" s="179"/>
      <c r="J118" s="182"/>
      <c r="K118" s="860" t="s">
        <v>2243</v>
      </c>
      <c r="L118" s="183"/>
      <c r="M118" s="109"/>
    </row>
    <row r="119" spans="1:13" s="110" customFormat="1" ht="16.5" customHeight="1">
      <c r="A119" s="396" t="s">
        <v>871</v>
      </c>
      <c r="B119" s="209"/>
      <c r="C119" s="209" t="s">
        <v>23</v>
      </c>
      <c r="D119" s="231" t="s">
        <v>168</v>
      </c>
      <c r="E119" s="231" t="s">
        <v>1780</v>
      </c>
      <c r="F119" s="179" t="s">
        <v>2024</v>
      </c>
      <c r="G119" s="201" t="s">
        <v>11</v>
      </c>
      <c r="H119" s="179"/>
      <c r="I119" s="179"/>
      <c r="J119" s="182"/>
      <c r="K119" s="860"/>
      <c r="L119" s="183"/>
      <c r="M119" s="109"/>
    </row>
    <row r="120" spans="1:13" s="110" customFormat="1" ht="16.5" customHeight="1">
      <c r="A120" s="396" t="s">
        <v>872</v>
      </c>
      <c r="B120" s="209"/>
      <c r="C120" s="209" t="s">
        <v>23</v>
      </c>
      <c r="D120" s="231" t="s">
        <v>168</v>
      </c>
      <c r="E120" s="231" t="s">
        <v>1781</v>
      </c>
      <c r="F120" s="179" t="s">
        <v>2024</v>
      </c>
      <c r="G120" s="201" t="s">
        <v>11</v>
      </c>
      <c r="H120" s="179"/>
      <c r="I120" s="179"/>
      <c r="J120" s="182"/>
      <c r="K120" s="860"/>
      <c r="L120" s="183"/>
      <c r="M120" s="109"/>
    </row>
    <row r="121" spans="1:13" s="110" customFormat="1" ht="16.5" customHeight="1">
      <c r="A121" s="396" t="s">
        <v>1287</v>
      </c>
      <c r="B121" s="209"/>
      <c r="C121" s="209" t="s">
        <v>23</v>
      </c>
      <c r="D121" s="231" t="s">
        <v>168</v>
      </c>
      <c r="E121" s="231" t="s">
        <v>1782</v>
      </c>
      <c r="F121" s="179" t="s">
        <v>2024</v>
      </c>
      <c r="G121" s="201" t="s">
        <v>11</v>
      </c>
      <c r="H121" s="179"/>
      <c r="I121" s="179"/>
      <c r="J121" s="182"/>
      <c r="K121" s="860"/>
      <c r="L121" s="183"/>
      <c r="M121" s="109"/>
    </row>
    <row r="122" spans="1:13" s="110" customFormat="1" ht="16.5" customHeight="1">
      <c r="A122" s="396" t="s">
        <v>1289</v>
      </c>
      <c r="B122" s="209"/>
      <c r="C122" s="209" t="s">
        <v>23</v>
      </c>
      <c r="D122" s="231" t="s">
        <v>168</v>
      </c>
      <c r="E122" s="231" t="s">
        <v>1783</v>
      </c>
      <c r="F122" s="179" t="s">
        <v>2024</v>
      </c>
      <c r="G122" s="201" t="s">
        <v>11</v>
      </c>
      <c r="H122" s="179"/>
      <c r="I122" s="179"/>
      <c r="J122" s="182"/>
      <c r="K122" s="860"/>
      <c r="L122" s="183"/>
      <c r="M122" s="109"/>
    </row>
    <row r="123" spans="1:13" s="110" customFormat="1" ht="16.5" customHeight="1">
      <c r="A123" s="396" t="s">
        <v>877</v>
      </c>
      <c r="B123" s="209"/>
      <c r="C123" s="209" t="s">
        <v>23</v>
      </c>
      <c r="D123" s="231" t="s">
        <v>168</v>
      </c>
      <c r="E123" s="231" t="s">
        <v>1784</v>
      </c>
      <c r="F123" s="179" t="s">
        <v>2024</v>
      </c>
      <c r="G123" s="201" t="s">
        <v>11</v>
      </c>
      <c r="H123" s="179"/>
      <c r="I123" s="179"/>
      <c r="J123" s="232"/>
      <c r="K123" s="860" t="s">
        <v>2244</v>
      </c>
      <c r="L123" s="183"/>
      <c r="M123" s="109"/>
    </row>
    <row r="124" spans="1:13" s="110" customFormat="1" ht="16.5" customHeight="1">
      <c r="A124" s="396" t="s">
        <v>879</v>
      </c>
      <c r="B124" s="209"/>
      <c r="C124" s="209" t="s">
        <v>23</v>
      </c>
      <c r="D124" s="231" t="s">
        <v>168</v>
      </c>
      <c r="E124" s="231" t="s">
        <v>1785</v>
      </c>
      <c r="F124" s="179" t="s">
        <v>2024</v>
      </c>
      <c r="G124" s="201" t="s">
        <v>11</v>
      </c>
      <c r="H124" s="179"/>
      <c r="I124" s="179"/>
      <c r="J124" s="232"/>
      <c r="K124" s="860"/>
      <c r="L124" s="183"/>
      <c r="M124" s="109"/>
    </row>
    <row r="125" spans="1:13" s="110" customFormat="1" ht="16.5" customHeight="1">
      <c r="A125" s="396" t="s">
        <v>881</v>
      </c>
      <c r="B125" s="209"/>
      <c r="C125" s="209" t="s">
        <v>23</v>
      </c>
      <c r="D125" s="231" t="s">
        <v>168</v>
      </c>
      <c r="E125" s="231" t="s">
        <v>1277</v>
      </c>
      <c r="F125" s="179" t="s">
        <v>2024</v>
      </c>
      <c r="G125" s="201" t="s">
        <v>11</v>
      </c>
      <c r="H125" s="179"/>
      <c r="I125" s="179"/>
      <c r="J125" s="232"/>
      <c r="K125" s="860"/>
      <c r="L125" s="183"/>
      <c r="M125" s="109"/>
    </row>
    <row r="126" spans="1:13" s="110" customFormat="1" ht="16.5" customHeight="1">
      <c r="A126" s="396" t="s">
        <v>882</v>
      </c>
      <c r="B126" s="209"/>
      <c r="C126" s="209" t="s">
        <v>23</v>
      </c>
      <c r="D126" s="231" t="s">
        <v>168</v>
      </c>
      <c r="E126" s="231" t="s">
        <v>1786</v>
      </c>
      <c r="F126" s="179" t="s">
        <v>2024</v>
      </c>
      <c r="G126" s="201" t="s">
        <v>11</v>
      </c>
      <c r="H126" s="179"/>
      <c r="I126" s="179"/>
      <c r="J126" s="232"/>
      <c r="K126" s="860"/>
      <c r="L126" s="183"/>
      <c r="M126" s="109"/>
    </row>
    <row r="127" spans="1:13" s="110" customFormat="1" ht="16.5" customHeight="1">
      <c r="A127" s="396" t="s">
        <v>883</v>
      </c>
      <c r="B127" s="209"/>
      <c r="C127" s="209" t="s">
        <v>23</v>
      </c>
      <c r="D127" s="231" t="s">
        <v>168</v>
      </c>
      <c r="E127" s="231" t="s">
        <v>1787</v>
      </c>
      <c r="F127" s="179" t="s">
        <v>2024</v>
      </c>
      <c r="G127" s="201" t="s">
        <v>11</v>
      </c>
      <c r="H127" s="179"/>
      <c r="I127" s="179"/>
      <c r="J127" s="232"/>
      <c r="K127" s="860"/>
      <c r="L127" s="183"/>
      <c r="M127" s="109"/>
    </row>
    <row r="128" spans="1:13" s="110" customFormat="1" ht="16.5" customHeight="1">
      <c r="A128" s="396" t="s">
        <v>884</v>
      </c>
      <c r="B128" s="209"/>
      <c r="C128" s="209" t="s">
        <v>23</v>
      </c>
      <c r="D128" s="231" t="s">
        <v>168</v>
      </c>
      <c r="E128" s="231" t="s">
        <v>2272</v>
      </c>
      <c r="F128" s="179" t="s">
        <v>2024</v>
      </c>
      <c r="G128" s="201" t="s">
        <v>11</v>
      </c>
      <c r="H128" s="179"/>
      <c r="I128" s="179"/>
      <c r="J128" s="232"/>
      <c r="K128" s="860" t="s">
        <v>2284</v>
      </c>
      <c r="L128" s="183"/>
      <c r="M128" s="109"/>
    </row>
    <row r="129" spans="1:255" s="110" customFormat="1" ht="16.5" customHeight="1">
      <c r="A129" s="396" t="s">
        <v>885</v>
      </c>
      <c r="B129" s="209"/>
      <c r="C129" s="209" t="s">
        <v>23</v>
      </c>
      <c r="D129" s="231" t="s">
        <v>168</v>
      </c>
      <c r="E129" s="231" t="s">
        <v>1789</v>
      </c>
      <c r="F129" s="179" t="s">
        <v>2024</v>
      </c>
      <c r="G129" s="201" t="s">
        <v>11</v>
      </c>
      <c r="H129" s="179"/>
      <c r="I129" s="179"/>
      <c r="J129" s="232"/>
      <c r="K129" s="860"/>
      <c r="L129" s="183"/>
      <c r="M129" s="109"/>
    </row>
    <row r="130" spans="1:255" s="110" customFormat="1" ht="16.5" customHeight="1">
      <c r="A130" s="396" t="s">
        <v>887</v>
      </c>
      <c r="B130" s="209"/>
      <c r="C130" s="209" t="s">
        <v>23</v>
      </c>
      <c r="D130" s="231" t="s">
        <v>168</v>
      </c>
      <c r="E130" s="231" t="s">
        <v>1282</v>
      </c>
      <c r="F130" s="179" t="s">
        <v>2024</v>
      </c>
      <c r="G130" s="201" t="s">
        <v>11</v>
      </c>
      <c r="H130" s="179"/>
      <c r="I130" s="179"/>
      <c r="J130" s="232"/>
      <c r="K130" s="860"/>
      <c r="L130" s="183"/>
      <c r="M130" s="109"/>
    </row>
    <row r="131" spans="1:255" s="110" customFormat="1" ht="16.5" customHeight="1">
      <c r="A131" s="396" t="s">
        <v>888</v>
      </c>
      <c r="B131" s="209"/>
      <c r="C131" s="209" t="s">
        <v>23</v>
      </c>
      <c r="D131" s="231" t="s">
        <v>168</v>
      </c>
      <c r="E131" s="231" t="s">
        <v>1790</v>
      </c>
      <c r="F131" s="179" t="s">
        <v>2024</v>
      </c>
      <c r="G131" s="201" t="s">
        <v>11</v>
      </c>
      <c r="H131" s="179"/>
      <c r="I131" s="179"/>
      <c r="J131" s="232"/>
      <c r="K131" s="860"/>
      <c r="L131" s="183"/>
      <c r="M131" s="109"/>
    </row>
    <row r="132" spans="1:255" s="110" customFormat="1" ht="16.5" customHeight="1">
      <c r="A132" s="396" t="s">
        <v>889</v>
      </c>
      <c r="B132" s="209"/>
      <c r="C132" s="209" t="s">
        <v>23</v>
      </c>
      <c r="D132" s="231" t="s">
        <v>168</v>
      </c>
      <c r="E132" s="231" t="s">
        <v>1791</v>
      </c>
      <c r="F132" s="179" t="s">
        <v>2024</v>
      </c>
      <c r="G132" s="201" t="s">
        <v>11</v>
      </c>
      <c r="H132" s="179"/>
      <c r="I132" s="179"/>
      <c r="J132" s="232" t="s">
        <v>1283</v>
      </c>
      <c r="K132" s="860"/>
      <c r="L132" s="183"/>
      <c r="M132" s="109"/>
    </row>
    <row r="133" spans="1:255" ht="16.5" customHeight="1">
      <c r="A133" s="396" t="s">
        <v>891</v>
      </c>
      <c r="B133" s="209" t="s">
        <v>23</v>
      </c>
      <c r="C133" s="209" t="s">
        <v>23</v>
      </c>
      <c r="D133" s="210" t="s">
        <v>188</v>
      </c>
      <c r="E133" s="210" t="s">
        <v>1448</v>
      </c>
      <c r="F133" s="212"/>
      <c r="G133" s="25" t="s">
        <v>3229</v>
      </c>
      <c r="H133" s="212"/>
      <c r="I133" s="213"/>
      <c r="J133" s="213"/>
      <c r="K133" s="215" t="s">
        <v>1271</v>
      </c>
      <c r="L133" s="848"/>
    </row>
    <row r="134" spans="1:255" ht="16.5" customHeight="1">
      <c r="A134" s="396" t="s">
        <v>893</v>
      </c>
      <c r="B134" s="209"/>
      <c r="C134" s="209" t="s">
        <v>23</v>
      </c>
      <c r="D134" s="210" t="s">
        <v>188</v>
      </c>
      <c r="E134" s="210" t="s">
        <v>855</v>
      </c>
      <c r="F134" s="212"/>
      <c r="G134" s="201" t="s">
        <v>11</v>
      </c>
      <c r="H134" s="212"/>
      <c r="I134" s="213"/>
      <c r="J134" s="213"/>
      <c r="K134" s="215"/>
      <c r="L134" s="848"/>
    </row>
    <row r="135" spans="1:255" ht="16.5" customHeight="1">
      <c r="A135" s="396" t="s">
        <v>895</v>
      </c>
      <c r="B135" s="209"/>
      <c r="C135" s="209" t="s">
        <v>23</v>
      </c>
      <c r="D135" s="210" t="s">
        <v>857</v>
      </c>
      <c r="E135" s="217" t="s">
        <v>1141</v>
      </c>
      <c r="F135" s="212"/>
      <c r="G135" s="201" t="s">
        <v>11</v>
      </c>
      <c r="H135" s="212"/>
      <c r="I135" s="213"/>
      <c r="J135" s="210" t="s">
        <v>858</v>
      </c>
      <c r="K135" s="215" t="s">
        <v>1256</v>
      </c>
      <c r="L135" s="382"/>
    </row>
    <row r="136" spans="1:255" ht="16.5" customHeight="1">
      <c r="A136" s="396" t="s">
        <v>896</v>
      </c>
      <c r="B136" s="209"/>
      <c r="C136" s="209" t="s">
        <v>23</v>
      </c>
      <c r="D136" s="210" t="s">
        <v>857</v>
      </c>
      <c r="E136" s="217" t="s">
        <v>1142</v>
      </c>
      <c r="F136" s="212"/>
      <c r="G136" s="201" t="s">
        <v>11</v>
      </c>
      <c r="H136" s="212"/>
      <c r="I136" s="213"/>
      <c r="J136" s="230" t="s">
        <v>860</v>
      </c>
      <c r="K136" s="215" t="s">
        <v>1272</v>
      </c>
      <c r="L136" s="382"/>
    </row>
    <row r="137" spans="1:255" ht="16.5" customHeight="1">
      <c r="A137" s="396" t="s">
        <v>898</v>
      </c>
      <c r="B137" s="209"/>
      <c r="C137" s="209" t="s">
        <v>23</v>
      </c>
      <c r="D137" s="210" t="s">
        <v>857</v>
      </c>
      <c r="E137" s="217" t="s">
        <v>1143</v>
      </c>
      <c r="F137" s="212"/>
      <c r="G137" s="201" t="s">
        <v>11</v>
      </c>
      <c r="H137" s="212"/>
      <c r="I137" s="213"/>
      <c r="J137" s="210" t="s">
        <v>334</v>
      </c>
      <c r="K137" s="215" t="s">
        <v>1273</v>
      </c>
      <c r="L137" s="382"/>
    </row>
    <row r="138" spans="1:255" ht="17.25" customHeight="1">
      <c r="A138" s="396" t="s">
        <v>1274</v>
      </c>
      <c r="B138" s="209"/>
      <c r="C138" s="209" t="s">
        <v>23</v>
      </c>
      <c r="D138" s="210" t="s">
        <v>857</v>
      </c>
      <c r="E138" s="217" t="s">
        <v>1144</v>
      </c>
      <c r="F138" s="212"/>
      <c r="G138" s="201" t="s">
        <v>11</v>
      </c>
      <c r="H138" s="212"/>
      <c r="I138" s="213"/>
      <c r="J138" s="230" t="s">
        <v>337</v>
      </c>
      <c r="K138" s="215" t="s">
        <v>1273</v>
      </c>
      <c r="L138" s="382"/>
    </row>
    <row r="139" spans="1:255" ht="16.5" customHeight="1">
      <c r="A139" s="396" t="s">
        <v>1275</v>
      </c>
      <c r="B139" s="209"/>
      <c r="C139" s="209" t="s">
        <v>23</v>
      </c>
      <c r="D139" s="210" t="s">
        <v>338</v>
      </c>
      <c r="E139" s="210" t="s">
        <v>339</v>
      </c>
      <c r="F139" s="209" t="s">
        <v>340</v>
      </c>
      <c r="G139" s="201" t="s">
        <v>11</v>
      </c>
      <c r="H139" s="233"/>
      <c r="I139" s="213"/>
      <c r="J139" s="216" t="s">
        <v>3079</v>
      </c>
      <c r="K139" s="252" t="s">
        <v>1373</v>
      </c>
      <c r="L139" s="846"/>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6" t="s">
        <v>1276</v>
      </c>
      <c r="B140" s="209"/>
      <c r="C140" s="209" t="s">
        <v>23</v>
      </c>
      <c r="D140" s="210" t="s">
        <v>338</v>
      </c>
      <c r="E140" s="210" t="s">
        <v>342</v>
      </c>
      <c r="F140" s="209" t="s">
        <v>340</v>
      </c>
      <c r="G140" s="201" t="s">
        <v>11</v>
      </c>
      <c r="H140" s="233"/>
      <c r="I140" s="213"/>
      <c r="J140" s="216" t="s">
        <v>343</v>
      </c>
      <c r="K140" s="252" t="s">
        <v>1337</v>
      </c>
      <c r="L140" s="847"/>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6" t="s">
        <v>1278</v>
      </c>
      <c r="B141" s="209"/>
      <c r="C141" s="209" t="s">
        <v>23</v>
      </c>
      <c r="D141" s="210" t="s">
        <v>338</v>
      </c>
      <c r="E141" s="210" t="s">
        <v>344</v>
      </c>
      <c r="F141" s="209" t="s">
        <v>340</v>
      </c>
      <c r="G141" s="201" t="s">
        <v>11</v>
      </c>
      <c r="H141" s="233"/>
      <c r="I141" s="213"/>
      <c r="J141" s="216" t="s">
        <v>345</v>
      </c>
      <c r="K141" s="252" t="s">
        <v>1338</v>
      </c>
      <c r="L141" s="84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6" t="s">
        <v>1279</v>
      </c>
      <c r="B142" s="209"/>
      <c r="C142" s="209" t="s">
        <v>23</v>
      </c>
      <c r="D142" s="210" t="s">
        <v>338</v>
      </c>
      <c r="E142" s="210" t="s">
        <v>346</v>
      </c>
      <c r="F142" s="212"/>
      <c r="G142" s="201" t="s">
        <v>11</v>
      </c>
      <c r="H142" s="233"/>
      <c r="I142" s="213"/>
      <c r="J142" s="216" t="s">
        <v>1223</v>
      </c>
      <c r="K142" s="228"/>
      <c r="L142" s="84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6" t="s">
        <v>1280</v>
      </c>
      <c r="B143" s="209"/>
      <c r="C143" s="209" t="s">
        <v>23</v>
      </c>
      <c r="D143" s="210" t="s">
        <v>338</v>
      </c>
      <c r="E143" s="210" t="s">
        <v>347</v>
      </c>
      <c r="F143" s="212"/>
      <c r="G143" s="201" t="s">
        <v>11</v>
      </c>
      <c r="H143" s="233"/>
      <c r="I143" s="213"/>
      <c r="J143" s="225"/>
      <c r="K143" s="252" t="s">
        <v>1378</v>
      </c>
      <c r="L143" s="84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6" t="s">
        <v>1281</v>
      </c>
      <c r="B144" s="209"/>
      <c r="C144" s="209" t="s">
        <v>23</v>
      </c>
      <c r="D144" s="210" t="s">
        <v>338</v>
      </c>
      <c r="E144" s="210" t="s">
        <v>348</v>
      </c>
      <c r="F144" s="212"/>
      <c r="G144" s="201" t="s">
        <v>11</v>
      </c>
      <c r="H144" s="233"/>
      <c r="I144" s="213"/>
      <c r="J144" s="216" t="s">
        <v>3185</v>
      </c>
      <c r="K144" s="252" t="s">
        <v>1368</v>
      </c>
      <c r="L144" s="84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6" t="s">
        <v>1293</v>
      </c>
      <c r="B145" s="209"/>
      <c r="C145" s="209" t="s">
        <v>23</v>
      </c>
      <c r="D145" s="210" t="s">
        <v>338</v>
      </c>
      <c r="E145" s="210" t="s">
        <v>350</v>
      </c>
      <c r="F145" s="209" t="s">
        <v>351</v>
      </c>
      <c r="G145" s="201" t="s">
        <v>11</v>
      </c>
      <c r="H145" s="233"/>
      <c r="I145" s="213"/>
      <c r="J145" s="216" t="s">
        <v>3182</v>
      </c>
      <c r="K145" s="252"/>
      <c r="L145" s="84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6" t="s">
        <v>1294</v>
      </c>
      <c r="B146" s="209"/>
      <c r="C146" s="209" t="s">
        <v>23</v>
      </c>
      <c r="D146" s="210" t="s">
        <v>338</v>
      </c>
      <c r="E146" s="210" t="s">
        <v>353</v>
      </c>
      <c r="F146" s="209" t="s">
        <v>354</v>
      </c>
      <c r="G146" s="201" t="s">
        <v>11</v>
      </c>
      <c r="H146" s="233"/>
      <c r="I146" s="213"/>
      <c r="J146" s="216" t="s">
        <v>355</v>
      </c>
      <c r="K146" s="252"/>
      <c r="L146" s="84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6" t="s">
        <v>1295</v>
      </c>
      <c r="B147" s="209"/>
      <c r="C147" s="209" t="s">
        <v>23</v>
      </c>
      <c r="D147" s="210" t="s">
        <v>338</v>
      </c>
      <c r="E147" s="210" t="s">
        <v>356</v>
      </c>
      <c r="F147" s="209" t="s">
        <v>357</v>
      </c>
      <c r="G147" s="201" t="s">
        <v>11</v>
      </c>
      <c r="H147" s="233"/>
      <c r="I147" s="213"/>
      <c r="J147" s="216" t="s">
        <v>3182</v>
      </c>
      <c r="K147" s="252"/>
      <c r="L147" s="84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6" t="s">
        <v>1296</v>
      </c>
      <c r="B148" s="209"/>
      <c r="C148" s="209" t="s">
        <v>23</v>
      </c>
      <c r="D148" s="210" t="s">
        <v>338</v>
      </c>
      <c r="E148" s="210" t="s">
        <v>358</v>
      </c>
      <c r="F148" s="209" t="s">
        <v>351</v>
      </c>
      <c r="G148" s="201" t="s">
        <v>11</v>
      </c>
      <c r="H148" s="233"/>
      <c r="I148" s="213"/>
      <c r="J148" s="216" t="s">
        <v>359</v>
      </c>
      <c r="K148" s="252"/>
      <c r="L148" s="84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6" t="s">
        <v>1297</v>
      </c>
      <c r="B149" s="209"/>
      <c r="C149" s="209" t="s">
        <v>23</v>
      </c>
      <c r="D149" s="210" t="s">
        <v>338</v>
      </c>
      <c r="E149" s="210" t="s">
        <v>360</v>
      </c>
      <c r="F149" s="209" t="s">
        <v>361</v>
      </c>
      <c r="G149" s="201" t="s">
        <v>11</v>
      </c>
      <c r="H149" s="233"/>
      <c r="I149" s="213"/>
      <c r="J149" s="216" t="s">
        <v>3183</v>
      </c>
      <c r="K149" s="252"/>
      <c r="L149" s="84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6" t="s">
        <v>1298</v>
      </c>
      <c r="B150" s="209"/>
      <c r="C150" s="209" t="s">
        <v>23</v>
      </c>
      <c r="D150" s="210" t="s">
        <v>338</v>
      </c>
      <c r="E150" s="210" t="s">
        <v>363</v>
      </c>
      <c r="F150" s="209" t="s">
        <v>364</v>
      </c>
      <c r="G150" s="201" t="s">
        <v>11</v>
      </c>
      <c r="H150" s="233"/>
      <c r="I150" s="213"/>
      <c r="J150" s="216" t="s">
        <v>352</v>
      </c>
      <c r="K150" s="252"/>
      <c r="L150" s="84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6" t="s">
        <v>1299</v>
      </c>
      <c r="B151" s="209"/>
      <c r="C151" s="209" t="s">
        <v>23</v>
      </c>
      <c r="D151" s="210" t="s">
        <v>338</v>
      </c>
      <c r="E151" s="210" t="s">
        <v>365</v>
      </c>
      <c r="F151" s="209" t="s">
        <v>366</v>
      </c>
      <c r="G151" s="201" t="s">
        <v>11</v>
      </c>
      <c r="H151" s="233"/>
      <c r="I151" s="213"/>
      <c r="J151" s="234" t="s">
        <v>1334</v>
      </c>
      <c r="K151" s="252"/>
      <c r="L151" s="84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6" t="s">
        <v>1300</v>
      </c>
      <c r="B152" s="209"/>
      <c r="C152" s="209" t="s">
        <v>23</v>
      </c>
      <c r="D152" s="210" t="s">
        <v>338</v>
      </c>
      <c r="E152" s="210" t="s">
        <v>367</v>
      </c>
      <c r="F152" s="209" t="s">
        <v>368</v>
      </c>
      <c r="G152" s="201" t="s">
        <v>11</v>
      </c>
      <c r="H152" s="233"/>
      <c r="I152" s="213"/>
      <c r="J152" s="216" t="s">
        <v>369</v>
      </c>
      <c r="K152" s="252"/>
      <c r="L152" s="84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6" t="s">
        <v>1301</v>
      </c>
      <c r="B153" s="209"/>
      <c r="C153" s="209" t="s">
        <v>23</v>
      </c>
      <c r="D153" s="210" t="s">
        <v>338</v>
      </c>
      <c r="E153" s="210" t="s">
        <v>370</v>
      </c>
      <c r="F153" s="212"/>
      <c r="G153" s="201" t="s">
        <v>11</v>
      </c>
      <c r="H153" s="233"/>
      <c r="I153" s="213"/>
      <c r="J153" s="225"/>
      <c r="K153" s="252" t="s">
        <v>1457</v>
      </c>
      <c r="L153" s="84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6" t="s">
        <v>1302</v>
      </c>
      <c r="B154" s="209"/>
      <c r="C154" s="209" t="s">
        <v>23</v>
      </c>
      <c r="D154" s="210" t="s">
        <v>338</v>
      </c>
      <c r="E154" s="217" t="s">
        <v>371</v>
      </c>
      <c r="F154" s="212"/>
      <c r="G154" s="201" t="s">
        <v>11</v>
      </c>
      <c r="H154" s="233"/>
      <c r="I154" s="213"/>
      <c r="J154" s="214"/>
      <c r="K154" s="252" t="s">
        <v>1454</v>
      </c>
      <c r="L154" s="84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6" t="s">
        <v>1303</v>
      </c>
      <c r="B155" s="209"/>
      <c r="C155" s="209" t="s">
        <v>23</v>
      </c>
      <c r="D155" s="210" t="s">
        <v>338</v>
      </c>
      <c r="E155" s="217" t="s">
        <v>1369</v>
      </c>
      <c r="F155" s="212"/>
      <c r="G155" s="201" t="s">
        <v>11</v>
      </c>
      <c r="H155" s="233"/>
      <c r="I155" s="213"/>
      <c r="J155" s="216" t="s">
        <v>372</v>
      </c>
      <c r="K155" s="252" t="s">
        <v>1418</v>
      </c>
      <c r="L155" s="84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6" t="s">
        <v>1304</v>
      </c>
      <c r="B156" s="209"/>
      <c r="C156" s="209" t="s">
        <v>23</v>
      </c>
      <c r="D156" s="210" t="s">
        <v>338</v>
      </c>
      <c r="E156" s="217" t="s">
        <v>1370</v>
      </c>
      <c r="F156" s="212"/>
      <c r="G156" s="201" t="s">
        <v>11</v>
      </c>
      <c r="H156" s="233"/>
      <c r="I156" s="213"/>
      <c r="J156" s="216" t="s">
        <v>1445</v>
      </c>
      <c r="K156" s="252" t="s">
        <v>3198</v>
      </c>
      <c r="L156" s="84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6" t="s">
        <v>1305</v>
      </c>
      <c r="B157" s="209"/>
      <c r="C157" s="209" t="s">
        <v>23</v>
      </c>
      <c r="D157" s="210" t="s">
        <v>338</v>
      </c>
      <c r="E157" s="217" t="s">
        <v>1371</v>
      </c>
      <c r="F157" s="212"/>
      <c r="G157" s="201" t="s">
        <v>11</v>
      </c>
      <c r="H157" s="233"/>
      <c r="I157" s="213"/>
      <c r="J157" s="216" t="s">
        <v>3181</v>
      </c>
      <c r="K157" s="252" t="s">
        <v>1372</v>
      </c>
      <c r="L157" s="84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6" t="s">
        <v>1306</v>
      </c>
      <c r="B158" s="209"/>
      <c r="C158" s="209" t="s">
        <v>23</v>
      </c>
      <c r="D158" s="210" t="s">
        <v>338</v>
      </c>
      <c r="E158" s="217" t="s">
        <v>376</v>
      </c>
      <c r="F158" s="212"/>
      <c r="G158" s="201" t="s">
        <v>11</v>
      </c>
      <c r="H158" s="233"/>
      <c r="I158" s="213"/>
      <c r="J158" s="216" t="s">
        <v>377</v>
      </c>
      <c r="K158" s="252"/>
      <c r="L158" s="84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6" t="s">
        <v>1307</v>
      </c>
      <c r="B159" s="209"/>
      <c r="C159" s="209" t="s">
        <v>23</v>
      </c>
      <c r="D159" s="210" t="s">
        <v>338</v>
      </c>
      <c r="E159" s="217" t="s">
        <v>378</v>
      </c>
      <c r="F159" s="212"/>
      <c r="G159" s="201" t="s">
        <v>11</v>
      </c>
      <c r="H159" s="233"/>
      <c r="I159" s="213"/>
      <c r="J159" s="214"/>
      <c r="K159" s="252" t="s">
        <v>1456</v>
      </c>
      <c r="L159" s="84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6" t="s">
        <v>1308</v>
      </c>
      <c r="B160" s="209"/>
      <c r="C160" s="209" t="s">
        <v>23</v>
      </c>
      <c r="D160" s="210" t="s">
        <v>338</v>
      </c>
      <c r="E160" s="217" t="s">
        <v>379</v>
      </c>
      <c r="F160" s="209" t="s">
        <v>380</v>
      </c>
      <c r="G160" s="201" t="s">
        <v>11</v>
      </c>
      <c r="H160" s="233"/>
      <c r="I160" s="213"/>
      <c r="J160" s="216" t="s">
        <v>381</v>
      </c>
      <c r="K160" s="252" t="s">
        <v>1375</v>
      </c>
      <c r="L160" s="84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6" t="s">
        <v>1309</v>
      </c>
      <c r="B161" s="209"/>
      <c r="C161" s="209" t="s">
        <v>23</v>
      </c>
      <c r="D161" s="210" t="s">
        <v>338</v>
      </c>
      <c r="E161" s="217" t="s">
        <v>382</v>
      </c>
      <c r="F161" s="212"/>
      <c r="G161" s="201" t="s">
        <v>11</v>
      </c>
      <c r="H161" s="233"/>
      <c r="I161" s="213"/>
      <c r="J161" s="225"/>
      <c r="K161" s="252" t="s">
        <v>1372</v>
      </c>
      <c r="L161" s="84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6" t="s">
        <v>1310</v>
      </c>
      <c r="B162" s="209"/>
      <c r="C162" s="209" t="s">
        <v>23</v>
      </c>
      <c r="D162" s="210" t="s">
        <v>338</v>
      </c>
      <c r="E162" s="217" t="s">
        <v>383</v>
      </c>
      <c r="F162" s="209" t="s">
        <v>384</v>
      </c>
      <c r="G162" s="201" t="s">
        <v>11</v>
      </c>
      <c r="H162" s="233"/>
      <c r="I162" s="213"/>
      <c r="J162" s="216" t="s">
        <v>1444</v>
      </c>
      <c r="K162" s="252" t="s">
        <v>1225</v>
      </c>
      <c r="L162" s="84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6" t="s">
        <v>1311</v>
      </c>
      <c r="B163" s="209"/>
      <c r="C163" s="209" t="s">
        <v>23</v>
      </c>
      <c r="D163" s="210" t="s">
        <v>338</v>
      </c>
      <c r="E163" s="217" t="s">
        <v>386</v>
      </c>
      <c r="F163" s="209" t="s">
        <v>387</v>
      </c>
      <c r="G163" s="201" t="s">
        <v>11</v>
      </c>
      <c r="H163" s="233"/>
      <c r="I163" s="213"/>
      <c r="J163" s="216" t="s">
        <v>388</v>
      </c>
      <c r="K163" s="502" t="s">
        <v>2114</v>
      </c>
      <c r="L163" s="84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6" t="s">
        <v>1312</v>
      </c>
      <c r="B164" s="209"/>
      <c r="C164" s="209" t="s">
        <v>23</v>
      </c>
      <c r="D164" s="210" t="s">
        <v>338</v>
      </c>
      <c r="E164" s="217" t="s">
        <v>389</v>
      </c>
      <c r="F164" s="209" t="s">
        <v>384</v>
      </c>
      <c r="G164" s="201" t="s">
        <v>11</v>
      </c>
      <c r="H164" s="233"/>
      <c r="I164" s="213"/>
      <c r="J164" s="216" t="s">
        <v>385</v>
      </c>
      <c r="K164" s="502" t="s">
        <v>2115</v>
      </c>
      <c r="L164" s="84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6" t="s">
        <v>1313</v>
      </c>
      <c r="B165" s="209"/>
      <c r="C165" s="209" t="s">
        <v>23</v>
      </c>
      <c r="D165" s="210" t="s">
        <v>338</v>
      </c>
      <c r="E165" s="217" t="s">
        <v>390</v>
      </c>
      <c r="F165" s="235"/>
      <c r="G165" s="201" t="s">
        <v>11</v>
      </c>
      <c r="H165" s="236"/>
      <c r="I165" s="213"/>
      <c r="J165" s="214"/>
      <c r="K165" s="237" t="s">
        <v>1335</v>
      </c>
      <c r="L165" s="84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6" t="s">
        <v>1314</v>
      </c>
      <c r="B166" s="209"/>
      <c r="C166" s="209" t="s">
        <v>23</v>
      </c>
      <c r="D166" s="210" t="s">
        <v>338</v>
      </c>
      <c r="E166" s="217" t="s">
        <v>391</v>
      </c>
      <c r="F166" s="212"/>
      <c r="G166" s="201" t="s">
        <v>11</v>
      </c>
      <c r="H166" s="233"/>
      <c r="I166" s="213"/>
      <c r="J166" s="214"/>
      <c r="K166" s="252" t="s">
        <v>1374</v>
      </c>
      <c r="L166" s="84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6" t="s">
        <v>1315</v>
      </c>
      <c r="B167" s="209"/>
      <c r="C167" s="209" t="s">
        <v>23</v>
      </c>
      <c r="D167" s="210" t="s">
        <v>338</v>
      </c>
      <c r="E167" s="217" t="s">
        <v>392</v>
      </c>
      <c r="F167" s="212"/>
      <c r="G167" s="201" t="s">
        <v>11</v>
      </c>
      <c r="H167" s="233"/>
      <c r="I167" s="213"/>
      <c r="J167" s="214"/>
      <c r="K167" s="252" t="s">
        <v>1376</v>
      </c>
      <c r="L167" s="84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6" t="s">
        <v>1316</v>
      </c>
      <c r="B168" s="209"/>
      <c r="C168" s="209" t="s">
        <v>23</v>
      </c>
      <c r="D168" s="210" t="s">
        <v>338</v>
      </c>
      <c r="E168" s="217" t="s">
        <v>393</v>
      </c>
      <c r="F168" s="212"/>
      <c r="G168" s="201" t="s">
        <v>11</v>
      </c>
      <c r="H168" s="233"/>
      <c r="I168" s="213"/>
      <c r="J168" s="216" t="s">
        <v>3184</v>
      </c>
      <c r="K168" s="252" t="s">
        <v>1377</v>
      </c>
      <c r="L168" s="84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5.75" customHeight="1">
      <c r="A169" s="396" t="s">
        <v>1317</v>
      </c>
      <c r="B169" s="209"/>
      <c r="C169" s="209" t="s">
        <v>23</v>
      </c>
      <c r="D169" s="210" t="s">
        <v>338</v>
      </c>
      <c r="E169" s="217" t="s">
        <v>394</v>
      </c>
      <c r="F169" s="212"/>
      <c r="G169" s="201" t="s">
        <v>11</v>
      </c>
      <c r="H169" s="233"/>
      <c r="I169" s="213"/>
      <c r="J169" s="216" t="s">
        <v>1443</v>
      </c>
      <c r="K169" s="252" t="s">
        <v>3199</v>
      </c>
      <c r="L169" s="84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6" t="s">
        <v>1728</v>
      </c>
      <c r="B170" s="209"/>
      <c r="C170" s="209" t="s">
        <v>23</v>
      </c>
      <c r="D170" s="210" t="s">
        <v>338</v>
      </c>
      <c r="E170" s="210" t="s">
        <v>3237</v>
      </c>
      <c r="F170" s="212"/>
      <c r="G170" s="35" t="s">
        <v>10</v>
      </c>
      <c r="H170" s="233"/>
      <c r="I170" s="213"/>
      <c r="J170" s="216" t="s">
        <v>2139</v>
      </c>
      <c r="K170" s="252" t="s">
        <v>3236</v>
      </c>
      <c r="L170" s="84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6" t="s">
        <v>1729</v>
      </c>
      <c r="B171" s="209"/>
      <c r="C171" s="209" t="s">
        <v>23</v>
      </c>
      <c r="D171" s="210" t="s">
        <v>338</v>
      </c>
      <c r="E171" s="210" t="s">
        <v>3078</v>
      </c>
      <c r="F171" s="210"/>
      <c r="G171" s="201" t="s">
        <v>11</v>
      </c>
      <c r="H171" s="233"/>
      <c r="I171" s="213"/>
      <c r="J171" s="216" t="s">
        <v>3201</v>
      </c>
      <c r="K171" s="252"/>
      <c r="L171" s="84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6" t="s">
        <v>1730</v>
      </c>
      <c r="B172" s="209"/>
      <c r="C172" s="209" t="s">
        <v>23</v>
      </c>
      <c r="D172" s="210" t="s">
        <v>414</v>
      </c>
      <c r="E172" s="210" t="s">
        <v>2118</v>
      </c>
      <c r="F172" s="210"/>
      <c r="G172" s="201" t="s">
        <v>11</v>
      </c>
      <c r="H172" s="212"/>
      <c r="I172" s="212"/>
      <c r="J172" s="213"/>
      <c r="K172" s="859" t="s">
        <v>1709</v>
      </c>
      <c r="L172" s="851" t="s">
        <v>2134</v>
      </c>
    </row>
    <row r="173" spans="1:255" ht="16.5" customHeight="1">
      <c r="A173" s="396" t="s">
        <v>1318</v>
      </c>
      <c r="B173" s="209"/>
      <c r="C173" s="209" t="s">
        <v>23</v>
      </c>
      <c r="D173" s="210" t="s">
        <v>414</v>
      </c>
      <c r="E173" s="210" t="s">
        <v>2119</v>
      </c>
      <c r="F173" s="209" t="s">
        <v>415</v>
      </c>
      <c r="G173" s="201" t="s">
        <v>11</v>
      </c>
      <c r="H173" s="212"/>
      <c r="I173" s="212"/>
      <c r="J173" s="213"/>
      <c r="K173" s="859"/>
      <c r="L173" s="852"/>
    </row>
    <row r="174" spans="1:255" ht="16.5" customHeight="1">
      <c r="A174" s="396" t="s">
        <v>1319</v>
      </c>
      <c r="B174" s="209"/>
      <c r="C174" s="209" t="s">
        <v>23</v>
      </c>
      <c r="D174" s="210" t="s">
        <v>414</v>
      </c>
      <c r="E174" s="210" t="s">
        <v>2120</v>
      </c>
      <c r="F174" s="209" t="s">
        <v>415</v>
      </c>
      <c r="G174" s="201" t="s">
        <v>11</v>
      </c>
      <c r="H174" s="212"/>
      <c r="I174" s="212"/>
      <c r="J174" s="213"/>
      <c r="K174" s="859"/>
      <c r="L174" s="852"/>
    </row>
    <row r="175" spans="1:255" ht="16.5" customHeight="1">
      <c r="A175" s="396" t="s">
        <v>1320</v>
      </c>
      <c r="B175" s="209"/>
      <c r="C175" s="209" t="s">
        <v>23</v>
      </c>
      <c r="D175" s="210" t="s">
        <v>414</v>
      </c>
      <c r="E175" s="210" t="s">
        <v>2121</v>
      </c>
      <c r="F175" s="209" t="s">
        <v>415</v>
      </c>
      <c r="G175" s="201" t="s">
        <v>11</v>
      </c>
      <c r="H175" s="212"/>
      <c r="I175" s="212"/>
      <c r="J175" s="213"/>
      <c r="K175" s="859"/>
      <c r="L175" s="852"/>
    </row>
    <row r="176" spans="1:255" ht="16.5" customHeight="1">
      <c r="A176" s="396" t="s">
        <v>1321</v>
      </c>
      <c r="B176" s="209"/>
      <c r="C176" s="209" t="s">
        <v>23</v>
      </c>
      <c r="D176" s="210" t="s">
        <v>414</v>
      </c>
      <c r="E176" s="210" t="s">
        <v>2122</v>
      </c>
      <c r="F176" s="209" t="s">
        <v>415</v>
      </c>
      <c r="G176" s="201" t="s">
        <v>11</v>
      </c>
      <c r="H176" s="212"/>
      <c r="I176" s="212"/>
      <c r="J176" s="213"/>
      <c r="K176" s="859"/>
      <c r="L176" s="852"/>
    </row>
    <row r="177" spans="1:255" ht="16.5" customHeight="1">
      <c r="A177" s="396" t="s">
        <v>1322</v>
      </c>
      <c r="B177" s="209"/>
      <c r="C177" s="209" t="s">
        <v>23</v>
      </c>
      <c r="D177" s="210" t="s">
        <v>414</v>
      </c>
      <c r="E177" s="210" t="s">
        <v>2123</v>
      </c>
      <c r="F177" s="209" t="s">
        <v>62</v>
      </c>
      <c r="G177" s="201" t="s">
        <v>11</v>
      </c>
      <c r="H177" s="212"/>
      <c r="I177" s="212"/>
      <c r="J177" s="213"/>
      <c r="K177" s="859"/>
      <c r="L177" s="852"/>
    </row>
    <row r="178" spans="1:255" ht="16.5" customHeight="1">
      <c r="A178" s="396" t="s">
        <v>1323</v>
      </c>
      <c r="B178" s="209"/>
      <c r="C178" s="209" t="s">
        <v>23</v>
      </c>
      <c r="D178" s="210" t="s">
        <v>414</v>
      </c>
      <c r="E178" s="210" t="s">
        <v>2124</v>
      </c>
      <c r="F178" s="209" t="s">
        <v>62</v>
      </c>
      <c r="G178" s="201" t="s">
        <v>11</v>
      </c>
      <c r="H178" s="212"/>
      <c r="I178" s="212"/>
      <c r="J178" s="213"/>
      <c r="K178" s="859"/>
      <c r="L178" s="852"/>
    </row>
    <row r="179" spans="1:255" ht="16.5" customHeight="1">
      <c r="A179" s="396" t="s">
        <v>1324</v>
      </c>
      <c r="B179" s="209"/>
      <c r="C179" s="209" t="s">
        <v>23</v>
      </c>
      <c r="D179" s="210" t="s">
        <v>414</v>
      </c>
      <c r="E179" s="210" t="s">
        <v>2125</v>
      </c>
      <c r="F179" s="209" t="s">
        <v>62</v>
      </c>
      <c r="G179" s="201" t="s">
        <v>11</v>
      </c>
      <c r="H179" s="212"/>
      <c r="I179" s="212"/>
      <c r="J179" s="213"/>
      <c r="K179" s="859"/>
      <c r="L179" s="852"/>
    </row>
    <row r="180" spans="1:255" ht="16.5" customHeight="1">
      <c r="A180" s="396" t="s">
        <v>1325</v>
      </c>
      <c r="B180" s="209"/>
      <c r="C180" s="209" t="s">
        <v>23</v>
      </c>
      <c r="D180" s="210" t="s">
        <v>414</v>
      </c>
      <c r="E180" s="210" t="s">
        <v>2126</v>
      </c>
      <c r="F180" s="209" t="s">
        <v>62</v>
      </c>
      <c r="G180" s="201" t="s">
        <v>11</v>
      </c>
      <c r="H180" s="212"/>
      <c r="I180" s="212"/>
      <c r="J180" s="213"/>
      <c r="K180" s="859"/>
      <c r="L180" s="853"/>
    </row>
    <row r="181" spans="1:255" ht="16.5" customHeight="1">
      <c r="A181" s="396" t="s">
        <v>1326</v>
      </c>
      <c r="B181" s="506"/>
      <c r="C181" s="503" t="s">
        <v>23</v>
      </c>
      <c r="D181" s="505" t="s">
        <v>413</v>
      </c>
      <c r="E181" s="210" t="s">
        <v>2128</v>
      </c>
      <c r="F181" s="504"/>
      <c r="G181" s="201" t="s">
        <v>11</v>
      </c>
      <c r="H181" s="198"/>
      <c r="I181" s="244"/>
      <c r="J181" s="245"/>
      <c r="K181" s="849" t="s">
        <v>2232</v>
      </c>
      <c r="L181" s="851" t="s">
        <v>2135</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6" t="s">
        <v>1327</v>
      </c>
      <c r="B182" s="506"/>
      <c r="C182" s="503" t="s">
        <v>23</v>
      </c>
      <c r="D182" s="505" t="s">
        <v>414</v>
      </c>
      <c r="E182" s="210" t="s">
        <v>2127</v>
      </c>
      <c r="F182" s="503" t="s">
        <v>415</v>
      </c>
      <c r="G182" s="201" t="s">
        <v>11</v>
      </c>
      <c r="H182" s="198"/>
      <c r="I182" s="244"/>
      <c r="J182" s="245"/>
      <c r="K182" s="850"/>
      <c r="L182" s="852"/>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6" t="s">
        <v>1328</v>
      </c>
      <c r="B183" s="506"/>
      <c r="C183" s="503" t="s">
        <v>23</v>
      </c>
      <c r="D183" s="505" t="s">
        <v>414</v>
      </c>
      <c r="E183" s="210" t="s">
        <v>2129</v>
      </c>
      <c r="F183" s="503" t="s">
        <v>415</v>
      </c>
      <c r="G183" s="201" t="s">
        <v>11</v>
      </c>
      <c r="H183" s="198"/>
      <c r="I183" s="244"/>
      <c r="J183" s="245"/>
      <c r="K183" s="850"/>
      <c r="L183" s="852"/>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6" t="s">
        <v>1329</v>
      </c>
      <c r="B184" s="506"/>
      <c r="C184" s="503" t="s">
        <v>23</v>
      </c>
      <c r="D184" s="505" t="s">
        <v>414</v>
      </c>
      <c r="E184" s="210" t="s">
        <v>2136</v>
      </c>
      <c r="F184" s="503" t="s">
        <v>415</v>
      </c>
      <c r="G184" s="201" t="s">
        <v>11</v>
      </c>
      <c r="H184" s="198"/>
      <c r="I184" s="244"/>
      <c r="J184" s="245"/>
      <c r="K184" s="850"/>
      <c r="L184" s="852"/>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6" t="s">
        <v>1330</v>
      </c>
      <c r="B185" s="506"/>
      <c r="C185" s="503" t="s">
        <v>23</v>
      </c>
      <c r="D185" s="505" t="s">
        <v>414</v>
      </c>
      <c r="E185" s="210" t="s">
        <v>2130</v>
      </c>
      <c r="F185" s="503" t="s">
        <v>415</v>
      </c>
      <c r="G185" s="201" t="s">
        <v>11</v>
      </c>
      <c r="H185" s="198"/>
      <c r="I185" s="244"/>
      <c r="J185" s="245"/>
      <c r="K185" s="850"/>
      <c r="L185" s="852"/>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6" t="s">
        <v>1331</v>
      </c>
      <c r="B186" s="506"/>
      <c r="C186" s="503" t="s">
        <v>23</v>
      </c>
      <c r="D186" s="505" t="s">
        <v>414</v>
      </c>
      <c r="E186" s="210" t="s">
        <v>2131</v>
      </c>
      <c r="F186" s="504"/>
      <c r="G186" s="201" t="s">
        <v>11</v>
      </c>
      <c r="H186" s="198"/>
      <c r="I186" s="244"/>
      <c r="J186" s="245"/>
      <c r="K186" s="850"/>
      <c r="L186" s="852"/>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6" t="s">
        <v>1731</v>
      </c>
      <c r="B187" s="506"/>
      <c r="C187" s="503" t="s">
        <v>23</v>
      </c>
      <c r="D187" s="505" t="s">
        <v>414</v>
      </c>
      <c r="E187" s="210" t="s">
        <v>2132</v>
      </c>
      <c r="F187" s="504"/>
      <c r="G187" s="201" t="s">
        <v>11</v>
      </c>
      <c r="H187" s="198"/>
      <c r="I187" s="244"/>
      <c r="J187" s="245"/>
      <c r="K187" s="850"/>
      <c r="L187" s="852"/>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6" t="s">
        <v>1732</v>
      </c>
      <c r="B188" s="506"/>
      <c r="C188" s="503" t="s">
        <v>23</v>
      </c>
      <c r="D188" s="505" t="s">
        <v>414</v>
      </c>
      <c r="E188" s="210" t="s">
        <v>3077</v>
      </c>
      <c r="F188" s="504"/>
      <c r="G188" s="201" t="s">
        <v>11</v>
      </c>
      <c r="H188" s="198"/>
      <c r="I188" s="244"/>
      <c r="J188" s="245"/>
      <c r="K188" s="850"/>
      <c r="L188" s="852"/>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6" t="s">
        <v>1733</v>
      </c>
      <c r="B189" s="506"/>
      <c r="C189" s="503" t="s">
        <v>23</v>
      </c>
      <c r="D189" s="505" t="s">
        <v>414</v>
      </c>
      <c r="E189" s="210" t="s">
        <v>2133</v>
      </c>
      <c r="F189" s="504"/>
      <c r="G189" s="201" t="s">
        <v>11</v>
      </c>
      <c r="H189" s="198"/>
      <c r="I189" s="198"/>
      <c r="J189" s="245"/>
      <c r="K189" s="808"/>
      <c r="L189" s="853"/>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6" t="s">
        <v>1734</v>
      </c>
      <c r="B190" s="209"/>
      <c r="C190" s="209" t="s">
        <v>23</v>
      </c>
      <c r="D190" s="210" t="s">
        <v>414</v>
      </c>
      <c r="E190" s="210" t="s">
        <v>873</v>
      </c>
      <c r="F190" s="212"/>
      <c r="G190" s="201" t="s">
        <v>11</v>
      </c>
      <c r="H190" s="212"/>
      <c r="I190" s="212"/>
      <c r="J190" s="230" t="s">
        <v>1710</v>
      </c>
      <c r="K190" s="845" t="s">
        <v>2239</v>
      </c>
      <c r="L190" s="382"/>
    </row>
    <row r="191" spans="1:255" ht="16.5" customHeight="1">
      <c r="A191" s="396" t="s">
        <v>1735</v>
      </c>
      <c r="B191" s="209"/>
      <c r="C191" s="209" t="s">
        <v>23</v>
      </c>
      <c r="D191" s="210" t="s">
        <v>414</v>
      </c>
      <c r="E191" s="210" t="s">
        <v>1149</v>
      </c>
      <c r="F191" s="209" t="s">
        <v>874</v>
      </c>
      <c r="G191" s="201" t="s">
        <v>11</v>
      </c>
      <c r="H191" s="212"/>
      <c r="I191" s="212"/>
      <c r="J191" s="213"/>
      <c r="K191" s="845"/>
      <c r="L191" s="382"/>
    </row>
    <row r="192" spans="1:255" ht="16.5" customHeight="1">
      <c r="A192" s="396" t="s">
        <v>1736</v>
      </c>
      <c r="B192" s="209"/>
      <c r="C192" s="209" t="s">
        <v>23</v>
      </c>
      <c r="D192" s="210" t="s">
        <v>414</v>
      </c>
      <c r="E192" s="210" t="s">
        <v>1150</v>
      </c>
      <c r="F192" s="209" t="s">
        <v>874</v>
      </c>
      <c r="G192" s="201" t="s">
        <v>11</v>
      </c>
      <c r="H192" s="212"/>
      <c r="I192" s="212"/>
      <c r="J192" s="213"/>
      <c r="K192" s="845"/>
      <c r="L192" s="382"/>
    </row>
    <row r="193" spans="1:12" ht="16.5" customHeight="1">
      <c r="A193" s="396" t="s">
        <v>1737</v>
      </c>
      <c r="B193" s="209"/>
      <c r="C193" s="209" t="s">
        <v>23</v>
      </c>
      <c r="D193" s="210" t="s">
        <v>414</v>
      </c>
      <c r="E193" s="210" t="s">
        <v>1151</v>
      </c>
      <c r="F193" s="209" t="s">
        <v>874</v>
      </c>
      <c r="G193" s="201" t="s">
        <v>11</v>
      </c>
      <c r="H193" s="212"/>
      <c r="I193" s="212"/>
      <c r="J193" s="213"/>
      <c r="K193" s="845"/>
      <c r="L193" s="382"/>
    </row>
    <row r="194" spans="1:12" ht="16.5" customHeight="1">
      <c r="A194" s="396" t="s">
        <v>1738</v>
      </c>
      <c r="B194" s="209"/>
      <c r="C194" s="209" t="s">
        <v>23</v>
      </c>
      <c r="D194" s="210" t="s">
        <v>414</v>
      </c>
      <c r="E194" s="210" t="s">
        <v>1152</v>
      </c>
      <c r="F194" s="209" t="s">
        <v>874</v>
      </c>
      <c r="G194" s="201" t="s">
        <v>11</v>
      </c>
      <c r="H194" s="212"/>
      <c r="I194" s="212"/>
      <c r="J194" s="213"/>
      <c r="K194" s="845"/>
      <c r="L194" s="382"/>
    </row>
    <row r="195" spans="1:12" ht="16.5" customHeight="1">
      <c r="A195" s="396" t="s">
        <v>1739</v>
      </c>
      <c r="B195" s="209"/>
      <c r="C195" s="209" t="s">
        <v>23</v>
      </c>
      <c r="D195" s="210" t="s">
        <v>414</v>
      </c>
      <c r="E195" s="210" t="s">
        <v>1153</v>
      </c>
      <c r="F195" s="209" t="s">
        <v>875</v>
      </c>
      <c r="G195" s="201" t="s">
        <v>11</v>
      </c>
      <c r="H195" s="212"/>
      <c r="I195" s="212"/>
      <c r="J195" s="213"/>
      <c r="K195" s="845"/>
      <c r="L195" s="382"/>
    </row>
    <row r="196" spans="1:12" ht="16.5" customHeight="1">
      <c r="A196" s="396" t="s">
        <v>1740</v>
      </c>
      <c r="B196" s="209"/>
      <c r="C196" s="209" t="s">
        <v>23</v>
      </c>
      <c r="D196" s="210" t="s">
        <v>414</v>
      </c>
      <c r="E196" s="210" t="s">
        <v>1154</v>
      </c>
      <c r="F196" s="209" t="s">
        <v>875</v>
      </c>
      <c r="G196" s="201" t="s">
        <v>11</v>
      </c>
      <c r="H196" s="212"/>
      <c r="I196" s="212"/>
      <c r="J196" s="213"/>
      <c r="K196" s="845"/>
      <c r="L196" s="382"/>
    </row>
    <row r="197" spans="1:12" ht="16.5" customHeight="1">
      <c r="A197" s="396" t="s">
        <v>1765</v>
      </c>
      <c r="B197" s="209"/>
      <c r="C197" s="209" t="s">
        <v>23</v>
      </c>
      <c r="D197" s="210" t="s">
        <v>414</v>
      </c>
      <c r="E197" s="210" t="s">
        <v>1155</v>
      </c>
      <c r="F197" s="209" t="s">
        <v>875</v>
      </c>
      <c r="G197" s="201" t="s">
        <v>11</v>
      </c>
      <c r="H197" s="212"/>
      <c r="I197" s="212"/>
      <c r="J197" s="213"/>
      <c r="K197" s="845"/>
      <c r="L197" s="382"/>
    </row>
    <row r="198" spans="1:12" ht="16.5" customHeight="1">
      <c r="A198" s="396" t="s">
        <v>1766</v>
      </c>
      <c r="B198" s="209"/>
      <c r="C198" s="209" t="s">
        <v>23</v>
      </c>
      <c r="D198" s="210" t="s">
        <v>414</v>
      </c>
      <c r="E198" s="210" t="s">
        <v>1156</v>
      </c>
      <c r="F198" s="209" t="s">
        <v>875</v>
      </c>
      <c r="G198" s="201" t="s">
        <v>11</v>
      </c>
      <c r="H198" s="212"/>
      <c r="I198" s="212"/>
      <c r="J198" s="213"/>
      <c r="K198" s="845"/>
      <c r="L198" s="382"/>
    </row>
    <row r="199" spans="1:12" ht="16.5" customHeight="1">
      <c r="A199" s="396" t="s">
        <v>1767</v>
      </c>
      <c r="B199" s="209"/>
      <c r="C199" s="209" t="s">
        <v>23</v>
      </c>
      <c r="D199" s="210" t="s">
        <v>401</v>
      </c>
      <c r="E199" s="210" t="s">
        <v>876</v>
      </c>
      <c r="F199" s="209" t="s">
        <v>403</v>
      </c>
      <c r="G199" s="201" t="s">
        <v>11</v>
      </c>
      <c r="H199" s="212"/>
      <c r="I199" s="213"/>
      <c r="J199" s="230" t="s">
        <v>1843</v>
      </c>
      <c r="K199" s="215" t="s">
        <v>2028</v>
      </c>
      <c r="L199" s="382"/>
    </row>
    <row r="200" spans="1:12" ht="16.5" customHeight="1">
      <c r="A200" s="396" t="s">
        <v>1769</v>
      </c>
      <c r="B200" s="209"/>
      <c r="C200" s="209" t="s">
        <v>23</v>
      </c>
      <c r="D200" s="210" t="s">
        <v>401</v>
      </c>
      <c r="E200" s="210" t="s">
        <v>1157</v>
      </c>
      <c r="F200" s="209" t="s">
        <v>406</v>
      </c>
      <c r="G200" s="201" t="s">
        <v>11</v>
      </c>
      <c r="H200" s="212"/>
      <c r="I200" s="213"/>
      <c r="J200" s="230" t="s">
        <v>1842</v>
      </c>
      <c r="K200" s="215"/>
      <c r="L200" s="382"/>
    </row>
    <row r="201" spans="1:12" ht="16.5" customHeight="1">
      <c r="A201" s="396" t="s">
        <v>1770</v>
      </c>
      <c r="B201" s="209"/>
      <c r="C201" s="209" t="s">
        <v>23</v>
      </c>
      <c r="D201" s="210" t="s">
        <v>401</v>
      </c>
      <c r="E201" s="210" t="s">
        <v>1158</v>
      </c>
      <c r="F201" s="209" t="s">
        <v>406</v>
      </c>
      <c r="G201" s="201" t="s">
        <v>11</v>
      </c>
      <c r="H201" s="212"/>
      <c r="I201" s="213"/>
      <c r="J201" s="230" t="s">
        <v>1838</v>
      </c>
      <c r="K201" s="215"/>
      <c r="L201" s="382"/>
    </row>
    <row r="202" spans="1:12" ht="16.5" customHeight="1">
      <c r="A202" s="396" t="s">
        <v>1771</v>
      </c>
      <c r="B202" s="209"/>
      <c r="C202" s="209" t="s">
        <v>23</v>
      </c>
      <c r="D202" s="210" t="s">
        <v>401</v>
      </c>
      <c r="E202" s="210" t="s">
        <v>1159</v>
      </c>
      <c r="F202" s="212"/>
      <c r="G202" s="201" t="s">
        <v>11</v>
      </c>
      <c r="H202" s="212"/>
      <c r="I202" s="213"/>
      <c r="J202" s="213"/>
      <c r="K202" s="215"/>
      <c r="L202" s="382"/>
    </row>
    <row r="203" spans="1:12" ht="16.5" customHeight="1">
      <c r="A203" s="396" t="s">
        <v>1772</v>
      </c>
      <c r="B203" s="209"/>
      <c r="C203" s="209" t="s">
        <v>23</v>
      </c>
      <c r="D203" s="210" t="s">
        <v>401</v>
      </c>
      <c r="E203" s="210" t="s">
        <v>1160</v>
      </c>
      <c r="F203" s="212"/>
      <c r="G203" s="201" t="s">
        <v>11</v>
      </c>
      <c r="H203" s="212"/>
      <c r="I203" s="213"/>
      <c r="J203" s="213"/>
      <c r="K203" s="215"/>
      <c r="L203" s="382"/>
    </row>
    <row r="204" spans="1:12" ht="16.5" customHeight="1">
      <c r="A204" s="396" t="s">
        <v>1773</v>
      </c>
      <c r="B204" s="209"/>
      <c r="C204" s="209" t="s">
        <v>23</v>
      </c>
      <c r="D204" s="210" t="s">
        <v>401</v>
      </c>
      <c r="E204" s="210" t="s">
        <v>1161</v>
      </c>
      <c r="F204" s="212"/>
      <c r="G204" s="201" t="s">
        <v>11</v>
      </c>
      <c r="H204" s="212"/>
      <c r="I204" s="213"/>
      <c r="J204" s="213"/>
      <c r="K204" s="215"/>
      <c r="L204" s="382"/>
    </row>
    <row r="205" spans="1:12" ht="16.5" customHeight="1">
      <c r="A205" s="396" t="s">
        <v>2058</v>
      </c>
      <c r="B205" s="209"/>
      <c r="C205" s="209" t="s">
        <v>23</v>
      </c>
      <c r="D205" s="210" t="s">
        <v>401</v>
      </c>
      <c r="E205" s="210" t="s">
        <v>1162</v>
      </c>
      <c r="F205" s="209" t="s">
        <v>403</v>
      </c>
      <c r="G205" s="201" t="s">
        <v>11</v>
      </c>
      <c r="H205" s="212"/>
      <c r="I205" s="213"/>
      <c r="J205" s="230" t="s">
        <v>886</v>
      </c>
      <c r="K205" s="215" t="s">
        <v>2290</v>
      </c>
      <c r="L205" s="843"/>
    </row>
    <row r="206" spans="1:12" ht="16.5" customHeight="1">
      <c r="A206" s="396" t="s">
        <v>2263</v>
      </c>
      <c r="B206" s="209"/>
      <c r="C206" s="209" t="s">
        <v>23</v>
      </c>
      <c r="D206" s="210" t="s">
        <v>401</v>
      </c>
      <c r="E206" s="210" t="s">
        <v>1163</v>
      </c>
      <c r="F206" s="209" t="s">
        <v>406</v>
      </c>
      <c r="G206" s="201" t="s">
        <v>11</v>
      </c>
      <c r="H206" s="212"/>
      <c r="I206" s="213"/>
      <c r="J206" s="230" t="s">
        <v>878</v>
      </c>
      <c r="K206" s="215"/>
      <c r="L206" s="844"/>
    </row>
    <row r="207" spans="1:12" ht="16.5" customHeight="1">
      <c r="A207" s="396" t="s">
        <v>2264</v>
      </c>
      <c r="B207" s="209"/>
      <c r="C207" s="209" t="s">
        <v>23</v>
      </c>
      <c r="D207" s="210" t="s">
        <v>401</v>
      </c>
      <c r="E207" s="210" t="s">
        <v>1164</v>
      </c>
      <c r="F207" s="209" t="s">
        <v>406</v>
      </c>
      <c r="G207" s="201" t="s">
        <v>11</v>
      </c>
      <c r="H207" s="212"/>
      <c r="I207" s="213"/>
      <c r="J207" s="230" t="s">
        <v>880</v>
      </c>
      <c r="K207" s="215" t="s">
        <v>2289</v>
      </c>
      <c r="L207" s="844"/>
    </row>
    <row r="208" spans="1:12" ht="16.5" customHeight="1">
      <c r="A208" s="396" t="s">
        <v>2265</v>
      </c>
      <c r="B208" s="209"/>
      <c r="C208" s="209" t="s">
        <v>23</v>
      </c>
      <c r="D208" s="210" t="s">
        <v>401</v>
      </c>
      <c r="E208" s="210" t="s">
        <v>890</v>
      </c>
      <c r="F208" s="212"/>
      <c r="G208" s="201" t="s">
        <v>11</v>
      </c>
      <c r="H208" s="212"/>
      <c r="I208" s="213"/>
      <c r="J208" s="213"/>
      <c r="K208" s="215"/>
      <c r="L208" s="382"/>
    </row>
    <row r="209" spans="1:12" ht="16.5" customHeight="1">
      <c r="A209" s="396" t="s">
        <v>2266</v>
      </c>
      <c r="B209" s="209"/>
      <c r="C209" s="209" t="s">
        <v>23</v>
      </c>
      <c r="D209" s="210" t="s">
        <v>401</v>
      </c>
      <c r="E209" s="210" t="s">
        <v>892</v>
      </c>
      <c r="F209" s="212"/>
      <c r="G209" s="201" t="s">
        <v>11</v>
      </c>
      <c r="H209" s="212"/>
      <c r="I209" s="213"/>
      <c r="J209" s="213"/>
      <c r="K209" s="215"/>
      <c r="L209" s="382"/>
    </row>
    <row r="210" spans="1:12" ht="16.5" customHeight="1">
      <c r="A210" s="396" t="s">
        <v>2267</v>
      </c>
      <c r="B210" s="209"/>
      <c r="C210" s="209" t="s">
        <v>23</v>
      </c>
      <c r="D210" s="210" t="s">
        <v>401</v>
      </c>
      <c r="E210" s="210" t="s">
        <v>894</v>
      </c>
      <c r="F210" s="212"/>
      <c r="G210" s="201" t="s">
        <v>11</v>
      </c>
      <c r="H210" s="212"/>
      <c r="I210" s="213"/>
      <c r="J210" s="213"/>
      <c r="K210" s="215"/>
      <c r="L210" s="382"/>
    </row>
    <row r="211" spans="1:12" ht="16.5" customHeight="1">
      <c r="A211" s="396" t="s">
        <v>2268</v>
      </c>
      <c r="B211" s="209"/>
      <c r="C211" s="209" t="s">
        <v>23</v>
      </c>
      <c r="D211" s="210" t="s">
        <v>207</v>
      </c>
      <c r="E211" s="210" t="s">
        <v>1351</v>
      </c>
      <c r="F211" s="209" t="s">
        <v>452</v>
      </c>
      <c r="G211" s="201" t="s">
        <v>11</v>
      </c>
      <c r="H211" s="212"/>
      <c r="I211" s="213"/>
      <c r="J211" s="213"/>
      <c r="K211" s="215" t="s">
        <v>209</v>
      </c>
      <c r="L211" s="382"/>
    </row>
    <row r="212" spans="1:12" ht="16.5" customHeight="1">
      <c r="A212" s="396" t="s">
        <v>2269</v>
      </c>
      <c r="B212" s="209"/>
      <c r="C212" s="209" t="s">
        <v>23</v>
      </c>
      <c r="D212" s="210" t="s">
        <v>207</v>
      </c>
      <c r="E212" s="210" t="s">
        <v>897</v>
      </c>
      <c r="F212" s="209" t="s">
        <v>453</v>
      </c>
      <c r="G212" s="201" t="s">
        <v>11</v>
      </c>
      <c r="H212" s="212"/>
      <c r="I212" s="213"/>
      <c r="J212" s="213"/>
      <c r="K212" s="215" t="s">
        <v>212</v>
      </c>
      <c r="L212" s="382"/>
    </row>
    <row r="213" spans="1:12" ht="16.5" customHeight="1">
      <c r="A213" s="396" t="s">
        <v>2270</v>
      </c>
      <c r="B213" s="209"/>
      <c r="C213" s="209" t="s">
        <v>23</v>
      </c>
      <c r="D213" s="210" t="s">
        <v>188</v>
      </c>
      <c r="E213" s="210" t="s">
        <v>189</v>
      </c>
      <c r="F213" s="212"/>
      <c r="G213" s="201" t="s">
        <v>11</v>
      </c>
      <c r="H213" s="212"/>
      <c r="I213" s="213"/>
      <c r="J213" s="213"/>
      <c r="K213" s="215" t="s">
        <v>899</v>
      </c>
      <c r="L213" s="382"/>
    </row>
    <row r="214" spans="1:12" ht="16.5" customHeight="1" thickBot="1">
      <c r="A214" s="396" t="s">
        <v>2271</v>
      </c>
      <c r="B214" s="394"/>
      <c r="C214" s="394" t="s">
        <v>23</v>
      </c>
      <c r="D214" s="387" t="s">
        <v>31</v>
      </c>
      <c r="E214" s="387" t="s">
        <v>186</v>
      </c>
      <c r="F214" s="388"/>
      <c r="G214" s="389" t="s">
        <v>11</v>
      </c>
      <c r="H214" s="388"/>
      <c r="I214" s="390"/>
      <c r="J214" s="387" t="s">
        <v>455</v>
      </c>
      <c r="K214" s="395"/>
      <c r="L214" s="393"/>
    </row>
    <row r="215" spans="1:12" ht="17.45" customHeight="1">
      <c r="A215" s="87"/>
      <c r="B215" s="208"/>
      <c r="C215" s="98"/>
      <c r="D215" s="87"/>
      <c r="E215" s="87"/>
      <c r="F215" s="98"/>
      <c r="G215" s="87"/>
      <c r="H215" s="98"/>
      <c r="I215" s="87"/>
      <c r="J215" s="87"/>
      <c r="K215" s="99"/>
      <c r="L215" s="87"/>
    </row>
    <row r="216" spans="1:12" ht="17.100000000000001" customHeight="1">
      <c r="A216" s="42"/>
      <c r="B216" s="207"/>
      <c r="C216" s="44"/>
      <c r="D216" s="42"/>
      <c r="E216" s="42"/>
      <c r="F216" s="44"/>
      <c r="G216" s="42"/>
      <c r="H216" s="44"/>
      <c r="I216" s="42"/>
      <c r="J216" s="42"/>
      <c r="K216" s="75"/>
      <c r="L216" s="42"/>
    </row>
    <row r="217" spans="1:12" ht="17.100000000000001" customHeight="1">
      <c r="A217" s="42"/>
      <c r="B217" s="207"/>
      <c r="C217" s="44"/>
      <c r="D217" s="42"/>
      <c r="E217" s="42"/>
      <c r="F217" s="44"/>
      <c r="G217" s="42"/>
      <c r="H217" s="44"/>
      <c r="I217" s="42"/>
      <c r="J217" s="42"/>
      <c r="K217" s="75"/>
      <c r="L217" s="42"/>
    </row>
    <row r="218" spans="1:12" ht="17.100000000000001" customHeight="1">
      <c r="A218" s="42"/>
      <c r="B218" s="207"/>
      <c r="C218" s="44"/>
      <c r="D218" s="42"/>
      <c r="E218" s="42"/>
      <c r="F218" s="44"/>
      <c r="G218" s="42"/>
      <c r="H218" s="44"/>
      <c r="I218" s="42"/>
      <c r="J218" s="42"/>
      <c r="K218" s="75"/>
      <c r="L218" s="42"/>
    </row>
    <row r="219" spans="1:12" ht="17.100000000000001" customHeight="1">
      <c r="A219" s="42"/>
      <c r="B219" s="207"/>
      <c r="C219" s="44"/>
      <c r="D219" s="42"/>
      <c r="E219" s="42"/>
      <c r="F219" s="44"/>
      <c r="G219" s="42"/>
      <c r="H219" s="44"/>
      <c r="I219" s="42"/>
      <c r="J219" s="42"/>
      <c r="K219" s="75"/>
      <c r="L219" s="42"/>
    </row>
    <row r="220" spans="1:12" ht="17.100000000000001" customHeight="1">
      <c r="A220" s="42"/>
      <c r="B220" s="207"/>
      <c r="C220" s="44"/>
      <c r="D220" s="42"/>
      <c r="E220" s="42"/>
      <c r="F220" s="44"/>
      <c r="G220" s="42"/>
      <c r="H220" s="44"/>
      <c r="I220" s="42"/>
      <c r="J220" s="42"/>
      <c r="K220" s="75"/>
      <c r="L220" s="42"/>
    </row>
    <row r="221" spans="1:12" ht="17.100000000000001" customHeight="1">
      <c r="A221" s="42"/>
      <c r="B221" s="207"/>
      <c r="C221" s="44"/>
      <c r="D221" s="42"/>
      <c r="E221" s="42"/>
      <c r="F221" s="44"/>
      <c r="G221" s="42"/>
      <c r="H221" s="44"/>
      <c r="I221" s="42"/>
      <c r="J221" s="42"/>
      <c r="K221" s="75"/>
      <c r="L221" s="42"/>
    </row>
    <row r="222" spans="1:12" ht="17.100000000000001" customHeight="1">
      <c r="A222" s="42"/>
      <c r="B222" s="207"/>
      <c r="C222" s="44"/>
      <c r="D222" s="42"/>
      <c r="E222" s="42"/>
      <c r="F222" s="44"/>
      <c r="G222" s="42"/>
      <c r="H222" s="44"/>
      <c r="I222" s="42"/>
      <c r="J222" s="42"/>
      <c r="K222" s="75"/>
      <c r="L222" s="42"/>
    </row>
    <row r="223" spans="1:12" ht="17.100000000000001" customHeight="1">
      <c r="A223" s="42"/>
      <c r="B223" s="207"/>
      <c r="C223" s="44"/>
      <c r="D223" s="42"/>
      <c r="E223" s="42"/>
      <c r="F223" s="44"/>
      <c r="G223" s="42"/>
      <c r="H223" s="44"/>
      <c r="I223" s="42"/>
      <c r="J223" s="42"/>
      <c r="K223" s="75"/>
      <c r="L223" s="42"/>
    </row>
    <row r="224" spans="1:12" ht="17.100000000000001" customHeight="1">
      <c r="A224" s="42"/>
      <c r="B224" s="207"/>
      <c r="C224" s="44"/>
      <c r="D224" s="42"/>
      <c r="E224" s="42"/>
      <c r="F224" s="44"/>
      <c r="G224" s="42"/>
      <c r="H224" s="44"/>
      <c r="I224" s="42"/>
      <c r="J224" s="42"/>
      <c r="K224" s="75"/>
      <c r="L224" s="42"/>
    </row>
    <row r="225" spans="1:12" ht="17.100000000000001" customHeight="1">
      <c r="A225" s="42"/>
      <c r="B225" s="207"/>
      <c r="C225" s="44"/>
      <c r="D225" s="42"/>
      <c r="E225" s="42"/>
      <c r="F225" s="44"/>
      <c r="G225" s="42"/>
      <c r="H225" s="44"/>
      <c r="I225" s="42"/>
      <c r="J225" s="42"/>
      <c r="K225" s="75"/>
      <c r="L225" s="42"/>
    </row>
    <row r="226" spans="1:12" ht="17.100000000000001" customHeight="1">
      <c r="A226" s="42"/>
      <c r="B226" s="207"/>
      <c r="C226" s="44"/>
      <c r="D226" s="42"/>
      <c r="E226" s="42"/>
      <c r="F226" s="44"/>
      <c r="G226" s="42"/>
      <c r="H226" s="44"/>
      <c r="I226" s="42"/>
      <c r="J226" s="42"/>
      <c r="K226" s="75"/>
      <c r="L226" s="42"/>
    </row>
    <row r="227" spans="1:12" ht="17.100000000000001" customHeight="1">
      <c r="A227" s="42"/>
      <c r="B227" s="207"/>
      <c r="C227" s="44"/>
      <c r="D227" s="42"/>
      <c r="E227" s="42"/>
      <c r="F227" s="44"/>
      <c r="G227" s="42"/>
      <c r="H227" s="44"/>
      <c r="I227" s="42"/>
      <c r="J227" s="42"/>
      <c r="K227" s="75"/>
      <c r="L227" s="42"/>
    </row>
    <row r="228" spans="1:12" ht="17.100000000000001" customHeight="1">
      <c r="A228" s="42"/>
      <c r="B228" s="207"/>
      <c r="C228" s="44"/>
      <c r="D228" s="42"/>
      <c r="E228" s="42"/>
      <c r="F228" s="44"/>
      <c r="G228" s="42"/>
      <c r="H228" s="44"/>
      <c r="I228" s="42"/>
      <c r="J228" s="42"/>
      <c r="K228" s="75"/>
      <c r="L228" s="42"/>
    </row>
    <row r="229" spans="1:12" ht="17.100000000000001" customHeight="1">
      <c r="A229" s="42"/>
      <c r="B229" s="207"/>
      <c r="C229" s="44"/>
      <c r="D229" s="42"/>
      <c r="E229" s="42"/>
      <c r="F229" s="44"/>
      <c r="G229" s="42"/>
      <c r="H229" s="44"/>
      <c r="I229" s="42"/>
      <c r="J229" s="42"/>
      <c r="K229" s="75"/>
      <c r="L229" s="42"/>
    </row>
    <row r="230" spans="1:12" ht="17.100000000000001" customHeight="1">
      <c r="A230" s="42"/>
      <c r="B230" s="207"/>
      <c r="C230" s="44"/>
      <c r="D230" s="42"/>
      <c r="E230" s="42"/>
      <c r="F230" s="44"/>
      <c r="G230" s="42"/>
      <c r="H230" s="44"/>
      <c r="I230" s="42"/>
      <c r="J230" s="42"/>
      <c r="K230" s="75"/>
      <c r="L230" s="42"/>
    </row>
    <row r="231" spans="1:12" ht="17.100000000000001" customHeight="1">
      <c r="A231" s="42"/>
      <c r="B231" s="207"/>
      <c r="C231" s="44"/>
      <c r="D231" s="42"/>
      <c r="E231" s="42"/>
      <c r="F231" s="44"/>
      <c r="G231" s="42"/>
      <c r="H231" s="44"/>
      <c r="I231" s="42"/>
      <c r="J231" s="42"/>
      <c r="K231" s="75"/>
      <c r="L231" s="42"/>
    </row>
    <row r="232" spans="1:12" ht="17.100000000000001" customHeight="1">
      <c r="A232" s="42"/>
      <c r="B232" s="207"/>
      <c r="C232" s="44"/>
      <c r="D232" s="42"/>
      <c r="E232" s="42"/>
      <c r="F232" s="44"/>
      <c r="G232" s="42"/>
      <c r="H232" s="44"/>
      <c r="I232" s="42"/>
      <c r="J232" s="42"/>
      <c r="K232" s="75"/>
      <c r="L232" s="42"/>
    </row>
    <row r="233" spans="1:12" ht="17.100000000000001" customHeight="1">
      <c r="A233" s="42"/>
      <c r="B233" s="207"/>
      <c r="C233" s="44"/>
      <c r="D233" s="42"/>
      <c r="E233" s="42"/>
      <c r="F233" s="44"/>
      <c r="G233" s="42"/>
      <c r="H233" s="44"/>
      <c r="I233" s="42"/>
      <c r="J233" s="42"/>
      <c r="K233" s="75"/>
      <c r="L233" s="42"/>
    </row>
    <row r="234" spans="1:12" ht="17.100000000000001" customHeight="1">
      <c r="A234" s="42"/>
      <c r="B234" s="207"/>
      <c r="C234" s="44"/>
      <c r="D234" s="42"/>
      <c r="E234" s="42"/>
      <c r="F234" s="44"/>
      <c r="G234" s="42"/>
      <c r="H234" s="44"/>
      <c r="I234" s="42"/>
      <c r="J234" s="42"/>
      <c r="K234" s="75"/>
      <c r="L234" s="42"/>
    </row>
    <row r="235" spans="1:12" ht="17.100000000000001" customHeight="1">
      <c r="A235" s="42"/>
      <c r="B235" s="207"/>
      <c r="C235" s="44"/>
      <c r="D235" s="42"/>
      <c r="E235" s="42"/>
      <c r="F235" s="44"/>
      <c r="G235" s="42"/>
      <c r="H235" s="44"/>
      <c r="I235" s="42"/>
      <c r="J235" s="42"/>
      <c r="K235" s="75"/>
      <c r="L235" s="42"/>
    </row>
    <row r="236" spans="1:12" ht="17.100000000000001" customHeight="1">
      <c r="A236" s="42"/>
      <c r="B236" s="207"/>
      <c r="C236" s="44"/>
      <c r="D236" s="42"/>
      <c r="E236" s="42"/>
      <c r="F236" s="44"/>
      <c r="G236" s="42"/>
      <c r="H236" s="44"/>
      <c r="I236" s="42"/>
      <c r="J236" s="42"/>
      <c r="K236" s="75"/>
      <c r="L236" s="42"/>
    </row>
    <row r="237" spans="1:12" ht="17.100000000000001" customHeight="1">
      <c r="A237" s="42"/>
      <c r="B237" s="207"/>
      <c r="C237" s="44"/>
      <c r="D237" s="42"/>
      <c r="E237" s="42"/>
      <c r="F237" s="44"/>
      <c r="G237" s="42"/>
      <c r="H237" s="44"/>
      <c r="I237" s="42"/>
      <c r="J237" s="42"/>
      <c r="K237" s="75"/>
      <c r="L237" s="42"/>
    </row>
    <row r="238" spans="1:12" ht="17.100000000000001" customHeight="1">
      <c r="A238" s="42"/>
      <c r="B238" s="207"/>
      <c r="C238" s="44"/>
      <c r="D238" s="42"/>
      <c r="E238" s="42"/>
      <c r="F238" s="44"/>
      <c r="G238" s="42"/>
      <c r="H238" s="44"/>
      <c r="I238" s="42"/>
      <c r="J238" s="42"/>
      <c r="K238" s="75"/>
      <c r="L238" s="42"/>
    </row>
    <row r="239" spans="1:12" ht="17.100000000000001" customHeight="1">
      <c r="A239" s="42"/>
      <c r="B239" s="207"/>
      <c r="C239" s="44"/>
      <c r="D239" s="42"/>
      <c r="E239" s="42"/>
      <c r="F239" s="44"/>
      <c r="G239" s="42"/>
      <c r="H239" s="44"/>
      <c r="I239" s="42"/>
      <c r="J239" s="42"/>
      <c r="K239" s="75"/>
      <c r="L239" s="42"/>
    </row>
    <row r="240" spans="1:12" ht="17.100000000000001" customHeight="1">
      <c r="A240" s="42"/>
      <c r="B240" s="207"/>
      <c r="C240" s="44"/>
      <c r="D240" s="42"/>
      <c r="E240" s="42"/>
      <c r="F240" s="44"/>
      <c r="G240" s="42"/>
      <c r="H240" s="44"/>
      <c r="I240" s="42"/>
      <c r="J240" s="42"/>
      <c r="K240" s="75"/>
      <c r="L240" s="42"/>
    </row>
    <row r="241" spans="1:12" ht="17.100000000000001" customHeight="1">
      <c r="A241" s="42"/>
      <c r="B241" s="207"/>
      <c r="C241" s="44"/>
      <c r="D241" s="42"/>
      <c r="E241" s="42"/>
      <c r="F241" s="44"/>
      <c r="G241" s="42"/>
      <c r="H241" s="44"/>
      <c r="I241" s="42"/>
      <c r="J241" s="42"/>
      <c r="K241" s="75"/>
      <c r="L241" s="42"/>
    </row>
    <row r="242" spans="1:12" ht="17.100000000000001" customHeight="1">
      <c r="A242" s="42"/>
      <c r="B242" s="207"/>
      <c r="C242" s="44"/>
      <c r="D242" s="42"/>
      <c r="E242" s="42"/>
      <c r="F242" s="44"/>
      <c r="G242" s="42"/>
      <c r="H242" s="44"/>
      <c r="I242" s="42"/>
      <c r="J242" s="42"/>
      <c r="K242" s="75"/>
      <c r="L242" s="42"/>
    </row>
    <row r="243" spans="1:12" ht="17.100000000000001" customHeight="1">
      <c r="A243" s="42"/>
      <c r="B243" s="207"/>
      <c r="C243" s="44"/>
      <c r="D243" s="42"/>
      <c r="E243" s="42"/>
      <c r="F243" s="44"/>
      <c r="G243" s="42"/>
      <c r="H243" s="44"/>
      <c r="I243" s="42"/>
      <c r="J243" s="42"/>
      <c r="K243" s="75"/>
      <c r="L243" s="42"/>
    </row>
    <row r="244" spans="1:12" ht="17.100000000000001" customHeight="1">
      <c r="A244" s="42"/>
      <c r="B244" s="207"/>
      <c r="C244" s="44"/>
      <c r="D244" s="42"/>
      <c r="E244" s="42"/>
      <c r="F244" s="44"/>
      <c r="G244" s="42"/>
      <c r="H244" s="44"/>
      <c r="I244" s="42"/>
      <c r="J244" s="42"/>
      <c r="K244" s="75"/>
      <c r="L244" s="42"/>
    </row>
    <row r="245" spans="1:12" ht="17.100000000000001" customHeight="1">
      <c r="A245" s="42"/>
      <c r="B245" s="207"/>
      <c r="C245" s="44"/>
      <c r="D245" s="42"/>
      <c r="E245" s="42"/>
      <c r="F245" s="44"/>
      <c r="G245" s="42"/>
      <c r="H245" s="44"/>
      <c r="I245" s="42"/>
      <c r="J245" s="42"/>
      <c r="K245" s="75"/>
      <c r="L245" s="42"/>
    </row>
    <row r="246" spans="1:12" ht="17.100000000000001" customHeight="1">
      <c r="A246" s="42"/>
      <c r="B246" s="207"/>
      <c r="C246" s="44"/>
      <c r="D246" s="42"/>
      <c r="E246" s="42"/>
      <c r="F246" s="44"/>
      <c r="G246" s="42"/>
      <c r="H246" s="44"/>
      <c r="I246" s="42"/>
      <c r="J246" s="42"/>
      <c r="K246" s="75"/>
      <c r="L246" s="42"/>
    </row>
    <row r="247" spans="1:12" ht="17.100000000000001" customHeight="1">
      <c r="A247" s="42"/>
      <c r="B247" s="207"/>
      <c r="C247" s="44"/>
      <c r="D247" s="42"/>
      <c r="E247" s="42"/>
      <c r="F247" s="44"/>
      <c r="G247" s="42"/>
      <c r="H247" s="44"/>
      <c r="I247" s="42"/>
      <c r="J247" s="42"/>
      <c r="K247" s="75"/>
      <c r="L247" s="42"/>
    </row>
    <row r="248" spans="1:12" ht="17.100000000000001" customHeight="1">
      <c r="A248" s="42"/>
      <c r="B248" s="207"/>
      <c r="C248" s="44"/>
      <c r="D248" s="42"/>
      <c r="E248" s="42"/>
      <c r="F248" s="44"/>
      <c r="G248" s="42"/>
      <c r="H248" s="44"/>
      <c r="I248" s="42"/>
      <c r="J248" s="42"/>
      <c r="K248" s="75"/>
      <c r="L248" s="42"/>
    </row>
    <row r="249" spans="1:12" ht="17.100000000000001" customHeight="1">
      <c r="A249" s="42"/>
      <c r="B249" s="207"/>
      <c r="C249" s="44"/>
      <c r="D249" s="42"/>
      <c r="E249" s="42"/>
      <c r="F249" s="44"/>
      <c r="G249" s="42"/>
      <c r="H249" s="44"/>
      <c r="I249" s="42"/>
      <c r="J249" s="42"/>
      <c r="K249" s="75"/>
      <c r="L249" s="42"/>
    </row>
    <row r="250" spans="1:12" ht="17.100000000000001" customHeight="1">
      <c r="A250" s="42"/>
      <c r="B250" s="207"/>
      <c r="C250" s="44"/>
      <c r="D250" s="42"/>
      <c r="E250" s="42"/>
      <c r="F250" s="44"/>
      <c r="G250" s="42"/>
      <c r="H250" s="44"/>
      <c r="I250" s="42"/>
      <c r="J250" s="42"/>
      <c r="K250" s="75"/>
      <c r="L250" s="42"/>
    </row>
    <row r="251" spans="1:12" ht="17.100000000000001" customHeight="1">
      <c r="A251" s="42"/>
      <c r="B251" s="207"/>
      <c r="C251" s="44"/>
      <c r="D251" s="42"/>
      <c r="E251" s="42"/>
      <c r="F251" s="44"/>
      <c r="G251" s="42"/>
      <c r="H251" s="44"/>
      <c r="I251" s="42"/>
      <c r="J251" s="42"/>
      <c r="K251" s="75"/>
      <c r="L251" s="42"/>
    </row>
    <row r="252" spans="1:12" ht="17.100000000000001" customHeight="1">
      <c r="A252" s="42"/>
      <c r="B252" s="207"/>
      <c r="C252" s="44"/>
      <c r="D252" s="42"/>
      <c r="E252" s="42"/>
      <c r="F252" s="44"/>
      <c r="G252" s="42"/>
      <c r="H252" s="44"/>
      <c r="I252" s="42"/>
      <c r="J252" s="42"/>
      <c r="K252" s="75"/>
      <c r="L252" s="42"/>
    </row>
    <row r="253" spans="1:12" ht="17.100000000000001" customHeight="1">
      <c r="A253" s="42"/>
      <c r="B253" s="207"/>
      <c r="C253" s="44"/>
      <c r="D253" s="42"/>
      <c r="E253" s="42"/>
      <c r="F253" s="44"/>
      <c r="G253" s="42"/>
      <c r="H253" s="44"/>
      <c r="I253" s="42"/>
      <c r="J253" s="42"/>
      <c r="K253" s="75"/>
      <c r="L253" s="42"/>
    </row>
    <row r="254" spans="1:12" ht="17.100000000000001" customHeight="1">
      <c r="A254" s="42"/>
      <c r="B254" s="207"/>
      <c r="C254" s="44"/>
      <c r="D254" s="42"/>
      <c r="E254" s="42"/>
      <c r="F254" s="44"/>
      <c r="G254" s="42"/>
      <c r="H254" s="44"/>
      <c r="I254" s="42"/>
      <c r="J254" s="42"/>
      <c r="K254" s="75"/>
      <c r="L254" s="42"/>
    </row>
    <row r="255" spans="1:12" ht="17.100000000000001" customHeight="1">
      <c r="A255" s="42"/>
      <c r="B255" s="207"/>
      <c r="C255" s="44"/>
      <c r="D255" s="42"/>
      <c r="E255" s="42"/>
      <c r="F255" s="44"/>
      <c r="G255" s="42"/>
      <c r="H255" s="44"/>
      <c r="I255" s="42"/>
      <c r="J255" s="42"/>
      <c r="K255" s="75"/>
      <c r="L255" s="42"/>
    </row>
    <row r="256" spans="1:12" ht="17.100000000000001" customHeight="1">
      <c r="A256" s="42"/>
      <c r="B256" s="207"/>
      <c r="C256" s="44"/>
      <c r="D256" s="42"/>
      <c r="E256" s="42"/>
      <c r="F256" s="44"/>
      <c r="G256" s="42"/>
      <c r="H256" s="44"/>
      <c r="I256" s="42"/>
      <c r="J256" s="42"/>
      <c r="K256" s="75"/>
      <c r="L256" s="42"/>
    </row>
    <row r="257" spans="1:12" ht="17.100000000000001" customHeight="1">
      <c r="A257" s="42"/>
      <c r="B257" s="207"/>
      <c r="C257" s="44"/>
      <c r="D257" s="42"/>
      <c r="E257" s="42"/>
      <c r="F257" s="44"/>
      <c r="G257" s="42"/>
      <c r="H257" s="44"/>
      <c r="I257" s="42"/>
      <c r="J257" s="42"/>
      <c r="K257" s="75"/>
      <c r="L257" s="42"/>
    </row>
    <row r="258" spans="1:12" ht="17.100000000000001" customHeight="1">
      <c r="A258" s="42"/>
      <c r="B258" s="207"/>
      <c r="C258" s="44"/>
      <c r="D258" s="42"/>
      <c r="E258" s="42"/>
      <c r="F258" s="44"/>
      <c r="G258" s="42"/>
      <c r="H258" s="44"/>
      <c r="I258" s="42"/>
      <c r="J258" s="42"/>
      <c r="K258" s="75"/>
      <c r="L258" s="42"/>
    </row>
    <row r="259" spans="1:12" ht="17.100000000000001" customHeight="1">
      <c r="A259" s="42"/>
      <c r="B259" s="207"/>
      <c r="C259" s="44"/>
      <c r="D259" s="42"/>
      <c r="E259" s="42"/>
      <c r="F259" s="44"/>
      <c r="G259" s="42"/>
      <c r="H259" s="44"/>
      <c r="I259" s="42"/>
      <c r="J259" s="42"/>
      <c r="K259" s="75"/>
      <c r="L259" s="42"/>
    </row>
    <row r="260" spans="1:12" ht="17.100000000000001" customHeight="1">
      <c r="A260" s="42"/>
      <c r="B260" s="207"/>
      <c r="C260" s="44"/>
      <c r="D260" s="42"/>
      <c r="E260" s="42"/>
      <c r="F260" s="44"/>
      <c r="G260" s="42"/>
      <c r="H260" s="44"/>
      <c r="I260" s="42"/>
      <c r="J260" s="42"/>
      <c r="K260" s="75"/>
      <c r="L260" s="42"/>
    </row>
    <row r="261" spans="1:12" ht="17.100000000000001" customHeight="1">
      <c r="A261" s="42"/>
      <c r="B261" s="207"/>
      <c r="C261" s="44"/>
      <c r="D261" s="42"/>
      <c r="E261" s="42"/>
      <c r="F261" s="44"/>
      <c r="G261" s="42"/>
      <c r="H261" s="44"/>
      <c r="I261" s="42"/>
      <c r="J261" s="42"/>
      <c r="K261" s="75"/>
      <c r="L261" s="42"/>
    </row>
    <row r="262" spans="1:12" ht="17.100000000000001" customHeight="1">
      <c r="A262" s="42"/>
      <c r="B262" s="207"/>
      <c r="C262" s="44"/>
      <c r="D262" s="42"/>
      <c r="E262" s="42"/>
      <c r="F262" s="44"/>
      <c r="G262" s="42"/>
      <c r="H262" s="44"/>
      <c r="I262" s="42"/>
      <c r="J262" s="42"/>
      <c r="K262" s="75"/>
      <c r="L262" s="42"/>
    </row>
    <row r="263" spans="1:12" ht="17.100000000000001" customHeight="1">
      <c r="A263" s="42"/>
      <c r="B263" s="207"/>
      <c r="C263" s="44"/>
      <c r="D263" s="42"/>
      <c r="E263" s="42"/>
      <c r="F263" s="44"/>
      <c r="G263" s="42"/>
      <c r="H263" s="44"/>
      <c r="I263" s="42"/>
      <c r="J263" s="42"/>
      <c r="K263" s="75"/>
      <c r="L263" s="42"/>
    </row>
    <row r="264" spans="1:12" ht="17.100000000000001" customHeight="1">
      <c r="A264" s="42"/>
      <c r="B264" s="207"/>
      <c r="C264" s="44"/>
      <c r="D264" s="42"/>
      <c r="E264" s="42"/>
      <c r="F264" s="44"/>
      <c r="G264" s="42"/>
      <c r="H264" s="44"/>
      <c r="I264" s="42"/>
      <c r="J264" s="42"/>
      <c r="K264" s="75"/>
      <c r="L264" s="42"/>
    </row>
    <row r="265" spans="1:12" ht="17.100000000000001" customHeight="1">
      <c r="A265" s="42"/>
      <c r="B265" s="207"/>
      <c r="C265" s="44"/>
      <c r="D265" s="42"/>
      <c r="E265" s="42"/>
      <c r="F265" s="44"/>
      <c r="G265" s="42"/>
      <c r="H265" s="44"/>
      <c r="I265" s="42"/>
      <c r="J265" s="42"/>
      <c r="K265" s="75"/>
      <c r="L265" s="42"/>
    </row>
    <row r="266" spans="1:12" ht="17.100000000000001" customHeight="1">
      <c r="A266" s="42"/>
      <c r="B266" s="207"/>
      <c r="C266" s="44"/>
      <c r="D266" s="42"/>
      <c r="E266" s="42"/>
      <c r="F266" s="44"/>
      <c r="G266" s="42"/>
      <c r="H266" s="44"/>
      <c r="I266" s="42"/>
      <c r="J266" s="42"/>
      <c r="K266" s="75"/>
      <c r="L266" s="42"/>
    </row>
    <row r="267" spans="1:12" ht="17.100000000000001" customHeight="1">
      <c r="A267" s="42"/>
      <c r="B267" s="207"/>
      <c r="C267" s="44"/>
      <c r="D267" s="42"/>
      <c r="E267" s="42"/>
      <c r="F267" s="44"/>
      <c r="G267" s="42"/>
      <c r="H267" s="44"/>
      <c r="I267" s="42"/>
      <c r="J267" s="42"/>
      <c r="K267" s="75"/>
      <c r="L267" s="42"/>
    </row>
    <row r="268" spans="1:12" ht="17.100000000000001" customHeight="1">
      <c r="A268" s="42"/>
      <c r="B268" s="207"/>
      <c r="C268" s="44"/>
      <c r="D268" s="42"/>
      <c r="E268" s="42"/>
      <c r="F268" s="44"/>
      <c r="G268" s="42"/>
      <c r="H268" s="44"/>
      <c r="I268" s="42"/>
      <c r="J268" s="42"/>
      <c r="K268" s="75"/>
      <c r="L268" s="42"/>
    </row>
    <row r="269" spans="1:12" ht="17.100000000000001" customHeight="1">
      <c r="A269" s="42"/>
      <c r="B269" s="207"/>
      <c r="C269" s="44"/>
      <c r="D269" s="42"/>
      <c r="E269" s="42"/>
      <c r="F269" s="44"/>
      <c r="G269" s="42"/>
      <c r="H269" s="44"/>
      <c r="I269" s="42"/>
      <c r="J269" s="42"/>
      <c r="K269" s="75"/>
      <c r="L269" s="42"/>
    </row>
    <row r="270" spans="1:12" ht="17.100000000000001" customHeight="1">
      <c r="A270" s="42"/>
      <c r="B270" s="207"/>
      <c r="C270" s="44"/>
      <c r="D270" s="42"/>
      <c r="E270" s="42"/>
      <c r="F270" s="44"/>
      <c r="G270" s="42"/>
      <c r="H270" s="44"/>
      <c r="I270" s="42"/>
      <c r="J270" s="42"/>
      <c r="K270" s="75"/>
      <c r="L270" s="42"/>
    </row>
    <row r="271" spans="1:12" ht="17.100000000000001" customHeight="1">
      <c r="A271" s="42"/>
      <c r="B271" s="207"/>
      <c r="C271" s="44"/>
      <c r="D271" s="42"/>
      <c r="E271" s="42"/>
      <c r="F271" s="44"/>
      <c r="G271" s="42"/>
      <c r="H271" s="44"/>
      <c r="I271" s="42"/>
      <c r="J271" s="42"/>
      <c r="K271" s="75"/>
      <c r="L271" s="42"/>
    </row>
    <row r="272" spans="1:12" ht="17.100000000000001" customHeight="1">
      <c r="A272" s="42"/>
      <c r="B272" s="207"/>
      <c r="C272" s="44"/>
      <c r="D272" s="42"/>
      <c r="E272" s="42"/>
      <c r="F272" s="44"/>
      <c r="G272" s="42"/>
      <c r="H272" s="44"/>
      <c r="I272" s="42"/>
      <c r="J272" s="42"/>
      <c r="K272" s="75"/>
      <c r="L272" s="42"/>
    </row>
    <row r="273" spans="1:12" ht="17.100000000000001" customHeight="1">
      <c r="A273" s="42"/>
      <c r="B273" s="207"/>
      <c r="C273" s="44"/>
      <c r="D273" s="42"/>
      <c r="E273" s="42"/>
      <c r="F273" s="44"/>
      <c r="G273" s="42"/>
      <c r="H273" s="44"/>
      <c r="I273" s="42"/>
      <c r="J273" s="42"/>
      <c r="K273" s="75"/>
      <c r="L273" s="42"/>
    </row>
    <row r="274" spans="1:12" ht="17.100000000000001" customHeight="1">
      <c r="A274" s="42"/>
      <c r="B274" s="207"/>
      <c r="C274" s="44"/>
      <c r="D274" s="42"/>
      <c r="E274" s="42"/>
      <c r="F274" s="44"/>
      <c r="G274" s="42"/>
      <c r="H274" s="44"/>
      <c r="I274" s="42"/>
      <c r="J274" s="42"/>
      <c r="K274" s="75"/>
      <c r="L274" s="42"/>
    </row>
    <row r="275" spans="1:12" ht="17.100000000000001" customHeight="1">
      <c r="A275" s="42"/>
      <c r="B275" s="207"/>
      <c r="C275" s="44"/>
      <c r="D275" s="42"/>
      <c r="E275" s="42"/>
      <c r="F275" s="44"/>
      <c r="G275" s="42"/>
      <c r="H275" s="44"/>
      <c r="I275" s="42"/>
      <c r="J275" s="42"/>
      <c r="K275" s="75"/>
      <c r="L275" s="42"/>
    </row>
    <row r="276" spans="1:12" ht="17.100000000000001" customHeight="1">
      <c r="A276" s="42"/>
      <c r="B276" s="207"/>
      <c r="C276" s="44"/>
      <c r="D276" s="42"/>
      <c r="E276" s="42"/>
      <c r="F276" s="44"/>
      <c r="G276" s="42"/>
      <c r="H276" s="44"/>
      <c r="I276" s="42"/>
      <c r="J276" s="42"/>
      <c r="K276" s="75"/>
      <c r="L276" s="42"/>
    </row>
    <row r="277" spans="1:12" ht="17.100000000000001" customHeight="1">
      <c r="A277" s="42"/>
      <c r="B277" s="207"/>
      <c r="C277" s="44"/>
      <c r="D277" s="42"/>
      <c r="E277" s="42"/>
      <c r="F277" s="44"/>
      <c r="G277" s="42"/>
      <c r="H277" s="44"/>
      <c r="I277" s="42"/>
      <c r="J277" s="42"/>
      <c r="K277" s="75"/>
      <c r="L277" s="42"/>
    </row>
    <row r="278" spans="1:12" ht="17.100000000000001" customHeight="1">
      <c r="A278" s="42"/>
      <c r="B278" s="207"/>
      <c r="C278" s="44"/>
      <c r="D278" s="42"/>
      <c r="E278" s="42"/>
      <c r="F278" s="44"/>
      <c r="G278" s="42"/>
      <c r="H278" s="44"/>
      <c r="I278" s="42"/>
      <c r="J278" s="42"/>
      <c r="K278" s="75"/>
      <c r="L278" s="42"/>
    </row>
    <row r="279" spans="1:12" ht="17.100000000000001" customHeight="1">
      <c r="A279" s="42"/>
      <c r="B279" s="207"/>
      <c r="C279" s="44"/>
      <c r="D279" s="42"/>
      <c r="E279" s="42"/>
      <c r="F279" s="44"/>
      <c r="G279" s="42"/>
      <c r="H279" s="44"/>
      <c r="I279" s="42"/>
      <c r="J279" s="42"/>
      <c r="K279" s="75"/>
      <c r="L279" s="42"/>
    </row>
    <row r="280" spans="1:12" ht="17.100000000000001" customHeight="1">
      <c r="A280" s="42"/>
      <c r="B280" s="207"/>
      <c r="C280" s="44"/>
      <c r="D280" s="42"/>
      <c r="E280" s="42"/>
      <c r="F280" s="44"/>
      <c r="G280" s="42"/>
      <c r="H280" s="44"/>
      <c r="I280" s="42"/>
      <c r="J280" s="42"/>
      <c r="K280" s="75"/>
      <c r="L280" s="42"/>
    </row>
    <row r="281" spans="1:12" ht="17.100000000000001" customHeight="1">
      <c r="A281" s="42"/>
      <c r="B281" s="207"/>
      <c r="C281" s="44"/>
      <c r="D281" s="42"/>
      <c r="E281" s="42"/>
      <c r="F281" s="44"/>
      <c r="G281" s="42"/>
      <c r="H281" s="44"/>
      <c r="I281" s="42"/>
      <c r="J281" s="42"/>
      <c r="K281" s="75"/>
      <c r="L281" s="42"/>
    </row>
    <row r="282" spans="1:12" ht="17.100000000000001" customHeight="1">
      <c r="A282" s="42"/>
      <c r="B282" s="207"/>
      <c r="C282" s="44"/>
      <c r="D282" s="42"/>
      <c r="E282" s="42"/>
      <c r="F282" s="44"/>
      <c r="G282" s="42"/>
      <c r="H282" s="44"/>
      <c r="I282" s="42"/>
      <c r="J282" s="42"/>
      <c r="K282" s="75"/>
      <c r="L282" s="42"/>
    </row>
    <row r="283" spans="1:12" ht="17.100000000000001" customHeight="1">
      <c r="A283" s="42"/>
      <c r="B283" s="207"/>
      <c r="C283" s="44"/>
      <c r="D283" s="42"/>
      <c r="E283" s="42"/>
      <c r="F283" s="44"/>
      <c r="G283" s="42"/>
      <c r="H283" s="44"/>
      <c r="I283" s="42"/>
      <c r="J283" s="42"/>
      <c r="K283" s="75"/>
      <c r="L283" s="42"/>
    </row>
    <row r="284" spans="1:12" ht="17.100000000000001" customHeight="1">
      <c r="A284" s="42"/>
      <c r="B284" s="207"/>
      <c r="C284" s="44"/>
      <c r="D284" s="42"/>
      <c r="E284" s="42"/>
      <c r="F284" s="44"/>
      <c r="G284" s="42"/>
      <c r="H284" s="44"/>
      <c r="I284" s="42"/>
      <c r="J284" s="42"/>
      <c r="K284" s="75"/>
      <c r="L284" s="42"/>
    </row>
    <row r="285" spans="1:12" ht="17.100000000000001" customHeight="1">
      <c r="A285" s="42"/>
      <c r="B285" s="207"/>
      <c r="C285" s="44"/>
      <c r="D285" s="42"/>
      <c r="E285" s="42"/>
      <c r="F285" s="44"/>
      <c r="G285" s="42"/>
      <c r="H285" s="44"/>
      <c r="I285" s="42"/>
      <c r="J285" s="42"/>
      <c r="K285" s="75"/>
      <c r="L285" s="42"/>
    </row>
    <row r="286" spans="1:12" ht="17.100000000000001" customHeight="1">
      <c r="A286" s="42"/>
      <c r="B286" s="207"/>
      <c r="C286" s="44"/>
      <c r="D286" s="42"/>
      <c r="E286" s="42"/>
      <c r="F286" s="44"/>
      <c r="G286" s="42"/>
      <c r="H286" s="44"/>
      <c r="I286" s="42"/>
      <c r="J286" s="42"/>
      <c r="K286" s="75"/>
      <c r="L286" s="42"/>
    </row>
    <row r="287" spans="1:12" ht="17.100000000000001" customHeight="1">
      <c r="A287" s="42"/>
      <c r="B287" s="207"/>
      <c r="C287" s="44"/>
      <c r="D287" s="42"/>
      <c r="E287" s="42"/>
      <c r="F287" s="44"/>
      <c r="G287" s="42"/>
      <c r="H287" s="44"/>
      <c r="I287" s="42"/>
      <c r="J287" s="42"/>
      <c r="K287" s="75"/>
      <c r="L287" s="42"/>
    </row>
    <row r="288" spans="1:12" ht="17.100000000000001" customHeight="1">
      <c r="A288" s="42"/>
      <c r="B288" s="207"/>
      <c r="C288" s="44"/>
      <c r="D288" s="42"/>
      <c r="E288" s="42"/>
      <c r="F288" s="44"/>
      <c r="G288" s="42"/>
      <c r="H288" s="44"/>
      <c r="I288" s="42"/>
      <c r="J288" s="42"/>
      <c r="K288" s="75"/>
      <c r="L288" s="42"/>
    </row>
    <row r="289" spans="1:12" ht="17.100000000000001" customHeight="1">
      <c r="A289" s="42"/>
      <c r="B289" s="207"/>
      <c r="C289" s="44"/>
      <c r="D289" s="42"/>
      <c r="E289" s="42"/>
      <c r="F289" s="44"/>
      <c r="G289" s="42"/>
      <c r="H289" s="44"/>
      <c r="I289" s="42"/>
      <c r="J289" s="42"/>
      <c r="K289" s="75"/>
      <c r="L289" s="42"/>
    </row>
    <row r="290" spans="1:12" ht="17.100000000000001" customHeight="1">
      <c r="A290" s="42"/>
      <c r="B290" s="207"/>
      <c r="C290" s="44"/>
      <c r="D290" s="42"/>
      <c r="E290" s="42"/>
      <c r="F290" s="44"/>
      <c r="G290" s="42"/>
      <c r="H290" s="44"/>
      <c r="I290" s="42"/>
      <c r="J290" s="42"/>
      <c r="K290" s="75"/>
      <c r="L290" s="42"/>
    </row>
    <row r="291" spans="1:12" ht="17.100000000000001" customHeight="1">
      <c r="A291" s="42"/>
      <c r="B291" s="207"/>
      <c r="C291" s="44"/>
      <c r="D291" s="42"/>
      <c r="E291" s="42"/>
      <c r="F291" s="44"/>
      <c r="G291" s="42"/>
      <c r="H291" s="44"/>
      <c r="I291" s="42"/>
      <c r="J291" s="42"/>
      <c r="K291" s="75"/>
      <c r="L291" s="42"/>
    </row>
    <row r="292" spans="1:12" ht="17.100000000000001" customHeight="1">
      <c r="A292" s="42"/>
      <c r="B292" s="207"/>
      <c r="C292" s="44"/>
      <c r="D292" s="42"/>
      <c r="E292" s="42"/>
      <c r="F292" s="44"/>
      <c r="G292" s="42"/>
      <c r="H292" s="44"/>
      <c r="I292" s="42"/>
      <c r="J292" s="42"/>
      <c r="K292" s="75"/>
      <c r="L292" s="42"/>
    </row>
    <row r="293" spans="1:12" ht="17.100000000000001" customHeight="1">
      <c r="A293" s="42"/>
      <c r="B293" s="207"/>
      <c r="C293" s="44"/>
      <c r="D293" s="42"/>
      <c r="E293" s="42"/>
      <c r="F293" s="44"/>
      <c r="G293" s="42"/>
      <c r="H293" s="44"/>
      <c r="I293" s="42"/>
      <c r="J293" s="42"/>
      <c r="K293" s="75"/>
      <c r="L293" s="42"/>
    </row>
    <row r="294" spans="1:12" ht="17.100000000000001" customHeight="1">
      <c r="A294" s="42"/>
      <c r="B294" s="207"/>
      <c r="C294" s="44"/>
      <c r="D294" s="42"/>
      <c r="E294" s="42"/>
      <c r="F294" s="44"/>
      <c r="G294" s="42"/>
      <c r="H294" s="44"/>
      <c r="I294" s="42"/>
      <c r="J294" s="42"/>
      <c r="K294" s="75"/>
      <c r="L294" s="42"/>
    </row>
    <row r="295" spans="1:12" ht="17.100000000000001" customHeight="1">
      <c r="A295" s="42"/>
      <c r="B295" s="207"/>
      <c r="C295" s="44"/>
      <c r="D295" s="42"/>
      <c r="E295" s="42"/>
      <c r="F295" s="44"/>
      <c r="G295" s="42"/>
      <c r="H295" s="44"/>
      <c r="I295" s="42"/>
      <c r="J295" s="42"/>
      <c r="K295" s="75"/>
      <c r="L295" s="42"/>
    </row>
    <row r="296" spans="1:12" ht="17.100000000000001" customHeight="1">
      <c r="A296" s="42"/>
      <c r="B296" s="207"/>
      <c r="C296" s="44"/>
      <c r="D296" s="42"/>
      <c r="E296" s="42"/>
      <c r="F296" s="44"/>
      <c r="G296" s="42"/>
      <c r="H296" s="44"/>
      <c r="I296" s="42"/>
      <c r="J296" s="42"/>
      <c r="K296" s="75"/>
      <c r="L296" s="42"/>
    </row>
    <row r="297" spans="1:12" ht="17.100000000000001" customHeight="1">
      <c r="A297" s="42"/>
      <c r="B297" s="207"/>
      <c r="C297" s="44"/>
      <c r="D297" s="42"/>
      <c r="E297" s="42"/>
      <c r="F297" s="44"/>
      <c r="G297" s="42"/>
      <c r="H297" s="44"/>
      <c r="I297" s="42"/>
      <c r="J297" s="42"/>
      <c r="K297" s="75"/>
      <c r="L297" s="42"/>
    </row>
    <row r="298" spans="1:12" ht="17.100000000000001" customHeight="1">
      <c r="A298" s="42"/>
      <c r="B298" s="207"/>
      <c r="C298" s="44"/>
      <c r="D298" s="42"/>
      <c r="E298" s="42"/>
      <c r="F298" s="44"/>
      <c r="G298" s="42"/>
      <c r="H298" s="44"/>
      <c r="I298" s="42"/>
      <c r="J298" s="42"/>
      <c r="K298" s="75"/>
      <c r="L298" s="42"/>
    </row>
    <row r="299" spans="1:12" ht="17.100000000000001" customHeight="1">
      <c r="A299" s="42"/>
      <c r="B299" s="207"/>
      <c r="C299" s="44"/>
      <c r="D299" s="42"/>
      <c r="E299" s="42"/>
      <c r="F299" s="44"/>
      <c r="G299" s="42"/>
      <c r="H299" s="44"/>
      <c r="I299" s="42"/>
      <c r="J299" s="42"/>
      <c r="K299" s="75"/>
      <c r="L299" s="42"/>
    </row>
    <row r="300" spans="1:12" ht="17.100000000000001" customHeight="1">
      <c r="A300" s="42"/>
      <c r="B300" s="207"/>
      <c r="C300" s="44"/>
      <c r="D300" s="42"/>
      <c r="E300" s="42"/>
      <c r="F300" s="44"/>
      <c r="G300" s="42"/>
      <c r="H300" s="44"/>
      <c r="I300" s="42"/>
      <c r="J300" s="42"/>
      <c r="K300" s="75"/>
      <c r="L300" s="42"/>
    </row>
    <row r="301" spans="1:12" ht="17.100000000000001" customHeight="1">
      <c r="A301" s="42"/>
      <c r="B301" s="207"/>
      <c r="C301" s="44"/>
      <c r="D301" s="42"/>
      <c r="E301" s="42"/>
      <c r="F301" s="44"/>
      <c r="G301" s="42"/>
      <c r="H301" s="44"/>
      <c r="I301" s="42"/>
      <c r="J301" s="42"/>
      <c r="K301" s="75"/>
      <c r="L301" s="42"/>
    </row>
    <row r="302" spans="1:12" ht="17.100000000000001" customHeight="1">
      <c r="A302" s="42"/>
      <c r="B302" s="207"/>
      <c r="C302" s="44"/>
      <c r="D302" s="42"/>
      <c r="E302" s="42"/>
      <c r="F302" s="44"/>
      <c r="G302" s="42"/>
      <c r="H302" s="44"/>
      <c r="I302" s="42"/>
      <c r="J302" s="42"/>
      <c r="K302" s="75"/>
      <c r="L302" s="42"/>
    </row>
    <row r="303" spans="1:12" ht="17.100000000000001" customHeight="1">
      <c r="A303" s="42"/>
      <c r="B303" s="207"/>
      <c r="C303" s="44"/>
      <c r="D303" s="42"/>
      <c r="E303" s="42"/>
      <c r="F303" s="44"/>
      <c r="G303" s="42"/>
      <c r="H303" s="44"/>
      <c r="I303" s="42"/>
      <c r="J303" s="42"/>
      <c r="K303" s="75"/>
      <c r="L303" s="42"/>
    </row>
    <row r="304" spans="1:12" ht="17.100000000000001" customHeight="1">
      <c r="A304" s="42"/>
      <c r="B304" s="207"/>
      <c r="C304" s="44"/>
      <c r="D304" s="42"/>
      <c r="E304" s="42"/>
      <c r="F304" s="44"/>
      <c r="G304" s="42"/>
      <c r="H304" s="44"/>
      <c r="I304" s="42"/>
      <c r="J304" s="42"/>
      <c r="K304" s="75"/>
      <c r="L304" s="42"/>
    </row>
    <row r="305" spans="1:12" ht="17.100000000000001" customHeight="1">
      <c r="A305" s="42"/>
      <c r="B305" s="207"/>
      <c r="C305" s="44"/>
      <c r="D305" s="42"/>
      <c r="E305" s="42"/>
      <c r="F305" s="44"/>
      <c r="G305" s="42"/>
      <c r="H305" s="44"/>
      <c r="I305" s="42"/>
      <c r="J305" s="42"/>
      <c r="K305" s="75"/>
      <c r="L305" s="42"/>
    </row>
    <row r="306" spans="1:12" ht="17.100000000000001" customHeight="1">
      <c r="A306" s="42"/>
      <c r="B306" s="207"/>
      <c r="C306" s="44"/>
      <c r="D306" s="42"/>
      <c r="E306" s="42"/>
      <c r="F306" s="44"/>
      <c r="G306" s="42"/>
      <c r="H306" s="44"/>
      <c r="I306" s="42"/>
      <c r="J306" s="42"/>
      <c r="K306" s="75"/>
      <c r="L306" s="42"/>
    </row>
    <row r="307" spans="1:12" ht="17.100000000000001" customHeight="1">
      <c r="A307" s="42"/>
      <c r="B307" s="207"/>
      <c r="C307" s="44"/>
      <c r="D307" s="42"/>
      <c r="E307" s="42"/>
      <c r="F307" s="44"/>
      <c r="G307" s="42"/>
      <c r="H307" s="44"/>
      <c r="I307" s="42"/>
      <c r="J307" s="42"/>
      <c r="K307" s="75"/>
      <c r="L307" s="42"/>
    </row>
    <row r="308" spans="1:12" ht="17.100000000000001" customHeight="1">
      <c r="A308" s="42"/>
      <c r="B308" s="207"/>
      <c r="C308" s="44"/>
      <c r="D308" s="42"/>
      <c r="E308" s="42"/>
      <c r="F308" s="44"/>
      <c r="G308" s="42"/>
      <c r="H308" s="44"/>
      <c r="I308" s="42"/>
      <c r="J308" s="42"/>
      <c r="K308" s="75"/>
      <c r="L308" s="42"/>
    </row>
    <row r="309" spans="1:12" ht="17.100000000000001" customHeight="1">
      <c r="A309" s="42"/>
      <c r="B309" s="207"/>
      <c r="C309" s="44"/>
      <c r="D309" s="42"/>
      <c r="E309" s="42"/>
      <c r="F309" s="44"/>
      <c r="G309" s="42"/>
      <c r="H309" s="44"/>
      <c r="I309" s="42"/>
      <c r="J309" s="42"/>
      <c r="K309" s="75"/>
      <c r="L309" s="42"/>
    </row>
    <row r="310" spans="1:12" ht="17.100000000000001" customHeight="1">
      <c r="A310" s="42"/>
      <c r="B310" s="207"/>
      <c r="C310" s="44"/>
      <c r="D310" s="42"/>
      <c r="E310" s="42"/>
      <c r="F310" s="44"/>
      <c r="G310" s="42"/>
      <c r="H310" s="44"/>
      <c r="I310" s="42"/>
      <c r="J310" s="42"/>
      <c r="K310" s="75"/>
      <c r="L310" s="42"/>
    </row>
    <row r="311" spans="1:12" ht="17.100000000000001" customHeight="1">
      <c r="A311" s="42"/>
      <c r="B311" s="207"/>
      <c r="C311" s="44"/>
      <c r="D311" s="42"/>
      <c r="E311" s="42"/>
      <c r="F311" s="44"/>
      <c r="G311" s="42"/>
      <c r="H311" s="44"/>
      <c r="I311" s="42"/>
      <c r="J311" s="42"/>
      <c r="K311" s="75"/>
      <c r="L311" s="42"/>
    </row>
    <row r="312" spans="1:12" ht="17.100000000000001" customHeight="1">
      <c r="A312" s="42"/>
      <c r="B312" s="207"/>
      <c r="C312" s="44"/>
      <c r="D312" s="42"/>
      <c r="E312" s="42"/>
      <c r="F312" s="44"/>
      <c r="G312" s="42"/>
      <c r="H312" s="44"/>
      <c r="I312" s="42"/>
      <c r="J312" s="42"/>
      <c r="K312" s="75"/>
      <c r="L312" s="42"/>
    </row>
    <row r="313" spans="1:12" ht="17.100000000000001" customHeight="1">
      <c r="A313" s="42"/>
      <c r="B313" s="207"/>
      <c r="C313" s="44"/>
      <c r="D313" s="42"/>
      <c r="E313" s="42"/>
      <c r="F313" s="44"/>
      <c r="G313" s="42"/>
      <c r="H313" s="44"/>
      <c r="I313" s="42"/>
      <c r="J313" s="42"/>
      <c r="K313" s="75"/>
      <c r="L313" s="42"/>
    </row>
    <row r="314" spans="1:12" ht="17.100000000000001" customHeight="1">
      <c r="A314" s="42"/>
      <c r="B314" s="207"/>
      <c r="C314" s="44"/>
      <c r="D314" s="42"/>
      <c r="E314" s="42"/>
      <c r="F314" s="44"/>
      <c r="G314" s="42"/>
      <c r="H314" s="44"/>
      <c r="I314" s="42"/>
      <c r="J314" s="42"/>
      <c r="K314" s="75"/>
      <c r="L314" s="42"/>
    </row>
    <row r="315" spans="1:12" ht="17.100000000000001" customHeight="1">
      <c r="A315" s="42"/>
      <c r="B315" s="207"/>
      <c r="C315" s="44"/>
      <c r="D315" s="42"/>
      <c r="E315" s="42"/>
      <c r="F315" s="44"/>
      <c r="G315" s="42"/>
      <c r="H315" s="44"/>
      <c r="I315" s="42"/>
      <c r="J315" s="42"/>
      <c r="K315" s="75"/>
      <c r="L315" s="42"/>
    </row>
    <row r="316" spans="1:12" ht="17.100000000000001" customHeight="1">
      <c r="A316" s="42"/>
      <c r="B316" s="207"/>
      <c r="C316" s="44"/>
      <c r="D316" s="42"/>
      <c r="E316" s="42"/>
      <c r="F316" s="44"/>
      <c r="G316" s="42"/>
      <c r="H316" s="44"/>
      <c r="I316" s="42"/>
      <c r="J316" s="42"/>
      <c r="K316" s="75"/>
      <c r="L316" s="42"/>
    </row>
    <row r="317" spans="1:12" ht="17.100000000000001" customHeight="1">
      <c r="A317" s="42"/>
      <c r="B317" s="207"/>
      <c r="C317" s="44"/>
      <c r="D317" s="42"/>
      <c r="E317" s="42"/>
      <c r="F317" s="44"/>
      <c r="G317" s="42"/>
      <c r="H317" s="44"/>
      <c r="I317" s="42"/>
      <c r="J317" s="42"/>
      <c r="K317" s="75"/>
      <c r="L317" s="42"/>
    </row>
    <row r="318" spans="1:12" ht="17.100000000000001" customHeight="1">
      <c r="A318" s="42"/>
      <c r="B318" s="207"/>
      <c r="C318" s="44"/>
      <c r="D318" s="42"/>
      <c r="E318" s="42"/>
      <c r="F318" s="44"/>
      <c r="G318" s="42"/>
      <c r="H318" s="44"/>
      <c r="I318" s="42"/>
      <c r="J318" s="42"/>
      <c r="K318" s="75"/>
      <c r="L318" s="42"/>
    </row>
    <row r="319" spans="1:12" ht="17.100000000000001" customHeight="1">
      <c r="A319" s="42"/>
      <c r="B319" s="207"/>
      <c r="C319" s="44"/>
      <c r="D319" s="42"/>
      <c r="E319" s="42"/>
      <c r="F319" s="44"/>
      <c r="G319" s="42"/>
      <c r="H319" s="44"/>
      <c r="I319" s="42"/>
      <c r="J319" s="42"/>
      <c r="K319" s="75"/>
      <c r="L319" s="42"/>
    </row>
    <row r="320" spans="1:12" ht="17.100000000000001" customHeight="1">
      <c r="A320" s="42"/>
      <c r="B320" s="207"/>
      <c r="C320" s="44"/>
      <c r="D320" s="42"/>
      <c r="E320" s="42"/>
      <c r="F320" s="44"/>
      <c r="G320" s="42"/>
      <c r="H320" s="44"/>
      <c r="I320" s="42"/>
      <c r="J320" s="42"/>
      <c r="K320" s="75"/>
      <c r="L320" s="42"/>
    </row>
    <row r="321" spans="1:12" ht="17.100000000000001" customHeight="1">
      <c r="A321" s="42"/>
      <c r="B321" s="207"/>
      <c r="C321" s="44"/>
      <c r="D321" s="42"/>
      <c r="E321" s="42"/>
      <c r="F321" s="44"/>
      <c r="G321" s="42"/>
      <c r="H321" s="44"/>
      <c r="I321" s="42"/>
      <c r="J321" s="42"/>
      <c r="K321" s="75"/>
      <c r="L321" s="42"/>
    </row>
    <row r="322" spans="1:12" ht="17.100000000000001" customHeight="1">
      <c r="A322" s="42"/>
      <c r="B322" s="207"/>
      <c r="C322" s="44"/>
      <c r="D322" s="42"/>
      <c r="E322" s="42"/>
      <c r="F322" s="44"/>
      <c r="G322" s="42"/>
      <c r="H322" s="44"/>
      <c r="I322" s="42"/>
      <c r="J322" s="42"/>
      <c r="K322" s="75"/>
      <c r="L322" s="42"/>
    </row>
    <row r="323" spans="1:12" ht="17.100000000000001" customHeight="1">
      <c r="A323" s="42"/>
      <c r="B323" s="207"/>
      <c r="C323" s="44"/>
      <c r="D323" s="42"/>
      <c r="E323" s="42"/>
      <c r="F323" s="44"/>
      <c r="G323" s="42"/>
      <c r="H323" s="44"/>
      <c r="I323" s="42"/>
      <c r="J323" s="42"/>
      <c r="K323" s="75"/>
      <c r="L323" s="42"/>
    </row>
    <row r="324" spans="1:12" ht="17.100000000000001" customHeight="1">
      <c r="A324" s="42"/>
      <c r="B324" s="207"/>
      <c r="C324" s="44"/>
      <c r="D324" s="42"/>
      <c r="E324" s="42"/>
      <c r="F324" s="44"/>
      <c r="G324" s="42"/>
      <c r="H324" s="44"/>
      <c r="I324" s="42"/>
      <c r="J324" s="42"/>
      <c r="K324" s="75"/>
      <c r="L324" s="42"/>
    </row>
    <row r="325" spans="1:12" ht="17.100000000000001" customHeight="1">
      <c r="A325" s="42"/>
      <c r="B325" s="207"/>
      <c r="C325" s="44"/>
      <c r="D325" s="42"/>
      <c r="E325" s="42"/>
      <c r="F325" s="44"/>
      <c r="G325" s="42"/>
      <c r="H325" s="44"/>
      <c r="I325" s="42"/>
      <c r="J325" s="42"/>
      <c r="K325" s="75"/>
      <c r="L325" s="42"/>
    </row>
    <row r="326" spans="1:12" ht="17.100000000000001" customHeight="1">
      <c r="A326" s="42"/>
      <c r="B326" s="207"/>
      <c r="C326" s="44"/>
      <c r="D326" s="42"/>
      <c r="E326" s="42"/>
      <c r="F326" s="44"/>
      <c r="G326" s="42"/>
      <c r="H326" s="44"/>
      <c r="I326" s="42"/>
      <c r="J326" s="42"/>
      <c r="K326" s="75"/>
      <c r="L326" s="42"/>
    </row>
    <row r="327" spans="1:12" ht="17.100000000000001" customHeight="1">
      <c r="A327" s="42"/>
      <c r="B327" s="207"/>
      <c r="C327" s="44"/>
      <c r="D327" s="42"/>
      <c r="E327" s="42"/>
      <c r="F327" s="44"/>
      <c r="G327" s="42"/>
      <c r="H327" s="44"/>
      <c r="I327" s="42"/>
      <c r="J327" s="42"/>
      <c r="K327" s="75"/>
      <c r="L327" s="42"/>
    </row>
    <row r="328" spans="1:12" ht="17.100000000000001" customHeight="1">
      <c r="A328" s="42"/>
      <c r="B328" s="207"/>
      <c r="C328" s="44"/>
      <c r="D328" s="42"/>
      <c r="E328" s="42"/>
      <c r="F328" s="44"/>
      <c r="G328" s="42"/>
      <c r="H328" s="44"/>
      <c r="I328" s="42"/>
      <c r="J328" s="42"/>
      <c r="K328" s="75"/>
      <c r="L328" s="42"/>
    </row>
    <row r="329" spans="1:12" ht="17.100000000000001" customHeight="1">
      <c r="A329" s="42"/>
      <c r="B329" s="207"/>
      <c r="C329" s="44"/>
      <c r="D329" s="42"/>
      <c r="E329" s="42"/>
      <c r="F329" s="44"/>
      <c r="G329" s="42"/>
      <c r="H329" s="44"/>
      <c r="I329" s="42"/>
      <c r="J329" s="42"/>
      <c r="K329" s="75"/>
      <c r="L329" s="42"/>
    </row>
    <row r="330" spans="1:12" ht="17.100000000000001" customHeight="1">
      <c r="A330" s="42"/>
      <c r="B330" s="207"/>
      <c r="C330" s="44"/>
      <c r="D330" s="42"/>
      <c r="E330" s="42"/>
      <c r="F330" s="44"/>
      <c r="G330" s="42"/>
      <c r="H330" s="44"/>
      <c r="I330" s="42"/>
      <c r="J330" s="42"/>
      <c r="K330" s="75"/>
      <c r="L330" s="42"/>
    </row>
    <row r="331" spans="1:12" ht="17.100000000000001" customHeight="1">
      <c r="A331" s="42"/>
      <c r="B331" s="207"/>
      <c r="C331" s="44"/>
      <c r="D331" s="42"/>
      <c r="E331" s="42"/>
      <c r="F331" s="44"/>
      <c r="G331" s="42"/>
      <c r="H331" s="44"/>
      <c r="I331" s="42"/>
      <c r="J331" s="42"/>
      <c r="K331" s="75"/>
      <c r="L331" s="42"/>
    </row>
    <row r="332" spans="1:12" ht="17.100000000000001" customHeight="1">
      <c r="A332" s="42"/>
      <c r="B332" s="207"/>
      <c r="C332" s="44"/>
      <c r="D332" s="42"/>
      <c r="E332" s="42"/>
      <c r="F332" s="44"/>
      <c r="G332" s="42"/>
      <c r="H332" s="44"/>
      <c r="I332" s="42"/>
      <c r="J332" s="42"/>
      <c r="K332" s="75"/>
      <c r="L332" s="42"/>
    </row>
    <row r="333" spans="1:12" ht="17.100000000000001" customHeight="1">
      <c r="A333" s="42"/>
      <c r="B333" s="207"/>
      <c r="C333" s="44"/>
      <c r="D333" s="42"/>
      <c r="E333" s="42"/>
      <c r="F333" s="44"/>
      <c r="G333" s="42"/>
      <c r="H333" s="44"/>
      <c r="I333" s="42"/>
      <c r="J333" s="42"/>
      <c r="K333" s="75"/>
      <c r="L333" s="42"/>
    </row>
    <row r="334" spans="1:12" ht="17.100000000000001" customHeight="1">
      <c r="A334" s="42"/>
      <c r="B334" s="207"/>
      <c r="C334" s="44"/>
      <c r="D334" s="42"/>
      <c r="E334" s="42"/>
      <c r="F334" s="44"/>
      <c r="G334" s="42"/>
      <c r="H334" s="44"/>
      <c r="I334" s="42"/>
      <c r="J334" s="42"/>
      <c r="K334" s="75"/>
      <c r="L334" s="42"/>
    </row>
    <row r="335" spans="1:12" ht="17.100000000000001" customHeight="1">
      <c r="A335" s="42"/>
      <c r="B335" s="207"/>
      <c r="C335" s="44"/>
      <c r="D335" s="42"/>
      <c r="E335" s="42"/>
      <c r="F335" s="44"/>
      <c r="G335" s="42"/>
      <c r="H335" s="44"/>
      <c r="I335" s="42"/>
      <c r="J335" s="42"/>
      <c r="K335" s="75"/>
      <c r="L335" s="42"/>
    </row>
    <row r="336" spans="1:12" ht="17.100000000000001" customHeight="1">
      <c r="A336" s="42"/>
      <c r="B336" s="207"/>
      <c r="C336" s="44"/>
      <c r="D336" s="42"/>
      <c r="E336" s="42"/>
      <c r="F336" s="44"/>
      <c r="G336" s="42"/>
      <c r="H336" s="44"/>
      <c r="I336" s="42"/>
      <c r="J336" s="42"/>
      <c r="K336" s="75"/>
      <c r="L336" s="42"/>
    </row>
    <row r="337" spans="1:12" ht="17.100000000000001" customHeight="1">
      <c r="A337" s="42"/>
      <c r="B337" s="207"/>
      <c r="C337" s="44"/>
      <c r="D337" s="42"/>
      <c r="E337" s="42"/>
      <c r="F337" s="44"/>
      <c r="G337" s="42"/>
      <c r="H337" s="44"/>
      <c r="I337" s="42"/>
      <c r="J337" s="42"/>
      <c r="K337" s="75"/>
      <c r="L337" s="42"/>
    </row>
    <row r="338" spans="1:12" ht="17.100000000000001" customHeight="1">
      <c r="A338" s="42"/>
      <c r="B338" s="207"/>
      <c r="C338" s="44"/>
      <c r="D338" s="42"/>
      <c r="E338" s="42"/>
      <c r="F338" s="44"/>
      <c r="G338" s="42"/>
      <c r="H338" s="44"/>
      <c r="I338" s="42"/>
      <c r="J338" s="42"/>
      <c r="K338" s="75"/>
      <c r="L338" s="42"/>
    </row>
    <row r="339" spans="1:12" ht="17.100000000000001" customHeight="1">
      <c r="A339" s="42"/>
      <c r="B339" s="207"/>
      <c r="C339" s="44"/>
      <c r="D339" s="42"/>
      <c r="E339" s="42"/>
      <c r="F339" s="44"/>
      <c r="G339" s="42"/>
      <c r="H339" s="44"/>
      <c r="I339" s="42"/>
      <c r="J339" s="42"/>
      <c r="K339" s="75"/>
      <c r="L339" s="42"/>
    </row>
    <row r="340" spans="1:12" ht="17.100000000000001" customHeight="1">
      <c r="A340" s="42"/>
      <c r="B340" s="207"/>
      <c r="C340" s="44"/>
      <c r="D340" s="42"/>
      <c r="E340" s="42"/>
      <c r="F340" s="44"/>
      <c r="G340" s="42"/>
      <c r="H340" s="44"/>
      <c r="I340" s="42"/>
      <c r="J340" s="42"/>
      <c r="K340" s="75"/>
      <c r="L340" s="42"/>
    </row>
    <row r="341" spans="1:12" ht="17.100000000000001" customHeight="1">
      <c r="A341" s="42"/>
      <c r="B341" s="207"/>
      <c r="C341" s="44"/>
      <c r="D341" s="42"/>
      <c r="E341" s="42"/>
      <c r="F341" s="44"/>
      <c r="G341" s="42"/>
      <c r="H341" s="44"/>
      <c r="I341" s="42"/>
      <c r="J341" s="42"/>
      <c r="K341" s="75"/>
      <c r="L341" s="42"/>
    </row>
    <row r="342" spans="1:12" ht="17.100000000000001" customHeight="1">
      <c r="A342" s="42"/>
      <c r="B342" s="207"/>
      <c r="C342" s="44"/>
      <c r="D342" s="42"/>
      <c r="E342" s="42"/>
      <c r="F342" s="44"/>
      <c r="G342" s="42"/>
      <c r="H342" s="44"/>
      <c r="I342" s="42"/>
      <c r="J342" s="42"/>
      <c r="K342" s="75"/>
      <c r="L342" s="42"/>
    </row>
    <row r="343" spans="1:12" ht="17.100000000000001" customHeight="1">
      <c r="A343" s="42"/>
      <c r="B343" s="207"/>
      <c r="C343" s="44"/>
      <c r="D343" s="42"/>
      <c r="E343" s="42"/>
      <c r="F343" s="44"/>
      <c r="G343" s="42"/>
      <c r="H343" s="44"/>
      <c r="I343" s="42"/>
      <c r="J343" s="42"/>
      <c r="K343" s="75"/>
      <c r="L343" s="42"/>
    </row>
    <row r="344" spans="1:12" ht="17.100000000000001" customHeight="1">
      <c r="A344" s="42"/>
      <c r="B344" s="207"/>
      <c r="C344" s="44"/>
      <c r="D344" s="42"/>
      <c r="E344" s="42"/>
      <c r="F344" s="44"/>
      <c r="G344" s="42"/>
      <c r="H344" s="44"/>
      <c r="I344" s="42"/>
      <c r="J344" s="42"/>
      <c r="K344" s="75"/>
      <c r="L344" s="42"/>
    </row>
    <row r="345" spans="1:12" ht="17.100000000000001" customHeight="1">
      <c r="A345" s="42"/>
      <c r="B345" s="207"/>
      <c r="C345" s="44"/>
      <c r="D345" s="42"/>
      <c r="E345" s="42"/>
      <c r="F345" s="44"/>
      <c r="G345" s="42"/>
      <c r="H345" s="44"/>
      <c r="I345" s="42"/>
      <c r="J345" s="42"/>
      <c r="K345" s="75"/>
      <c r="L345" s="42"/>
    </row>
    <row r="346" spans="1:12" ht="17.100000000000001" customHeight="1">
      <c r="A346" s="42"/>
      <c r="B346" s="207"/>
      <c r="C346" s="44"/>
      <c r="D346" s="42"/>
      <c r="E346" s="42"/>
      <c r="F346" s="44"/>
      <c r="G346" s="42"/>
      <c r="H346" s="44"/>
      <c r="I346" s="42"/>
      <c r="J346" s="42"/>
      <c r="K346" s="75"/>
      <c r="L346" s="42"/>
    </row>
    <row r="347" spans="1:12" ht="17.100000000000001" customHeight="1">
      <c r="A347" s="42"/>
      <c r="B347" s="207"/>
      <c r="C347" s="44"/>
      <c r="D347" s="42"/>
      <c r="E347" s="42"/>
      <c r="F347" s="44"/>
      <c r="G347" s="42"/>
      <c r="H347" s="44"/>
      <c r="I347" s="42"/>
      <c r="J347" s="42"/>
      <c r="K347" s="75"/>
      <c r="L347" s="42"/>
    </row>
    <row r="348" spans="1:12" ht="17.100000000000001" customHeight="1">
      <c r="A348" s="42"/>
      <c r="B348" s="207"/>
      <c r="C348" s="44"/>
      <c r="D348" s="42"/>
      <c r="E348" s="42"/>
      <c r="F348" s="44"/>
      <c r="G348" s="42"/>
      <c r="H348" s="44"/>
      <c r="I348" s="42"/>
      <c r="J348" s="42"/>
      <c r="K348" s="75"/>
      <c r="L348" s="42"/>
    </row>
    <row r="349" spans="1:12" ht="17.100000000000001" customHeight="1">
      <c r="A349" s="42"/>
      <c r="B349" s="207"/>
      <c r="C349" s="44"/>
      <c r="D349" s="42"/>
      <c r="E349" s="42"/>
      <c r="F349" s="44"/>
      <c r="G349" s="42"/>
      <c r="H349" s="44"/>
      <c r="I349" s="42"/>
      <c r="J349" s="42"/>
      <c r="K349" s="75"/>
      <c r="L349" s="42"/>
    </row>
    <row r="350" spans="1:12" ht="17.100000000000001" customHeight="1">
      <c r="A350" s="42"/>
      <c r="B350" s="207"/>
      <c r="C350" s="44"/>
      <c r="D350" s="42"/>
      <c r="E350" s="42"/>
      <c r="F350" s="44"/>
      <c r="G350" s="42"/>
      <c r="H350" s="44"/>
      <c r="I350" s="42"/>
      <c r="J350" s="42"/>
      <c r="K350" s="75"/>
      <c r="L350" s="42"/>
    </row>
    <row r="351" spans="1:12" ht="17.100000000000001" customHeight="1">
      <c r="A351" s="42"/>
      <c r="B351" s="207"/>
      <c r="C351" s="44"/>
      <c r="D351" s="42"/>
      <c r="E351" s="42"/>
      <c r="F351" s="44"/>
      <c r="G351" s="42"/>
      <c r="H351" s="44"/>
      <c r="I351" s="42"/>
      <c r="J351" s="42"/>
      <c r="K351" s="75"/>
      <c r="L351" s="42"/>
    </row>
    <row r="352" spans="1:12" ht="17.100000000000001" customHeight="1">
      <c r="A352" s="42"/>
      <c r="B352" s="207"/>
      <c r="C352" s="44"/>
      <c r="D352" s="42"/>
      <c r="E352" s="42"/>
      <c r="F352" s="44"/>
      <c r="G352" s="42"/>
      <c r="H352" s="44"/>
      <c r="I352" s="42"/>
      <c r="J352" s="42"/>
      <c r="K352" s="75"/>
      <c r="L352" s="42"/>
    </row>
    <row r="353" spans="1:12" ht="17.100000000000001" customHeight="1">
      <c r="A353" s="42"/>
      <c r="B353" s="207"/>
      <c r="C353" s="44"/>
      <c r="D353" s="42"/>
      <c r="E353" s="42"/>
      <c r="F353" s="44"/>
      <c r="G353" s="42"/>
      <c r="H353" s="44"/>
      <c r="I353" s="42"/>
      <c r="J353" s="42"/>
      <c r="K353" s="75"/>
      <c r="L353" s="42"/>
    </row>
    <row r="354" spans="1:12" ht="17.100000000000001" customHeight="1">
      <c r="A354" s="42"/>
      <c r="B354" s="207"/>
      <c r="C354" s="44"/>
      <c r="D354" s="42"/>
      <c r="E354" s="42"/>
      <c r="F354" s="44"/>
      <c r="G354" s="42"/>
      <c r="H354" s="44"/>
      <c r="I354" s="42"/>
      <c r="J354" s="42"/>
      <c r="K354" s="75"/>
      <c r="L354" s="42"/>
    </row>
    <row r="355" spans="1:12" ht="17.100000000000001" customHeight="1">
      <c r="A355" s="42"/>
      <c r="B355" s="207"/>
      <c r="C355" s="44"/>
      <c r="D355" s="42"/>
      <c r="E355" s="42"/>
      <c r="F355" s="44"/>
      <c r="G355" s="42"/>
      <c r="H355" s="44"/>
      <c r="I355" s="42"/>
      <c r="J355" s="42"/>
      <c r="K355" s="75"/>
      <c r="L355" s="42"/>
    </row>
    <row r="356" spans="1:12" ht="17.100000000000001" customHeight="1">
      <c r="A356" s="42"/>
      <c r="B356" s="207"/>
      <c r="C356" s="44"/>
      <c r="D356" s="42"/>
      <c r="E356" s="42"/>
      <c r="F356" s="44"/>
      <c r="G356" s="42"/>
      <c r="H356" s="44"/>
      <c r="I356" s="42"/>
      <c r="J356" s="42"/>
      <c r="K356" s="75"/>
      <c r="L356" s="42"/>
    </row>
    <row r="357" spans="1:12" ht="17.100000000000001" customHeight="1">
      <c r="A357" s="42"/>
      <c r="B357" s="207"/>
      <c r="C357" s="44"/>
      <c r="D357" s="42"/>
      <c r="E357" s="42"/>
      <c r="F357" s="44"/>
      <c r="G357" s="42"/>
      <c r="H357" s="44"/>
      <c r="I357" s="42"/>
      <c r="J357" s="42"/>
      <c r="K357" s="75"/>
      <c r="L357" s="42"/>
    </row>
    <row r="358" spans="1:12" ht="17.100000000000001" customHeight="1">
      <c r="A358" s="42"/>
      <c r="B358" s="207"/>
      <c r="C358" s="44"/>
      <c r="D358" s="42"/>
      <c r="E358" s="42"/>
      <c r="F358" s="44"/>
      <c r="G358" s="42"/>
      <c r="H358" s="44"/>
      <c r="I358" s="42"/>
      <c r="J358" s="42"/>
      <c r="K358" s="75"/>
      <c r="L358" s="42"/>
    </row>
    <row r="359" spans="1:12" ht="17.100000000000001" customHeight="1">
      <c r="A359" s="42"/>
      <c r="B359" s="207"/>
      <c r="C359" s="44"/>
      <c r="D359" s="42"/>
      <c r="E359" s="42"/>
      <c r="F359" s="44"/>
      <c r="G359" s="42"/>
      <c r="H359" s="44"/>
      <c r="I359" s="42"/>
      <c r="J359" s="42"/>
      <c r="K359" s="75"/>
      <c r="L359" s="42"/>
    </row>
    <row r="360" spans="1:12" ht="17.100000000000001" customHeight="1">
      <c r="A360" s="42"/>
      <c r="B360" s="207"/>
      <c r="C360" s="44"/>
      <c r="D360" s="42"/>
      <c r="E360" s="42"/>
      <c r="F360" s="44"/>
      <c r="G360" s="42"/>
      <c r="H360" s="44"/>
      <c r="I360" s="42"/>
      <c r="J360" s="42"/>
      <c r="K360" s="75"/>
      <c r="L360" s="42"/>
    </row>
    <row r="361" spans="1:12" ht="17.100000000000001" customHeight="1">
      <c r="A361" s="42"/>
      <c r="B361" s="207"/>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2"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r:id="rId39"/>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M364"/>
  <sheetViews>
    <sheetView showGridLines="0" tabSelected="1" topLeftCell="A34" zoomScaleNormal="100" workbookViewId="0">
      <selection activeCell="G53" sqref="G53"/>
    </sheetView>
  </sheetViews>
  <sheetFormatPr defaultColWidth="9" defaultRowHeight="15.75" customHeight="1"/>
  <cols>
    <col min="1" max="1" width="5.375" style="562" bestFit="1" customWidth="1"/>
    <col min="2" max="3" width="6.125" style="562" bestFit="1" customWidth="1"/>
    <col min="4" max="4" width="5.625" style="631" bestFit="1" customWidth="1"/>
    <col min="5" max="5" width="13.625" style="562" customWidth="1"/>
    <col min="6" max="6" width="46.875" style="562" customWidth="1"/>
    <col min="7" max="7" width="21" style="562" customWidth="1"/>
    <col min="8" max="8" width="24.5" style="631" bestFit="1" customWidth="1"/>
    <col min="9" max="9" width="13.625" style="562" bestFit="1" customWidth="1"/>
    <col min="10" max="10" width="16" style="562" customWidth="1"/>
    <col min="11" max="11" width="20.5" style="562" customWidth="1"/>
    <col min="12" max="12" width="43.5" style="562" customWidth="1"/>
    <col min="13" max="13" width="53.25" style="562" bestFit="1" customWidth="1"/>
    <col min="14" max="259" width="8.625" style="613" customWidth="1"/>
    <col min="260" max="16384" width="9" style="613"/>
  </cols>
  <sheetData>
    <row r="1" spans="1:13" ht="17.45" customHeight="1">
      <c r="A1" s="606"/>
      <c r="B1" s="673"/>
      <c r="C1" s="673"/>
      <c r="D1" s="607"/>
      <c r="E1" s="862" t="s">
        <v>1165</v>
      </c>
      <c r="F1" s="863"/>
      <c r="G1" s="608"/>
      <c r="H1" s="865"/>
      <c r="I1" s="609"/>
      <c r="J1" s="610" t="s">
        <v>5</v>
      </c>
      <c r="K1" s="611"/>
      <c r="L1" s="612"/>
      <c r="M1" s="606"/>
    </row>
    <row r="2" spans="1:13" ht="17.45" customHeight="1">
      <c r="A2" s="606"/>
      <c r="B2" s="673"/>
      <c r="C2" s="673"/>
      <c r="D2" s="607"/>
      <c r="E2" s="863"/>
      <c r="F2" s="863"/>
      <c r="G2" s="608"/>
      <c r="H2" s="866"/>
      <c r="I2" s="614" t="s">
        <v>6</v>
      </c>
      <c r="J2" s="615">
        <f>COUNTIF(I15:I364,"Not POR")</f>
        <v>1</v>
      </c>
      <c r="K2" s="611"/>
      <c r="L2" s="612"/>
      <c r="M2" s="606"/>
    </row>
    <row r="3" spans="1:13" ht="17.45" customHeight="1">
      <c r="A3" s="606"/>
      <c r="B3" s="673"/>
      <c r="C3" s="673"/>
      <c r="D3" s="607"/>
      <c r="E3" s="863"/>
      <c r="F3" s="863"/>
      <c r="G3" s="608"/>
      <c r="H3" s="866"/>
      <c r="I3" s="616" t="s">
        <v>8</v>
      </c>
      <c r="J3" s="615">
        <f>COUNTIF(I15:I364,"CHN validation")</f>
        <v>0</v>
      </c>
      <c r="K3" s="611"/>
      <c r="L3" s="612"/>
      <c r="M3" s="606"/>
    </row>
    <row r="4" spans="1:13" ht="17.45" customHeight="1">
      <c r="A4" s="606"/>
      <c r="B4" s="673"/>
      <c r="C4" s="673"/>
      <c r="D4" s="607"/>
      <c r="E4" s="863"/>
      <c r="F4" s="863"/>
      <c r="G4" s="608"/>
      <c r="H4" s="866"/>
      <c r="I4" s="617" t="s">
        <v>9</v>
      </c>
      <c r="J4" s="615">
        <f>COUNTIF(I12:I364,"New Item")</f>
        <v>0</v>
      </c>
      <c r="K4" s="611"/>
      <c r="L4" s="612"/>
      <c r="M4" s="606"/>
    </row>
    <row r="5" spans="1:13" ht="17.45" customHeight="1">
      <c r="A5" s="606"/>
      <c r="B5" s="673"/>
      <c r="C5" s="673"/>
      <c r="D5" s="607"/>
      <c r="E5" s="863"/>
      <c r="F5" s="863"/>
      <c r="G5" s="608"/>
      <c r="H5" s="866"/>
      <c r="I5" s="618" t="s">
        <v>7</v>
      </c>
      <c r="J5" s="615">
        <f>COUNTIF(I13:I364,"Pending update")</f>
        <v>0</v>
      </c>
      <c r="K5" s="611"/>
      <c r="L5" s="612"/>
      <c r="M5" s="606"/>
    </row>
    <row r="6" spans="1:13" ht="17.45" customHeight="1">
      <c r="A6" s="606"/>
      <c r="B6" s="673"/>
      <c r="C6" s="673"/>
      <c r="D6" s="607"/>
      <c r="E6" s="863"/>
      <c r="F6" s="863"/>
      <c r="G6" s="608"/>
      <c r="H6" s="866"/>
      <c r="I6" s="619" t="s">
        <v>10</v>
      </c>
      <c r="J6" s="615">
        <f>COUNTIF(I13:I364,"Modified")</f>
        <v>15</v>
      </c>
      <c r="K6" s="611"/>
      <c r="L6" s="612"/>
      <c r="M6" s="606"/>
    </row>
    <row r="7" spans="1:13" ht="17.45" customHeight="1">
      <c r="A7" s="606"/>
      <c r="B7" s="673"/>
      <c r="C7" s="673"/>
      <c r="D7" s="607"/>
      <c r="E7" s="863"/>
      <c r="F7" s="863"/>
      <c r="G7" s="608"/>
      <c r="H7" s="866"/>
      <c r="I7" s="620" t="s">
        <v>11</v>
      </c>
      <c r="J7" s="615">
        <f>COUNTIF(I15:I364,"Ready")</f>
        <v>332</v>
      </c>
      <c r="K7" s="611"/>
      <c r="L7" s="612"/>
      <c r="M7" s="606"/>
    </row>
    <row r="8" spans="1:13" ht="16.5" customHeight="1" thickBot="1">
      <c r="A8" s="621"/>
      <c r="B8" s="674"/>
      <c r="C8" s="674"/>
      <c r="D8" s="622"/>
      <c r="E8" s="864"/>
      <c r="F8" s="864"/>
      <c r="G8" s="623"/>
      <c r="H8" s="867"/>
      <c r="I8" s="624" t="s">
        <v>12</v>
      </c>
      <c r="J8" s="625">
        <f>COUNTIF(I11:I364,"Not ready")</f>
        <v>2</v>
      </c>
      <c r="K8" s="626"/>
      <c r="L8" s="627"/>
      <c r="M8" s="621"/>
    </row>
    <row r="9" spans="1:13" ht="31.5">
      <c r="A9" s="634" t="s">
        <v>13</v>
      </c>
      <c r="B9" s="721" t="s">
        <v>3221</v>
      </c>
      <c r="C9" s="721" t="s">
        <v>3222</v>
      </c>
      <c r="D9" s="721" t="s">
        <v>14</v>
      </c>
      <c r="E9" s="721" t="s">
        <v>15</v>
      </c>
      <c r="F9" s="721" t="s">
        <v>16</v>
      </c>
      <c r="G9" s="721" t="s">
        <v>2743</v>
      </c>
      <c r="H9" s="721" t="s">
        <v>1643</v>
      </c>
      <c r="I9" s="721" t="s">
        <v>17</v>
      </c>
      <c r="J9" s="721" t="s">
        <v>1166</v>
      </c>
      <c r="K9" s="721" t="s">
        <v>18</v>
      </c>
      <c r="L9" s="722" t="s">
        <v>21</v>
      </c>
      <c r="M9" s="635" t="s">
        <v>22</v>
      </c>
    </row>
    <row r="10" spans="1:13" ht="16.5" customHeight="1">
      <c r="A10" s="723">
        <v>1</v>
      </c>
      <c r="B10" s="675"/>
      <c r="C10" s="675"/>
      <c r="D10" s="676" t="s">
        <v>23</v>
      </c>
      <c r="E10" s="677" t="s">
        <v>26</v>
      </c>
      <c r="F10" s="678" t="s">
        <v>27</v>
      </c>
      <c r="G10" s="679"/>
      <c r="H10" s="679"/>
      <c r="I10" s="680" t="s">
        <v>11</v>
      </c>
      <c r="J10" s="681"/>
      <c r="K10" s="681"/>
      <c r="L10" s="682"/>
      <c r="M10" s="724"/>
    </row>
    <row r="11" spans="1:13" ht="16.5" customHeight="1">
      <c r="A11" s="723">
        <v>2</v>
      </c>
      <c r="B11" s="675"/>
      <c r="C11" s="675"/>
      <c r="D11" s="676" t="s">
        <v>23</v>
      </c>
      <c r="E11" s="677" t="s">
        <v>26</v>
      </c>
      <c r="F11" s="678" t="s">
        <v>29</v>
      </c>
      <c r="G11" s="679"/>
      <c r="H11" s="679"/>
      <c r="I11" s="680" t="s">
        <v>11</v>
      </c>
      <c r="J11" s="681"/>
      <c r="K11" s="681"/>
      <c r="L11" s="682"/>
      <c r="M11" s="724"/>
    </row>
    <row r="12" spans="1:13" ht="16.5" customHeight="1">
      <c r="A12" s="723">
        <v>3</v>
      </c>
      <c r="B12" s="675"/>
      <c r="C12" s="675"/>
      <c r="D12" s="676" t="s">
        <v>23</v>
      </c>
      <c r="E12" s="677" t="s">
        <v>26</v>
      </c>
      <c r="F12" s="678" t="s">
        <v>34</v>
      </c>
      <c r="G12" s="679"/>
      <c r="H12" s="679"/>
      <c r="I12" s="680" t="s">
        <v>11</v>
      </c>
      <c r="J12" s="681"/>
      <c r="K12" s="681"/>
      <c r="L12" s="682"/>
      <c r="M12" s="724"/>
    </row>
    <row r="13" spans="1:13" ht="16.5" customHeight="1">
      <c r="A13" s="723">
        <v>4</v>
      </c>
      <c r="B13" s="675"/>
      <c r="C13" s="675"/>
      <c r="D13" s="676" t="s">
        <v>23</v>
      </c>
      <c r="E13" s="677" t="s">
        <v>24</v>
      </c>
      <c r="F13" s="683" t="s">
        <v>35</v>
      </c>
      <c r="G13" s="679"/>
      <c r="H13" s="679"/>
      <c r="I13" s="680" t="s">
        <v>11</v>
      </c>
      <c r="J13" s="681"/>
      <c r="K13" s="676" t="s">
        <v>196</v>
      </c>
      <c r="L13" s="684" t="s">
        <v>1489</v>
      </c>
      <c r="M13" s="725"/>
    </row>
    <row r="14" spans="1:13" ht="16.5" customHeight="1">
      <c r="A14" s="723">
        <v>5</v>
      </c>
      <c r="B14" s="675"/>
      <c r="C14" s="675"/>
      <c r="D14" s="676" t="s">
        <v>23</v>
      </c>
      <c r="E14" s="678" t="s">
        <v>170</v>
      </c>
      <c r="F14" s="678" t="s">
        <v>2744</v>
      </c>
      <c r="G14" s="679"/>
      <c r="H14" s="679"/>
      <c r="I14" s="680" t="s">
        <v>11</v>
      </c>
      <c r="J14" s="681"/>
      <c r="K14" s="681"/>
      <c r="L14" s="685" t="s">
        <v>2261</v>
      </c>
      <c r="M14" s="726"/>
    </row>
    <row r="15" spans="1:13" ht="16.5" customHeight="1">
      <c r="A15" s="723">
        <v>6</v>
      </c>
      <c r="B15" s="675"/>
      <c r="C15" s="675"/>
      <c r="D15" s="676" t="s">
        <v>23</v>
      </c>
      <c r="E15" s="677" t="s">
        <v>24</v>
      </c>
      <c r="F15" s="678" t="s">
        <v>25</v>
      </c>
      <c r="G15" s="679"/>
      <c r="H15" s="679"/>
      <c r="I15" s="680" t="s">
        <v>11</v>
      </c>
      <c r="J15" s="681"/>
      <c r="K15" s="681"/>
      <c r="L15" s="684" t="s">
        <v>2745</v>
      </c>
      <c r="M15" s="727"/>
    </row>
    <row r="16" spans="1:13" ht="16.5" customHeight="1">
      <c r="A16" s="723">
        <v>7</v>
      </c>
      <c r="B16" s="675"/>
      <c r="C16" s="675"/>
      <c r="D16" s="676" t="s">
        <v>23</v>
      </c>
      <c r="E16" s="677" t="s">
        <v>24</v>
      </c>
      <c r="F16" s="677" t="s">
        <v>1238</v>
      </c>
      <c r="G16" s="679"/>
      <c r="H16" s="679"/>
      <c r="I16" s="680" t="s">
        <v>11</v>
      </c>
      <c r="J16" s="681"/>
      <c r="K16" s="681"/>
      <c r="L16" s="684" t="s">
        <v>1237</v>
      </c>
      <c r="M16" s="728"/>
    </row>
    <row r="17" spans="1:13" ht="16.5" customHeight="1">
      <c r="A17" s="723">
        <v>8</v>
      </c>
      <c r="B17" s="675"/>
      <c r="C17" s="675"/>
      <c r="D17" s="676" t="s">
        <v>23</v>
      </c>
      <c r="E17" s="677" t="s">
        <v>188</v>
      </c>
      <c r="F17" s="678" t="s">
        <v>2746</v>
      </c>
      <c r="G17" s="679"/>
      <c r="H17" s="679"/>
      <c r="I17" s="680" t="s">
        <v>11</v>
      </c>
      <c r="J17" s="681"/>
      <c r="K17" s="681"/>
      <c r="L17" s="684" t="s">
        <v>2747</v>
      </c>
      <c r="M17" s="728"/>
    </row>
    <row r="18" spans="1:13" ht="16.5" customHeight="1">
      <c r="A18" s="723">
        <v>9</v>
      </c>
      <c r="B18" s="675"/>
      <c r="C18" s="675"/>
      <c r="D18" s="676" t="s">
        <v>23</v>
      </c>
      <c r="E18" s="677" t="s">
        <v>24</v>
      </c>
      <c r="F18" s="678" t="s">
        <v>1241</v>
      </c>
      <c r="G18" s="679"/>
      <c r="H18" s="679"/>
      <c r="I18" s="680" t="s">
        <v>11</v>
      </c>
      <c r="J18" s="681"/>
      <c r="K18" s="679"/>
      <c r="L18" s="682"/>
      <c r="M18" s="724"/>
    </row>
    <row r="19" spans="1:13" ht="16.5" customHeight="1">
      <c r="A19" s="723">
        <v>10</v>
      </c>
      <c r="B19" s="675"/>
      <c r="C19" s="675"/>
      <c r="D19" s="676" t="s">
        <v>23</v>
      </c>
      <c r="E19" s="677" t="s">
        <v>24</v>
      </c>
      <c r="F19" s="683" t="s">
        <v>198</v>
      </c>
      <c r="G19" s="679"/>
      <c r="H19" s="679"/>
      <c r="I19" s="680" t="s">
        <v>11</v>
      </c>
      <c r="J19" s="681"/>
      <c r="K19" s="679"/>
      <c r="L19" s="684" t="s">
        <v>1215</v>
      </c>
      <c r="M19" s="729" t="s">
        <v>2046</v>
      </c>
    </row>
    <row r="20" spans="1:13" ht="16.5" customHeight="1">
      <c r="A20" s="723">
        <v>11</v>
      </c>
      <c r="B20" s="675"/>
      <c r="C20" s="675"/>
      <c r="D20" s="676" t="s">
        <v>23</v>
      </c>
      <c r="E20" s="677" t="s">
        <v>24</v>
      </c>
      <c r="F20" s="678" t="s">
        <v>900</v>
      </c>
      <c r="G20" s="679"/>
      <c r="H20" s="679"/>
      <c r="I20" s="680" t="s">
        <v>11</v>
      </c>
      <c r="J20" s="681"/>
      <c r="K20" s="679"/>
      <c r="L20" s="682"/>
      <c r="M20" s="730"/>
    </row>
    <row r="21" spans="1:13" ht="16.5" customHeight="1">
      <c r="A21" s="723">
        <v>12</v>
      </c>
      <c r="B21" s="675"/>
      <c r="C21" s="675"/>
      <c r="D21" s="676" t="s">
        <v>23</v>
      </c>
      <c r="E21" s="677" t="s">
        <v>24</v>
      </c>
      <c r="F21" s="678" t="s">
        <v>901</v>
      </c>
      <c r="G21" s="679"/>
      <c r="H21" s="679"/>
      <c r="I21" s="680" t="s">
        <v>11</v>
      </c>
      <c r="J21" s="686" t="s">
        <v>252</v>
      </c>
      <c r="K21" s="679"/>
      <c r="L21" s="682" t="s">
        <v>1244</v>
      </c>
      <c r="M21" s="730"/>
    </row>
    <row r="22" spans="1:13" ht="16.5" customHeight="1">
      <c r="A22" s="723">
        <v>13</v>
      </c>
      <c r="B22" s="675"/>
      <c r="C22" s="675"/>
      <c r="D22" s="676" t="s">
        <v>23</v>
      </c>
      <c r="E22" s="677" t="s">
        <v>24</v>
      </c>
      <c r="F22" s="678" t="s">
        <v>902</v>
      </c>
      <c r="G22" s="679"/>
      <c r="H22" s="679"/>
      <c r="I22" s="680" t="s">
        <v>11</v>
      </c>
      <c r="J22" s="686" t="s">
        <v>257</v>
      </c>
      <c r="K22" s="679"/>
      <c r="L22" s="682" t="s">
        <v>2748</v>
      </c>
      <c r="M22" s="730"/>
    </row>
    <row r="23" spans="1:13" ht="18.75" customHeight="1">
      <c r="A23" s="723">
        <v>14</v>
      </c>
      <c r="B23" s="675"/>
      <c r="C23" s="675"/>
      <c r="D23" s="676" t="s">
        <v>23</v>
      </c>
      <c r="E23" s="677" t="s">
        <v>24</v>
      </c>
      <c r="F23" s="678" t="s">
        <v>903</v>
      </c>
      <c r="G23" s="679"/>
      <c r="H23" s="679"/>
      <c r="I23" s="680" t="s">
        <v>11</v>
      </c>
      <c r="J23" s="686" t="s">
        <v>904</v>
      </c>
      <c r="K23" s="679"/>
      <c r="L23" s="682" t="s">
        <v>1245</v>
      </c>
      <c r="M23" s="724"/>
    </row>
    <row r="24" spans="1:13" ht="18.75" customHeight="1">
      <c r="A24" s="723">
        <v>15</v>
      </c>
      <c r="B24" s="675"/>
      <c r="C24" s="675"/>
      <c r="D24" s="676" t="s">
        <v>23</v>
      </c>
      <c r="E24" s="677" t="s">
        <v>24</v>
      </c>
      <c r="F24" s="678" t="s">
        <v>3084</v>
      </c>
      <c r="G24" s="679"/>
      <c r="H24" s="679"/>
      <c r="I24" s="680" t="s">
        <v>11</v>
      </c>
      <c r="J24" s="686"/>
      <c r="K24" s="679"/>
      <c r="L24" s="684" t="s">
        <v>3226</v>
      </c>
      <c r="M24" s="724"/>
    </row>
    <row r="25" spans="1:13" ht="16.5" customHeight="1">
      <c r="A25" s="723">
        <v>16</v>
      </c>
      <c r="B25" s="675"/>
      <c r="C25" s="675"/>
      <c r="D25" s="676" t="s">
        <v>23</v>
      </c>
      <c r="E25" s="677" t="s">
        <v>207</v>
      </c>
      <c r="F25" s="678" t="s">
        <v>208</v>
      </c>
      <c r="G25" s="676" t="s">
        <v>3061</v>
      </c>
      <c r="H25" s="676" t="s">
        <v>3053</v>
      </c>
      <c r="I25" s="680" t="s">
        <v>11</v>
      </c>
      <c r="J25" s="681"/>
      <c r="K25" s="679"/>
      <c r="L25" s="684" t="s">
        <v>2749</v>
      </c>
      <c r="M25" s="731"/>
    </row>
    <row r="26" spans="1:13" ht="16.5" customHeight="1">
      <c r="A26" s="723">
        <v>17</v>
      </c>
      <c r="B26" s="675"/>
      <c r="C26" s="675"/>
      <c r="D26" s="676" t="s">
        <v>23</v>
      </c>
      <c r="E26" s="677" t="s">
        <v>207</v>
      </c>
      <c r="F26" s="678" t="s">
        <v>210</v>
      </c>
      <c r="G26" s="676" t="s">
        <v>211</v>
      </c>
      <c r="H26" s="676" t="s">
        <v>211</v>
      </c>
      <c r="I26" s="680" t="s">
        <v>11</v>
      </c>
      <c r="J26" s="681"/>
      <c r="K26" s="679"/>
      <c r="L26" s="684" t="s">
        <v>1219</v>
      </c>
      <c r="M26" s="728"/>
    </row>
    <row r="27" spans="1:13" ht="16.5" customHeight="1">
      <c r="A27" s="723">
        <v>18</v>
      </c>
      <c r="B27" s="675"/>
      <c r="C27" s="675"/>
      <c r="D27" s="676" t="s">
        <v>23</v>
      </c>
      <c r="E27" s="677" t="s">
        <v>207</v>
      </c>
      <c r="F27" s="678" t="s">
        <v>905</v>
      </c>
      <c r="G27" s="676" t="s">
        <v>215</v>
      </c>
      <c r="H27" s="676" t="s">
        <v>215</v>
      </c>
      <c r="I27" s="680" t="s">
        <v>11</v>
      </c>
      <c r="J27" s="681"/>
      <c r="K27" s="679"/>
      <c r="L27" s="861" t="s">
        <v>1266</v>
      </c>
      <c r="M27" s="732"/>
    </row>
    <row r="28" spans="1:13" ht="16.5" customHeight="1">
      <c r="A28" s="723">
        <v>19</v>
      </c>
      <c r="B28" s="675"/>
      <c r="C28" s="675"/>
      <c r="D28" s="676" t="s">
        <v>23</v>
      </c>
      <c r="E28" s="677" t="s">
        <v>207</v>
      </c>
      <c r="F28" s="678" t="s">
        <v>3083</v>
      </c>
      <c r="G28" s="676"/>
      <c r="H28" s="676"/>
      <c r="I28" s="680" t="s">
        <v>11</v>
      </c>
      <c r="J28" s="681"/>
      <c r="K28" s="679"/>
      <c r="L28" s="861"/>
      <c r="M28" s="732"/>
    </row>
    <row r="29" spans="1:13" ht="16.5" customHeight="1">
      <c r="A29" s="723">
        <v>20</v>
      </c>
      <c r="B29" s="675"/>
      <c r="C29" s="675"/>
      <c r="D29" s="676" t="s">
        <v>23</v>
      </c>
      <c r="E29" s="677" t="s">
        <v>207</v>
      </c>
      <c r="F29" s="678" t="s">
        <v>216</v>
      </c>
      <c r="G29" s="679" t="s">
        <v>1516</v>
      </c>
      <c r="H29" s="679" t="s">
        <v>1516</v>
      </c>
      <c r="I29" s="680" t="s">
        <v>11</v>
      </c>
      <c r="J29" s="681"/>
      <c r="K29" s="679"/>
      <c r="L29" s="861"/>
      <c r="M29" s="732"/>
    </row>
    <row r="30" spans="1:13" ht="16.5" customHeight="1">
      <c r="A30" s="723">
        <v>21</v>
      </c>
      <c r="B30" s="675"/>
      <c r="C30" s="675"/>
      <c r="D30" s="676" t="s">
        <v>23</v>
      </c>
      <c r="E30" s="677" t="s">
        <v>207</v>
      </c>
      <c r="F30" s="678" t="s">
        <v>217</v>
      </c>
      <c r="G30" s="679" t="s">
        <v>1516</v>
      </c>
      <c r="H30" s="679" t="s">
        <v>1516</v>
      </c>
      <c r="I30" s="680" t="s">
        <v>11</v>
      </c>
      <c r="J30" s="681"/>
      <c r="K30" s="679"/>
      <c r="L30" s="861"/>
      <c r="M30" s="732"/>
    </row>
    <row r="31" spans="1:13" ht="16.5" customHeight="1">
      <c r="A31" s="723">
        <v>22</v>
      </c>
      <c r="B31" s="675"/>
      <c r="C31" s="675"/>
      <c r="D31" s="676" t="s">
        <v>23</v>
      </c>
      <c r="E31" s="677" t="s">
        <v>207</v>
      </c>
      <c r="F31" s="678" t="s">
        <v>218</v>
      </c>
      <c r="G31" s="679" t="s">
        <v>1516</v>
      </c>
      <c r="H31" s="679" t="s">
        <v>1516</v>
      </c>
      <c r="I31" s="680" t="s">
        <v>11</v>
      </c>
      <c r="J31" s="681"/>
      <c r="K31" s="679"/>
      <c r="L31" s="861"/>
      <c r="M31" s="732"/>
    </row>
    <row r="32" spans="1:13" ht="16.5" customHeight="1">
      <c r="A32" s="723">
        <v>23</v>
      </c>
      <c r="B32" s="675"/>
      <c r="C32" s="675"/>
      <c r="D32" s="676" t="s">
        <v>23</v>
      </c>
      <c r="E32" s="677" t="s">
        <v>207</v>
      </c>
      <c r="F32" s="678" t="s">
        <v>906</v>
      </c>
      <c r="G32" s="679" t="s">
        <v>1516</v>
      </c>
      <c r="H32" s="679" t="s">
        <v>1516</v>
      </c>
      <c r="I32" s="680" t="s">
        <v>11</v>
      </c>
      <c r="J32" s="681"/>
      <c r="K32" s="679"/>
      <c r="L32" s="861"/>
      <c r="M32" s="732"/>
    </row>
    <row r="33" spans="1:13" ht="16.5" customHeight="1">
      <c r="A33" s="723">
        <v>24</v>
      </c>
      <c r="B33" s="675"/>
      <c r="C33" s="675"/>
      <c r="D33" s="676" t="s">
        <v>23</v>
      </c>
      <c r="E33" s="677" t="s">
        <v>207</v>
      </c>
      <c r="F33" s="678" t="s">
        <v>220</v>
      </c>
      <c r="G33" s="679" t="s">
        <v>1516</v>
      </c>
      <c r="H33" s="679" t="s">
        <v>1516</v>
      </c>
      <c r="I33" s="680" t="s">
        <v>11</v>
      </c>
      <c r="J33" s="681"/>
      <c r="K33" s="679"/>
      <c r="L33" s="861"/>
      <c r="M33" s="732"/>
    </row>
    <row r="34" spans="1:13" ht="16.5" customHeight="1">
      <c r="A34" s="723">
        <v>25</v>
      </c>
      <c r="B34" s="675"/>
      <c r="C34" s="675"/>
      <c r="D34" s="676" t="s">
        <v>23</v>
      </c>
      <c r="E34" s="677" t="s">
        <v>207</v>
      </c>
      <c r="F34" s="678" t="s">
        <v>3067</v>
      </c>
      <c r="G34" s="676" t="s">
        <v>1079</v>
      </c>
      <c r="H34" s="676" t="s">
        <v>1079</v>
      </c>
      <c r="I34" s="680" t="s">
        <v>11</v>
      </c>
      <c r="J34" s="681"/>
      <c r="K34" s="679"/>
      <c r="L34" s="861"/>
      <c r="M34" s="732" t="s">
        <v>3064</v>
      </c>
    </row>
    <row r="35" spans="1:13" ht="16.5" customHeight="1">
      <c r="A35" s="723">
        <v>26</v>
      </c>
      <c r="B35" s="676" t="s">
        <v>23</v>
      </c>
      <c r="C35" s="675" t="s">
        <v>3223</v>
      </c>
      <c r="D35" s="676" t="s">
        <v>23</v>
      </c>
      <c r="E35" s="677" t="s">
        <v>207</v>
      </c>
      <c r="F35" s="678" t="s">
        <v>3057</v>
      </c>
      <c r="G35" s="687" t="s">
        <v>3224</v>
      </c>
      <c r="H35" s="679" t="s">
        <v>1516</v>
      </c>
      <c r="I35" s="680" t="s">
        <v>11</v>
      </c>
      <c r="J35" s="681"/>
      <c r="K35" s="679"/>
      <c r="L35" s="684" t="s">
        <v>3062</v>
      </c>
      <c r="M35" s="733" t="s">
        <v>3055</v>
      </c>
    </row>
    <row r="36" spans="1:13" ht="16.5" customHeight="1">
      <c r="A36" s="723">
        <v>27</v>
      </c>
      <c r="B36" s="676" t="s">
        <v>23</v>
      </c>
      <c r="C36" s="675" t="s">
        <v>3223</v>
      </c>
      <c r="D36" s="676" t="s">
        <v>23</v>
      </c>
      <c r="E36" s="677" t="s">
        <v>207</v>
      </c>
      <c r="F36" s="678" t="s">
        <v>3058</v>
      </c>
      <c r="G36" s="687" t="s">
        <v>3224</v>
      </c>
      <c r="H36" s="679" t="s">
        <v>1516</v>
      </c>
      <c r="I36" s="680" t="s">
        <v>11</v>
      </c>
      <c r="J36" s="681"/>
      <c r="K36" s="679"/>
      <c r="L36" s="684" t="s">
        <v>3054</v>
      </c>
      <c r="M36" s="733" t="s">
        <v>3063</v>
      </c>
    </row>
    <row r="37" spans="1:13" ht="16.5" customHeight="1">
      <c r="A37" s="723">
        <v>28</v>
      </c>
      <c r="B37" s="676" t="s">
        <v>23</v>
      </c>
      <c r="C37" s="675" t="s">
        <v>3223</v>
      </c>
      <c r="D37" s="676" t="s">
        <v>23</v>
      </c>
      <c r="E37" s="677" t="s">
        <v>3219</v>
      </c>
      <c r="F37" s="678" t="s">
        <v>3217</v>
      </c>
      <c r="G37" s="687" t="s">
        <v>3224</v>
      </c>
      <c r="H37" s="687" t="s">
        <v>3216</v>
      </c>
      <c r="I37" s="680" t="s">
        <v>11</v>
      </c>
      <c r="J37" s="681"/>
      <c r="K37" s="679"/>
      <c r="L37" s="684" t="s">
        <v>3196</v>
      </c>
      <c r="M37" s="733" t="s">
        <v>3056</v>
      </c>
    </row>
    <row r="38" spans="1:13" ht="16.5" customHeight="1">
      <c r="A38" s="723">
        <v>29</v>
      </c>
      <c r="B38" s="675"/>
      <c r="C38" s="675"/>
      <c r="D38" s="676" t="s">
        <v>23</v>
      </c>
      <c r="E38" s="677" t="s">
        <v>207</v>
      </c>
      <c r="F38" s="683" t="s">
        <v>1416</v>
      </c>
      <c r="G38" s="679"/>
      <c r="H38" s="679"/>
      <c r="I38" s="680" t="s">
        <v>11</v>
      </c>
      <c r="J38" s="681"/>
      <c r="K38" s="679"/>
      <c r="L38" s="688" t="s">
        <v>1994</v>
      </c>
      <c r="M38" s="734"/>
    </row>
    <row r="39" spans="1:13" ht="16.5" customHeight="1">
      <c r="A39" s="723">
        <v>30</v>
      </c>
      <c r="B39" s="676" t="s">
        <v>23</v>
      </c>
      <c r="C39" s="676" t="s">
        <v>23</v>
      </c>
      <c r="D39" s="676" t="s">
        <v>23</v>
      </c>
      <c r="E39" s="758" t="s">
        <v>207</v>
      </c>
      <c r="F39" s="757" t="s">
        <v>3248</v>
      </c>
      <c r="G39" s="679" t="s">
        <v>1516</v>
      </c>
      <c r="H39" s="679" t="s">
        <v>1516</v>
      </c>
      <c r="I39" s="619" t="s">
        <v>10</v>
      </c>
      <c r="J39" s="681"/>
      <c r="K39" s="681"/>
      <c r="L39" s="759" t="s">
        <v>3257</v>
      </c>
      <c r="M39" s="753" t="s">
        <v>3279</v>
      </c>
    </row>
    <row r="40" spans="1:13" ht="16.5" customHeight="1">
      <c r="A40" s="723">
        <v>31</v>
      </c>
      <c r="B40" s="676" t="s">
        <v>23</v>
      </c>
      <c r="C40" s="675" t="s">
        <v>3223</v>
      </c>
      <c r="D40" s="676" t="s">
        <v>23</v>
      </c>
      <c r="E40" s="758" t="s">
        <v>207</v>
      </c>
      <c r="F40" s="757" t="s">
        <v>3249</v>
      </c>
      <c r="G40" s="675" t="s">
        <v>3223</v>
      </c>
      <c r="H40" s="679" t="s">
        <v>1516</v>
      </c>
      <c r="I40" s="619" t="s">
        <v>10</v>
      </c>
      <c r="J40" s="681"/>
      <c r="K40" s="681"/>
      <c r="L40" s="759" t="s">
        <v>3259</v>
      </c>
      <c r="M40" s="753" t="s">
        <v>2878</v>
      </c>
    </row>
    <row r="41" spans="1:13" ht="16.5" customHeight="1">
      <c r="A41" s="723">
        <v>32</v>
      </c>
      <c r="B41" s="676" t="s">
        <v>23</v>
      </c>
      <c r="C41" s="675" t="s">
        <v>3223</v>
      </c>
      <c r="D41" s="676" t="s">
        <v>23</v>
      </c>
      <c r="E41" s="758" t="s">
        <v>207</v>
      </c>
      <c r="F41" s="757" t="s">
        <v>3250</v>
      </c>
      <c r="G41" s="675" t="s">
        <v>3223</v>
      </c>
      <c r="H41" s="760" t="s">
        <v>2705</v>
      </c>
      <c r="I41" s="619" t="s">
        <v>10</v>
      </c>
      <c r="J41" s="681"/>
      <c r="K41" s="681"/>
      <c r="L41" s="759"/>
      <c r="M41" s="753" t="s">
        <v>3264</v>
      </c>
    </row>
    <row r="42" spans="1:13" ht="16.5" customHeight="1">
      <c r="A42" s="723">
        <v>33</v>
      </c>
      <c r="B42" s="676" t="s">
        <v>23</v>
      </c>
      <c r="C42" s="676" t="s">
        <v>23</v>
      </c>
      <c r="D42" s="676" t="s">
        <v>23</v>
      </c>
      <c r="E42" s="758" t="s">
        <v>207</v>
      </c>
      <c r="F42" s="757" t="s">
        <v>3251</v>
      </c>
      <c r="G42" s="679" t="s">
        <v>1516</v>
      </c>
      <c r="H42" s="679" t="s">
        <v>1516</v>
      </c>
      <c r="I42" s="619" t="s">
        <v>10</v>
      </c>
      <c r="J42" s="681"/>
      <c r="K42" s="681"/>
      <c r="L42" s="759" t="s">
        <v>3260</v>
      </c>
      <c r="M42" s="753" t="s">
        <v>3268</v>
      </c>
    </row>
    <row r="43" spans="1:13" ht="16.5" customHeight="1">
      <c r="A43" s="723">
        <v>34</v>
      </c>
      <c r="B43" s="676" t="s">
        <v>23</v>
      </c>
      <c r="C43" s="676" t="s">
        <v>23</v>
      </c>
      <c r="D43" s="676" t="s">
        <v>23</v>
      </c>
      <c r="E43" s="758" t="s">
        <v>207</v>
      </c>
      <c r="F43" s="757" t="s">
        <v>3252</v>
      </c>
      <c r="G43" s="679" t="s">
        <v>1516</v>
      </c>
      <c r="H43" s="679" t="s">
        <v>1516</v>
      </c>
      <c r="I43" s="619" t="s">
        <v>10</v>
      </c>
      <c r="J43" s="681"/>
      <c r="K43" s="681"/>
      <c r="L43" s="759"/>
      <c r="M43" s="753" t="s">
        <v>3265</v>
      </c>
    </row>
    <row r="44" spans="1:13" ht="16.5" customHeight="1">
      <c r="A44" s="723">
        <v>35</v>
      </c>
      <c r="B44" s="676" t="s">
        <v>23</v>
      </c>
      <c r="C44" s="676" t="s">
        <v>23</v>
      </c>
      <c r="D44" s="676" t="s">
        <v>23</v>
      </c>
      <c r="E44" s="758" t="s">
        <v>207</v>
      </c>
      <c r="F44" s="757" t="s">
        <v>3253</v>
      </c>
      <c r="G44" s="679" t="s">
        <v>1516</v>
      </c>
      <c r="H44" s="679" t="s">
        <v>1516</v>
      </c>
      <c r="I44" s="619" t="s">
        <v>10</v>
      </c>
      <c r="J44" s="681"/>
      <c r="K44" s="681"/>
      <c r="L44" s="759" t="s">
        <v>3261</v>
      </c>
      <c r="M44" s="753" t="s">
        <v>3269</v>
      </c>
    </row>
    <row r="45" spans="1:13" ht="16.5" customHeight="1">
      <c r="A45" s="723">
        <v>36</v>
      </c>
      <c r="B45" s="676" t="s">
        <v>23</v>
      </c>
      <c r="C45" s="676" t="s">
        <v>23</v>
      </c>
      <c r="D45" s="676" t="s">
        <v>23</v>
      </c>
      <c r="E45" s="758" t="s">
        <v>207</v>
      </c>
      <c r="F45" s="757" t="s">
        <v>3254</v>
      </c>
      <c r="G45" s="679" t="s">
        <v>1516</v>
      </c>
      <c r="H45" s="679" t="s">
        <v>1516</v>
      </c>
      <c r="I45" s="619" t="s">
        <v>10</v>
      </c>
      <c r="J45" s="681"/>
      <c r="K45" s="681"/>
      <c r="L45" s="759"/>
      <c r="M45" s="753" t="s">
        <v>3266</v>
      </c>
    </row>
    <row r="46" spans="1:13" ht="16.5" customHeight="1">
      <c r="A46" s="723">
        <v>35</v>
      </c>
      <c r="B46" s="675" t="s">
        <v>3223</v>
      </c>
      <c r="C46" s="676" t="s">
        <v>23</v>
      </c>
      <c r="D46" s="676" t="s">
        <v>23</v>
      </c>
      <c r="E46" s="758" t="s">
        <v>207</v>
      </c>
      <c r="F46" s="757" t="s">
        <v>3271</v>
      </c>
      <c r="G46" s="679" t="s">
        <v>1516</v>
      </c>
      <c r="H46" s="675" t="s">
        <v>3223</v>
      </c>
      <c r="I46" s="619" t="s">
        <v>10</v>
      </c>
      <c r="J46" s="681"/>
      <c r="K46" s="681"/>
      <c r="L46" s="759" t="s">
        <v>3275</v>
      </c>
      <c r="M46" s="753" t="s">
        <v>3271</v>
      </c>
    </row>
    <row r="47" spans="1:13" ht="16.5" customHeight="1">
      <c r="A47" s="723">
        <v>36</v>
      </c>
      <c r="B47" s="675" t="s">
        <v>3223</v>
      </c>
      <c r="C47" s="676" t="s">
        <v>23</v>
      </c>
      <c r="D47" s="676" t="s">
        <v>23</v>
      </c>
      <c r="E47" s="758" t="s">
        <v>207</v>
      </c>
      <c r="F47" s="757" t="s">
        <v>3272</v>
      </c>
      <c r="G47" s="679" t="s">
        <v>1516</v>
      </c>
      <c r="H47" s="675" t="s">
        <v>3223</v>
      </c>
      <c r="I47" s="619" t="s">
        <v>10</v>
      </c>
      <c r="J47" s="681"/>
      <c r="K47" s="681"/>
      <c r="L47" s="759"/>
      <c r="M47" s="753" t="s">
        <v>3278</v>
      </c>
    </row>
    <row r="48" spans="1:13" ht="16.5" customHeight="1">
      <c r="A48" s="723">
        <v>37</v>
      </c>
      <c r="B48" s="676" t="s">
        <v>23</v>
      </c>
      <c r="C48" s="675" t="s">
        <v>3223</v>
      </c>
      <c r="D48" s="676" t="s">
        <v>23</v>
      </c>
      <c r="E48" s="758" t="s">
        <v>207</v>
      </c>
      <c r="F48" s="757" t="s">
        <v>3255</v>
      </c>
      <c r="G48" s="675" t="s">
        <v>3223</v>
      </c>
      <c r="H48" s="679" t="s">
        <v>1516</v>
      </c>
      <c r="I48" s="619" t="s">
        <v>10</v>
      </c>
      <c r="J48" s="681"/>
      <c r="K48" s="681"/>
      <c r="L48" s="759" t="s">
        <v>3262</v>
      </c>
      <c r="M48" s="753" t="s">
        <v>3270</v>
      </c>
    </row>
    <row r="49" spans="1:13" ht="16.5" customHeight="1">
      <c r="A49" s="723">
        <v>38</v>
      </c>
      <c r="B49" s="676" t="s">
        <v>23</v>
      </c>
      <c r="C49" s="675" t="s">
        <v>3223</v>
      </c>
      <c r="D49" s="676" t="s">
        <v>23</v>
      </c>
      <c r="E49" s="758" t="s">
        <v>207</v>
      </c>
      <c r="F49" s="757" t="s">
        <v>3256</v>
      </c>
      <c r="G49" s="675" t="s">
        <v>3223</v>
      </c>
      <c r="H49" s="679" t="s">
        <v>1516</v>
      </c>
      <c r="I49" s="619" t="s">
        <v>10</v>
      </c>
      <c r="J49" s="681"/>
      <c r="K49" s="681"/>
      <c r="L49" s="759" t="s">
        <v>3263</v>
      </c>
      <c r="M49" s="753" t="s">
        <v>3267</v>
      </c>
    </row>
    <row r="50" spans="1:13" ht="16.5" customHeight="1">
      <c r="A50" s="723">
        <v>37</v>
      </c>
      <c r="B50" s="675" t="s">
        <v>3223</v>
      </c>
      <c r="C50" s="676" t="s">
        <v>23</v>
      </c>
      <c r="D50" s="676" t="s">
        <v>23</v>
      </c>
      <c r="E50" s="758" t="s">
        <v>207</v>
      </c>
      <c r="F50" s="757" t="s">
        <v>3273</v>
      </c>
      <c r="G50" s="679" t="s">
        <v>1516</v>
      </c>
      <c r="H50" s="675" t="s">
        <v>3223</v>
      </c>
      <c r="I50" s="619" t="s">
        <v>10</v>
      </c>
      <c r="J50" s="681"/>
      <c r="K50" s="681"/>
      <c r="L50" s="759" t="s">
        <v>3276</v>
      </c>
      <c r="M50" s="753" t="s">
        <v>3273</v>
      </c>
    </row>
    <row r="51" spans="1:13" ht="16.5" customHeight="1">
      <c r="A51" s="723">
        <v>38</v>
      </c>
      <c r="B51" s="675" t="s">
        <v>3223</v>
      </c>
      <c r="C51" s="676" t="s">
        <v>23</v>
      </c>
      <c r="D51" s="676" t="s">
        <v>23</v>
      </c>
      <c r="E51" s="758" t="s">
        <v>207</v>
      </c>
      <c r="F51" s="757" t="s">
        <v>3274</v>
      </c>
      <c r="G51" s="679" t="s">
        <v>1516</v>
      </c>
      <c r="H51" s="675" t="s">
        <v>3223</v>
      </c>
      <c r="I51" s="619" t="s">
        <v>10</v>
      </c>
      <c r="J51" s="681"/>
      <c r="K51" s="681"/>
      <c r="L51" s="759" t="s">
        <v>3263</v>
      </c>
      <c r="M51" s="753" t="s">
        <v>3277</v>
      </c>
    </row>
    <row r="52" spans="1:13" ht="18" customHeight="1">
      <c r="A52" s="723">
        <v>39</v>
      </c>
      <c r="B52" s="675"/>
      <c r="C52" s="675"/>
      <c r="D52" s="676" t="s">
        <v>23</v>
      </c>
      <c r="E52" s="677" t="s">
        <v>284</v>
      </c>
      <c r="F52" s="678" t="s">
        <v>907</v>
      </c>
      <c r="G52" s="679"/>
      <c r="H52" s="679"/>
      <c r="I52" s="680" t="s">
        <v>11</v>
      </c>
      <c r="J52" s="681"/>
      <c r="K52" s="679"/>
      <c r="L52" s="861" t="s">
        <v>1246</v>
      </c>
      <c r="M52" s="728"/>
    </row>
    <row r="53" spans="1:13" ht="18" customHeight="1">
      <c r="A53" s="723">
        <v>40</v>
      </c>
      <c r="B53" s="675"/>
      <c r="C53" s="675"/>
      <c r="D53" s="676" t="s">
        <v>23</v>
      </c>
      <c r="E53" s="677" t="s">
        <v>284</v>
      </c>
      <c r="F53" s="678" t="s">
        <v>1167</v>
      </c>
      <c r="G53" s="679"/>
      <c r="H53" s="679"/>
      <c r="I53" s="680" t="s">
        <v>11</v>
      </c>
      <c r="J53" s="681"/>
      <c r="K53" s="679"/>
      <c r="L53" s="861"/>
      <c r="M53" s="728"/>
    </row>
    <row r="54" spans="1:13" ht="16.5" customHeight="1">
      <c r="A54" s="723">
        <v>41</v>
      </c>
      <c r="B54" s="675"/>
      <c r="C54" s="675"/>
      <c r="D54" s="676" t="s">
        <v>23</v>
      </c>
      <c r="E54" s="677" t="s">
        <v>284</v>
      </c>
      <c r="F54" s="678" t="s">
        <v>1168</v>
      </c>
      <c r="G54" s="679"/>
      <c r="H54" s="679"/>
      <c r="I54" s="680" t="s">
        <v>11</v>
      </c>
      <c r="J54" s="681"/>
      <c r="K54" s="679"/>
      <c r="L54" s="861"/>
      <c r="M54" s="728"/>
    </row>
    <row r="55" spans="1:13" ht="16.5" customHeight="1">
      <c r="A55" s="723">
        <v>42</v>
      </c>
      <c r="B55" s="675"/>
      <c r="C55" s="675"/>
      <c r="D55" s="676" t="s">
        <v>23</v>
      </c>
      <c r="E55" s="677" t="s">
        <v>284</v>
      </c>
      <c r="F55" s="678" t="s">
        <v>1169</v>
      </c>
      <c r="G55" s="679"/>
      <c r="H55" s="679"/>
      <c r="I55" s="680" t="s">
        <v>11</v>
      </c>
      <c r="J55" s="681"/>
      <c r="K55" s="679"/>
      <c r="L55" s="861"/>
      <c r="M55" s="728"/>
    </row>
    <row r="56" spans="1:13" ht="16.5" customHeight="1">
      <c r="A56" s="723">
        <v>43</v>
      </c>
      <c r="B56" s="675"/>
      <c r="C56" s="675"/>
      <c r="D56" s="676" t="s">
        <v>23</v>
      </c>
      <c r="E56" s="677" t="s">
        <v>284</v>
      </c>
      <c r="F56" s="678" t="s">
        <v>1170</v>
      </c>
      <c r="G56" s="679"/>
      <c r="H56" s="679"/>
      <c r="I56" s="680" t="s">
        <v>11</v>
      </c>
      <c r="J56" s="681"/>
      <c r="K56" s="679"/>
      <c r="L56" s="861"/>
      <c r="M56" s="728"/>
    </row>
    <row r="57" spans="1:13" ht="18" customHeight="1">
      <c r="A57" s="723">
        <v>44</v>
      </c>
      <c r="B57" s="675"/>
      <c r="C57" s="675"/>
      <c r="D57" s="676" t="s">
        <v>23</v>
      </c>
      <c r="E57" s="677" t="s">
        <v>284</v>
      </c>
      <c r="F57" s="683" t="s">
        <v>1661</v>
      </c>
      <c r="G57" s="689" t="s">
        <v>2956</v>
      </c>
      <c r="H57" s="689" t="s">
        <v>2956</v>
      </c>
      <c r="I57" s="680" t="s">
        <v>11</v>
      </c>
      <c r="J57" s="681"/>
      <c r="K57" s="679"/>
      <c r="L57" s="861" t="s">
        <v>1885</v>
      </c>
      <c r="M57" s="724"/>
    </row>
    <row r="58" spans="1:13" ht="18" customHeight="1">
      <c r="A58" s="723">
        <v>45</v>
      </c>
      <c r="B58" s="675"/>
      <c r="C58" s="675"/>
      <c r="D58" s="676" t="s">
        <v>23</v>
      </c>
      <c r="E58" s="677" t="s">
        <v>284</v>
      </c>
      <c r="F58" s="683" t="s">
        <v>1171</v>
      </c>
      <c r="G58" s="689" t="s">
        <v>2957</v>
      </c>
      <c r="H58" s="689" t="s">
        <v>2957</v>
      </c>
      <c r="I58" s="680" t="s">
        <v>11</v>
      </c>
      <c r="J58" s="681"/>
      <c r="K58" s="690"/>
      <c r="L58" s="861"/>
      <c r="M58" s="724"/>
    </row>
    <row r="59" spans="1:13" ht="18" customHeight="1">
      <c r="A59" s="723">
        <v>46</v>
      </c>
      <c r="B59" s="675"/>
      <c r="C59" s="675"/>
      <c r="D59" s="676" t="s">
        <v>23</v>
      </c>
      <c r="E59" s="677" t="s">
        <v>284</v>
      </c>
      <c r="F59" s="683" t="s">
        <v>1172</v>
      </c>
      <c r="G59" s="689" t="s">
        <v>1656</v>
      </c>
      <c r="H59" s="689" t="s">
        <v>1656</v>
      </c>
      <c r="I59" s="680" t="s">
        <v>11</v>
      </c>
      <c r="J59" s="681"/>
      <c r="K59" s="679"/>
      <c r="L59" s="861"/>
      <c r="M59" s="724"/>
    </row>
    <row r="60" spans="1:13" ht="18" customHeight="1">
      <c r="A60" s="723">
        <v>47</v>
      </c>
      <c r="B60" s="675"/>
      <c r="C60" s="675"/>
      <c r="D60" s="676" t="s">
        <v>23</v>
      </c>
      <c r="E60" s="677" t="s">
        <v>284</v>
      </c>
      <c r="F60" s="683" t="s">
        <v>1173</v>
      </c>
      <c r="G60" s="689" t="s">
        <v>1657</v>
      </c>
      <c r="H60" s="689" t="s">
        <v>1657</v>
      </c>
      <c r="I60" s="680" t="s">
        <v>11</v>
      </c>
      <c r="J60" s="681"/>
      <c r="K60" s="679"/>
      <c r="L60" s="861"/>
      <c r="M60" s="724"/>
    </row>
    <row r="61" spans="1:13" ht="18" customHeight="1">
      <c r="A61" s="723">
        <v>48</v>
      </c>
      <c r="B61" s="675"/>
      <c r="C61" s="675"/>
      <c r="D61" s="676" t="s">
        <v>23</v>
      </c>
      <c r="E61" s="677" t="s">
        <v>284</v>
      </c>
      <c r="F61" s="683" t="s">
        <v>1177</v>
      </c>
      <c r="G61" s="689" t="s">
        <v>1659</v>
      </c>
      <c r="H61" s="689" t="s">
        <v>1659</v>
      </c>
      <c r="I61" s="680" t="s">
        <v>11</v>
      </c>
      <c r="J61" s="681"/>
      <c r="K61" s="679"/>
      <c r="L61" s="861"/>
      <c r="M61" s="724"/>
    </row>
    <row r="62" spans="1:13" ht="18" customHeight="1">
      <c r="A62" s="723">
        <v>49</v>
      </c>
      <c r="B62" s="675"/>
      <c r="C62" s="675"/>
      <c r="D62" s="676" t="s">
        <v>23</v>
      </c>
      <c r="E62" s="677" t="s">
        <v>284</v>
      </c>
      <c r="F62" s="683" t="s">
        <v>1178</v>
      </c>
      <c r="G62" s="689" t="s">
        <v>2959</v>
      </c>
      <c r="H62" s="689" t="s">
        <v>2959</v>
      </c>
      <c r="I62" s="680" t="s">
        <v>11</v>
      </c>
      <c r="J62" s="681"/>
      <c r="K62" s="679"/>
      <c r="L62" s="861"/>
      <c r="M62" s="724"/>
    </row>
    <row r="63" spans="1:13" ht="18" customHeight="1">
      <c r="A63" s="723">
        <v>50</v>
      </c>
      <c r="B63" s="675"/>
      <c r="C63" s="675"/>
      <c r="D63" s="676" t="s">
        <v>23</v>
      </c>
      <c r="E63" s="677" t="s">
        <v>284</v>
      </c>
      <c r="F63" s="691" t="s">
        <v>3037</v>
      </c>
      <c r="G63" s="689" t="s">
        <v>3032</v>
      </c>
      <c r="H63" s="689" t="s">
        <v>3032</v>
      </c>
      <c r="I63" s="680" t="s">
        <v>11</v>
      </c>
      <c r="J63" s="681"/>
      <c r="K63" s="679"/>
      <c r="L63" s="861"/>
      <c r="M63" s="724"/>
    </row>
    <row r="64" spans="1:13" ht="18" customHeight="1">
      <c r="A64" s="723">
        <v>51</v>
      </c>
      <c r="B64" s="675"/>
      <c r="C64" s="675"/>
      <c r="D64" s="676" t="s">
        <v>23</v>
      </c>
      <c r="E64" s="677" t="s">
        <v>284</v>
      </c>
      <c r="F64" s="683" t="s">
        <v>1179</v>
      </c>
      <c r="G64" s="689" t="s">
        <v>1945</v>
      </c>
      <c r="H64" s="689" t="s">
        <v>1945</v>
      </c>
      <c r="I64" s="680" t="s">
        <v>11</v>
      </c>
      <c r="J64" s="681"/>
      <c r="K64" s="679"/>
      <c r="L64" s="861"/>
      <c r="M64" s="724"/>
    </row>
    <row r="65" spans="1:13" ht="18" customHeight="1">
      <c r="A65" s="723">
        <v>52</v>
      </c>
      <c r="B65" s="675"/>
      <c r="C65" s="675"/>
      <c r="D65" s="676" t="s">
        <v>23</v>
      </c>
      <c r="E65" s="677" t="s">
        <v>284</v>
      </c>
      <c r="F65" s="683" t="s">
        <v>1181</v>
      </c>
      <c r="G65" s="689" t="s">
        <v>3033</v>
      </c>
      <c r="H65" s="689" t="s">
        <v>3033</v>
      </c>
      <c r="I65" s="680" t="s">
        <v>11</v>
      </c>
      <c r="J65" s="681"/>
      <c r="K65" s="679"/>
      <c r="L65" s="861"/>
      <c r="M65" s="724"/>
    </row>
    <row r="66" spans="1:13" ht="18" customHeight="1">
      <c r="A66" s="723">
        <v>53</v>
      </c>
      <c r="B66" s="675"/>
      <c r="C66" s="675"/>
      <c r="D66" s="676" t="s">
        <v>23</v>
      </c>
      <c r="E66" s="677" t="s">
        <v>284</v>
      </c>
      <c r="F66" s="683" t="s">
        <v>1180</v>
      </c>
      <c r="G66" s="689" t="s">
        <v>1945</v>
      </c>
      <c r="H66" s="689" t="s">
        <v>1945</v>
      </c>
      <c r="I66" s="680" t="s">
        <v>11</v>
      </c>
      <c r="J66" s="681"/>
      <c r="K66" s="679"/>
      <c r="L66" s="861"/>
      <c r="M66" s="724"/>
    </row>
    <row r="67" spans="1:13" ht="18" customHeight="1">
      <c r="A67" s="723">
        <v>54</v>
      </c>
      <c r="B67" s="675"/>
      <c r="C67" s="675"/>
      <c r="D67" s="676" t="s">
        <v>23</v>
      </c>
      <c r="E67" s="677" t="s">
        <v>284</v>
      </c>
      <c r="F67" s="683" t="s">
        <v>3187</v>
      </c>
      <c r="G67" s="689" t="s">
        <v>1945</v>
      </c>
      <c r="H67" s="689" t="s">
        <v>1945</v>
      </c>
      <c r="I67" s="680" t="s">
        <v>11</v>
      </c>
      <c r="J67" s="681"/>
      <c r="K67" s="679"/>
      <c r="L67" s="861"/>
      <c r="M67" s="724"/>
    </row>
    <row r="68" spans="1:13" ht="18" customHeight="1">
      <c r="A68" s="723">
        <v>55</v>
      </c>
      <c r="B68" s="675"/>
      <c r="C68" s="675"/>
      <c r="D68" s="676" t="s">
        <v>23</v>
      </c>
      <c r="E68" s="677" t="s">
        <v>284</v>
      </c>
      <c r="F68" s="683" t="s">
        <v>3186</v>
      </c>
      <c r="G68" s="692" t="s">
        <v>2959</v>
      </c>
      <c r="H68" s="692" t="s">
        <v>2959</v>
      </c>
      <c r="I68" s="680" t="s">
        <v>11</v>
      </c>
      <c r="J68" s="681"/>
      <c r="K68" s="679"/>
      <c r="L68" s="861"/>
      <c r="M68" s="724"/>
    </row>
    <row r="69" spans="1:13" ht="18" customHeight="1">
      <c r="A69" s="723">
        <v>56</v>
      </c>
      <c r="B69" s="675"/>
      <c r="C69" s="675"/>
      <c r="D69" s="676" t="s">
        <v>23</v>
      </c>
      <c r="E69" s="677" t="s">
        <v>284</v>
      </c>
      <c r="F69" s="683" t="s">
        <v>2958</v>
      </c>
      <c r="G69" s="689" t="s">
        <v>3033</v>
      </c>
      <c r="H69" s="689" t="s">
        <v>3033</v>
      </c>
      <c r="I69" s="680" t="s">
        <v>11</v>
      </c>
      <c r="J69" s="681"/>
      <c r="K69" s="679"/>
      <c r="L69" s="861"/>
      <c r="M69" s="724"/>
    </row>
    <row r="70" spans="1:13" ht="18" customHeight="1">
      <c r="A70" s="723">
        <v>57</v>
      </c>
      <c r="B70" s="675"/>
      <c r="C70" s="675"/>
      <c r="D70" s="676" t="s">
        <v>23</v>
      </c>
      <c r="E70" s="677" t="s">
        <v>284</v>
      </c>
      <c r="F70" s="683" t="s">
        <v>1174</v>
      </c>
      <c r="G70" s="689" t="s">
        <v>3034</v>
      </c>
      <c r="H70" s="689" t="s">
        <v>3034</v>
      </c>
      <c r="I70" s="680" t="s">
        <v>11</v>
      </c>
      <c r="J70" s="681"/>
      <c r="K70" s="679"/>
      <c r="L70" s="861"/>
      <c r="M70" s="724"/>
    </row>
    <row r="71" spans="1:13" ht="18" customHeight="1">
      <c r="A71" s="723">
        <v>58</v>
      </c>
      <c r="B71" s="675"/>
      <c r="C71" s="675"/>
      <c r="D71" s="676" t="s">
        <v>23</v>
      </c>
      <c r="E71" s="677" t="s">
        <v>284</v>
      </c>
      <c r="F71" s="683" t="s">
        <v>1176</v>
      </c>
      <c r="G71" s="689" t="s">
        <v>3033</v>
      </c>
      <c r="H71" s="689" t="s">
        <v>3033</v>
      </c>
      <c r="I71" s="680" t="s">
        <v>11</v>
      </c>
      <c r="J71" s="681"/>
      <c r="K71" s="679"/>
      <c r="L71" s="861"/>
      <c r="M71" s="724"/>
    </row>
    <row r="72" spans="1:13" ht="18" customHeight="1">
      <c r="A72" s="723">
        <v>59</v>
      </c>
      <c r="B72" s="675"/>
      <c r="C72" s="675"/>
      <c r="D72" s="676" t="s">
        <v>23</v>
      </c>
      <c r="E72" s="677" t="s">
        <v>284</v>
      </c>
      <c r="F72" s="683" t="s">
        <v>1175</v>
      </c>
      <c r="G72" s="689" t="s">
        <v>3035</v>
      </c>
      <c r="H72" s="689" t="s">
        <v>3035</v>
      </c>
      <c r="I72" s="680" t="s">
        <v>11</v>
      </c>
      <c r="J72" s="681"/>
      <c r="K72" s="679"/>
      <c r="L72" s="861"/>
      <c r="M72" s="724"/>
    </row>
    <row r="73" spans="1:13" ht="18" customHeight="1">
      <c r="A73" s="723">
        <v>60</v>
      </c>
      <c r="B73" s="675"/>
      <c r="C73" s="675"/>
      <c r="D73" s="676" t="s">
        <v>23</v>
      </c>
      <c r="E73" s="677" t="s">
        <v>284</v>
      </c>
      <c r="F73" s="683" t="s">
        <v>1182</v>
      </c>
      <c r="G73" s="689" t="s">
        <v>3036</v>
      </c>
      <c r="H73" s="689" t="s">
        <v>3036</v>
      </c>
      <c r="I73" s="680" t="s">
        <v>11</v>
      </c>
      <c r="J73" s="681"/>
      <c r="K73" s="679"/>
      <c r="L73" s="861"/>
      <c r="M73" s="724"/>
    </row>
    <row r="74" spans="1:13" ht="18" customHeight="1">
      <c r="A74" s="723">
        <v>61</v>
      </c>
      <c r="B74" s="675"/>
      <c r="C74" s="675"/>
      <c r="D74" s="676" t="s">
        <v>23</v>
      </c>
      <c r="E74" s="677" t="s">
        <v>284</v>
      </c>
      <c r="F74" s="683" t="s">
        <v>1183</v>
      </c>
      <c r="G74" s="692" t="s">
        <v>2778</v>
      </c>
      <c r="H74" s="692" t="s">
        <v>2778</v>
      </c>
      <c r="I74" s="680" t="s">
        <v>11</v>
      </c>
      <c r="J74" s="681"/>
      <c r="K74" s="679"/>
      <c r="L74" s="861"/>
      <c r="M74" s="724"/>
    </row>
    <row r="75" spans="1:13" ht="18" customHeight="1">
      <c r="A75" s="723">
        <v>62</v>
      </c>
      <c r="B75" s="675"/>
      <c r="C75" s="675"/>
      <c r="D75" s="676" t="s">
        <v>23</v>
      </c>
      <c r="E75" s="677" t="s">
        <v>284</v>
      </c>
      <c r="F75" s="683" t="s">
        <v>1184</v>
      </c>
      <c r="G75" s="689" t="s">
        <v>3031</v>
      </c>
      <c r="H75" s="689" t="s">
        <v>3031</v>
      </c>
      <c r="I75" s="680" t="s">
        <v>11</v>
      </c>
      <c r="J75" s="681"/>
      <c r="K75" s="679"/>
      <c r="L75" s="861"/>
      <c r="M75" s="724"/>
    </row>
    <row r="76" spans="1:13" ht="18" customHeight="1">
      <c r="A76" s="723">
        <v>63</v>
      </c>
      <c r="B76" s="675"/>
      <c r="C76" s="675"/>
      <c r="D76" s="676" t="s">
        <v>23</v>
      </c>
      <c r="E76" s="677" t="s">
        <v>284</v>
      </c>
      <c r="F76" s="683" t="s">
        <v>2960</v>
      </c>
      <c r="G76" s="689" t="s">
        <v>3033</v>
      </c>
      <c r="H76" s="689" t="s">
        <v>3033</v>
      </c>
      <c r="I76" s="680" t="s">
        <v>11</v>
      </c>
      <c r="J76" s="681"/>
      <c r="K76" s="679"/>
      <c r="L76" s="861"/>
      <c r="M76" s="724"/>
    </row>
    <row r="77" spans="1:13" ht="18" customHeight="1">
      <c r="A77" s="723">
        <v>64</v>
      </c>
      <c r="B77" s="675"/>
      <c r="C77" s="675"/>
      <c r="D77" s="676" t="s">
        <v>23</v>
      </c>
      <c r="E77" s="677" t="s">
        <v>284</v>
      </c>
      <c r="F77" s="683" t="s">
        <v>1660</v>
      </c>
      <c r="G77" s="689" t="s">
        <v>1658</v>
      </c>
      <c r="H77" s="689" t="s">
        <v>1658</v>
      </c>
      <c r="I77" s="680" t="s">
        <v>11</v>
      </c>
      <c r="J77" s="681"/>
      <c r="K77" s="679"/>
      <c r="L77" s="861"/>
      <c r="M77" s="724"/>
    </row>
    <row r="78" spans="1:13" ht="18" customHeight="1">
      <c r="A78" s="723">
        <v>65</v>
      </c>
      <c r="B78" s="675"/>
      <c r="C78" s="675"/>
      <c r="D78" s="676" t="s">
        <v>23</v>
      </c>
      <c r="E78" s="677" t="s">
        <v>284</v>
      </c>
      <c r="F78" s="683" t="s">
        <v>3040</v>
      </c>
      <c r="G78" s="693" t="s">
        <v>3080</v>
      </c>
      <c r="H78" s="693" t="s">
        <v>3080</v>
      </c>
      <c r="I78" s="680" t="s">
        <v>11</v>
      </c>
      <c r="J78" s="681"/>
      <c r="K78" s="679"/>
      <c r="L78" s="861"/>
      <c r="M78" s="724"/>
    </row>
    <row r="79" spans="1:13" ht="18" customHeight="1">
      <c r="A79" s="723">
        <v>66</v>
      </c>
      <c r="B79" s="675"/>
      <c r="C79" s="675"/>
      <c r="D79" s="676" t="s">
        <v>23</v>
      </c>
      <c r="E79" s="677" t="s">
        <v>284</v>
      </c>
      <c r="F79" s="683" t="s">
        <v>1185</v>
      </c>
      <c r="G79" s="689" t="s">
        <v>1725</v>
      </c>
      <c r="H79" s="689" t="s">
        <v>1725</v>
      </c>
      <c r="I79" s="680" t="s">
        <v>11</v>
      </c>
      <c r="J79" s="681"/>
      <c r="K79" s="679"/>
      <c r="L79" s="861"/>
      <c r="M79" s="724"/>
    </row>
    <row r="80" spans="1:13" ht="18" customHeight="1">
      <c r="A80" s="723">
        <v>67</v>
      </c>
      <c r="B80" s="675"/>
      <c r="C80" s="675"/>
      <c r="D80" s="676" t="s">
        <v>23</v>
      </c>
      <c r="E80" s="677" t="s">
        <v>284</v>
      </c>
      <c r="F80" s="683" t="s">
        <v>1186</v>
      </c>
      <c r="G80" s="689" t="s">
        <v>1725</v>
      </c>
      <c r="H80" s="689" t="s">
        <v>1725</v>
      </c>
      <c r="I80" s="680" t="s">
        <v>11</v>
      </c>
      <c r="J80" s="681"/>
      <c r="K80" s="679"/>
      <c r="L80" s="861"/>
      <c r="M80" s="724"/>
    </row>
    <row r="81" spans="1:13" ht="18" customHeight="1">
      <c r="A81" s="723">
        <v>68</v>
      </c>
      <c r="B81" s="675"/>
      <c r="C81" s="675"/>
      <c r="D81" s="676" t="s">
        <v>23</v>
      </c>
      <c r="E81" s="677" t="s">
        <v>284</v>
      </c>
      <c r="F81" s="683" t="s">
        <v>908</v>
      </c>
      <c r="G81" s="676" t="s">
        <v>909</v>
      </c>
      <c r="H81" s="676" t="s">
        <v>909</v>
      </c>
      <c r="I81" s="680" t="s">
        <v>11</v>
      </c>
      <c r="J81" s="681"/>
      <c r="K81" s="679"/>
      <c r="L81" s="861"/>
      <c r="M81" s="724"/>
    </row>
    <row r="82" spans="1:13" ht="18" customHeight="1">
      <c r="A82" s="723">
        <v>69</v>
      </c>
      <c r="B82" s="675"/>
      <c r="C82" s="675"/>
      <c r="D82" s="676" t="s">
        <v>23</v>
      </c>
      <c r="E82" s="677" t="s">
        <v>284</v>
      </c>
      <c r="F82" s="683" t="s">
        <v>910</v>
      </c>
      <c r="G82" s="676" t="s">
        <v>911</v>
      </c>
      <c r="H82" s="676" t="s">
        <v>911</v>
      </c>
      <c r="I82" s="680" t="s">
        <v>11</v>
      </c>
      <c r="J82" s="681"/>
      <c r="K82" s="679"/>
      <c r="L82" s="861"/>
      <c r="M82" s="724"/>
    </row>
    <row r="83" spans="1:13" ht="18" customHeight="1">
      <c r="A83" s="723">
        <v>70</v>
      </c>
      <c r="B83" s="675"/>
      <c r="C83" s="675"/>
      <c r="D83" s="676" t="s">
        <v>23</v>
      </c>
      <c r="E83" s="677" t="s">
        <v>284</v>
      </c>
      <c r="F83" s="683" t="s">
        <v>912</v>
      </c>
      <c r="G83" s="676" t="s">
        <v>913</v>
      </c>
      <c r="H83" s="676" t="s">
        <v>913</v>
      </c>
      <c r="I83" s="680" t="s">
        <v>11</v>
      </c>
      <c r="J83" s="681"/>
      <c r="K83" s="679"/>
      <c r="L83" s="861"/>
      <c r="M83" s="724"/>
    </row>
    <row r="84" spans="1:13" ht="18" customHeight="1">
      <c r="A84" s="723">
        <v>71</v>
      </c>
      <c r="B84" s="675"/>
      <c r="C84" s="675"/>
      <c r="D84" s="676" t="s">
        <v>23</v>
      </c>
      <c r="E84" s="677" t="s">
        <v>284</v>
      </c>
      <c r="F84" s="683" t="s">
        <v>914</v>
      </c>
      <c r="G84" s="676" t="s">
        <v>915</v>
      </c>
      <c r="H84" s="676" t="s">
        <v>915</v>
      </c>
      <c r="I84" s="680" t="s">
        <v>11</v>
      </c>
      <c r="J84" s="681"/>
      <c r="K84" s="679"/>
      <c r="L84" s="861"/>
      <c r="M84" s="724"/>
    </row>
    <row r="85" spans="1:13" ht="18" customHeight="1">
      <c r="A85" s="723">
        <v>72</v>
      </c>
      <c r="B85" s="675"/>
      <c r="C85" s="675"/>
      <c r="D85" s="676" t="s">
        <v>23</v>
      </c>
      <c r="E85" s="677" t="s">
        <v>284</v>
      </c>
      <c r="F85" s="683" t="s">
        <v>916</v>
      </c>
      <c r="G85" s="679"/>
      <c r="H85" s="679"/>
      <c r="I85" s="680" t="s">
        <v>3038</v>
      </c>
      <c r="J85" s="681"/>
      <c r="K85" s="679"/>
      <c r="L85" s="861"/>
      <c r="M85" s="724"/>
    </row>
    <row r="86" spans="1:13" ht="18" customHeight="1">
      <c r="A86" s="723">
        <v>73</v>
      </c>
      <c r="B86" s="675"/>
      <c r="C86" s="675"/>
      <c r="D86" s="676" t="s">
        <v>23</v>
      </c>
      <c r="E86" s="677" t="s">
        <v>284</v>
      </c>
      <c r="F86" s="683" t="s">
        <v>917</v>
      </c>
      <c r="G86" s="679"/>
      <c r="H86" s="679"/>
      <c r="I86" s="680" t="s">
        <v>11</v>
      </c>
      <c r="J86" s="681"/>
      <c r="K86" s="676" t="s">
        <v>916</v>
      </c>
      <c r="L86" s="861"/>
      <c r="M86" s="724"/>
    </row>
    <row r="87" spans="1:13" ht="18" customHeight="1">
      <c r="A87" s="723">
        <v>74</v>
      </c>
      <c r="B87" s="675"/>
      <c r="C87" s="675"/>
      <c r="D87" s="676" t="s">
        <v>23</v>
      </c>
      <c r="E87" s="677" t="s">
        <v>284</v>
      </c>
      <c r="F87" s="683" t="s">
        <v>1187</v>
      </c>
      <c r="G87" s="679"/>
      <c r="H87" s="679"/>
      <c r="I87" s="680" t="s">
        <v>11</v>
      </c>
      <c r="J87" s="681"/>
      <c r="K87" s="679"/>
      <c r="L87" s="861"/>
      <c r="M87" s="724"/>
    </row>
    <row r="88" spans="1:13" ht="18" customHeight="1">
      <c r="A88" s="723">
        <v>75</v>
      </c>
      <c r="B88" s="675"/>
      <c r="C88" s="675"/>
      <c r="D88" s="676" t="s">
        <v>23</v>
      </c>
      <c r="E88" s="677" t="s">
        <v>284</v>
      </c>
      <c r="F88" s="678" t="s">
        <v>918</v>
      </c>
      <c r="G88" s="679"/>
      <c r="H88" s="679"/>
      <c r="I88" s="680" t="s">
        <v>11</v>
      </c>
      <c r="J88" s="681"/>
      <c r="K88" s="679"/>
      <c r="L88" s="684" t="s">
        <v>1247</v>
      </c>
      <c r="M88" s="728"/>
    </row>
    <row r="89" spans="1:13" ht="18" customHeight="1">
      <c r="A89" s="723">
        <v>76</v>
      </c>
      <c r="B89" s="675"/>
      <c r="C89" s="675"/>
      <c r="D89" s="676" t="s">
        <v>23</v>
      </c>
      <c r="E89" s="677" t="s">
        <v>284</v>
      </c>
      <c r="F89" s="678" t="s">
        <v>919</v>
      </c>
      <c r="G89" s="694" t="s">
        <v>2750</v>
      </c>
      <c r="H89" s="676" t="s">
        <v>920</v>
      </c>
      <c r="I89" s="680" t="s">
        <v>11</v>
      </c>
      <c r="J89" s="681"/>
      <c r="K89" s="679"/>
      <c r="L89" s="861" t="s">
        <v>3200</v>
      </c>
      <c r="M89" s="870"/>
    </row>
    <row r="90" spans="1:13" ht="18" customHeight="1">
      <c r="A90" s="723">
        <v>77</v>
      </c>
      <c r="B90" s="675"/>
      <c r="C90" s="675"/>
      <c r="D90" s="676" t="s">
        <v>23</v>
      </c>
      <c r="E90" s="677" t="s">
        <v>284</v>
      </c>
      <c r="F90" s="678" t="s">
        <v>921</v>
      </c>
      <c r="G90" s="694" t="s">
        <v>1870</v>
      </c>
      <c r="H90" s="676" t="s">
        <v>400</v>
      </c>
      <c r="I90" s="680" t="s">
        <v>11</v>
      </c>
      <c r="J90" s="681"/>
      <c r="K90" s="679"/>
      <c r="L90" s="861"/>
      <c r="M90" s="870"/>
    </row>
    <row r="91" spans="1:13" ht="18" customHeight="1">
      <c r="A91" s="723">
        <v>78</v>
      </c>
      <c r="B91" s="675"/>
      <c r="C91" s="675"/>
      <c r="D91" s="676" t="s">
        <v>23</v>
      </c>
      <c r="E91" s="677" t="s">
        <v>284</v>
      </c>
      <c r="F91" s="678" t="s">
        <v>922</v>
      </c>
      <c r="G91" s="694" t="s">
        <v>2751</v>
      </c>
      <c r="H91" s="676" t="s">
        <v>89</v>
      </c>
      <c r="I91" s="680" t="s">
        <v>11</v>
      </c>
      <c r="J91" s="681"/>
      <c r="K91" s="679"/>
      <c r="L91" s="861"/>
      <c r="M91" s="870"/>
    </row>
    <row r="92" spans="1:13" ht="18" customHeight="1">
      <c r="A92" s="723">
        <v>79</v>
      </c>
      <c r="B92" s="675"/>
      <c r="C92" s="675"/>
      <c r="D92" s="676" t="s">
        <v>23</v>
      </c>
      <c r="E92" s="677" t="s">
        <v>284</v>
      </c>
      <c r="F92" s="678" t="s">
        <v>2752</v>
      </c>
      <c r="G92" s="695" t="s">
        <v>2753</v>
      </c>
      <c r="H92" s="695" t="s">
        <v>2753</v>
      </c>
      <c r="I92" s="680" t="s">
        <v>11</v>
      </c>
      <c r="J92" s="679"/>
      <c r="K92" s="679"/>
      <c r="L92" s="861"/>
      <c r="M92" s="870"/>
    </row>
    <row r="93" spans="1:13" ht="18" customHeight="1">
      <c r="A93" s="723">
        <v>80</v>
      </c>
      <c r="B93" s="675"/>
      <c r="C93" s="675"/>
      <c r="D93" s="676" t="s">
        <v>23</v>
      </c>
      <c r="E93" s="677" t="s">
        <v>284</v>
      </c>
      <c r="F93" s="678" t="s">
        <v>1889</v>
      </c>
      <c r="G93" s="696" t="s">
        <v>1877</v>
      </c>
      <c r="H93" s="696" t="s">
        <v>1877</v>
      </c>
      <c r="I93" s="680" t="s">
        <v>11</v>
      </c>
      <c r="J93" s="681"/>
      <c r="K93" s="679"/>
      <c r="L93" s="861"/>
      <c r="M93" s="870"/>
    </row>
    <row r="94" spans="1:13" ht="18" customHeight="1">
      <c r="A94" s="723">
        <v>81</v>
      </c>
      <c r="B94" s="675"/>
      <c r="C94" s="675"/>
      <c r="D94" s="676" t="s">
        <v>23</v>
      </c>
      <c r="E94" s="677" t="s">
        <v>284</v>
      </c>
      <c r="F94" s="678" t="s">
        <v>923</v>
      </c>
      <c r="G94" s="694" t="s">
        <v>1871</v>
      </c>
      <c r="H94" s="676" t="s">
        <v>924</v>
      </c>
      <c r="I94" s="680" t="s">
        <v>11</v>
      </c>
      <c r="J94" s="681"/>
      <c r="K94" s="679"/>
      <c r="L94" s="861"/>
      <c r="M94" s="870"/>
    </row>
    <row r="95" spans="1:13" ht="18" customHeight="1">
      <c r="A95" s="723">
        <v>82</v>
      </c>
      <c r="B95" s="675"/>
      <c r="C95" s="675"/>
      <c r="D95" s="676" t="s">
        <v>23</v>
      </c>
      <c r="E95" s="677" t="s">
        <v>284</v>
      </c>
      <c r="F95" s="678" t="s">
        <v>925</v>
      </c>
      <c r="G95" s="694" t="s">
        <v>89</v>
      </c>
      <c r="H95" s="676" t="s">
        <v>89</v>
      </c>
      <c r="I95" s="680" t="s">
        <v>11</v>
      </c>
      <c r="J95" s="681"/>
      <c r="K95" s="679"/>
      <c r="L95" s="861"/>
      <c r="M95" s="870"/>
    </row>
    <row r="96" spans="1:13" ht="18" customHeight="1">
      <c r="A96" s="723">
        <v>83</v>
      </c>
      <c r="B96" s="675"/>
      <c r="C96" s="675"/>
      <c r="D96" s="676" t="s">
        <v>23</v>
      </c>
      <c r="E96" s="677" t="s">
        <v>284</v>
      </c>
      <c r="F96" s="678" t="s">
        <v>926</v>
      </c>
      <c r="G96" s="694" t="s">
        <v>89</v>
      </c>
      <c r="H96" s="676" t="s">
        <v>89</v>
      </c>
      <c r="I96" s="680" t="s">
        <v>11</v>
      </c>
      <c r="J96" s="681"/>
      <c r="K96" s="679"/>
      <c r="L96" s="861"/>
      <c r="M96" s="870"/>
    </row>
    <row r="97" spans="1:13" ht="18" customHeight="1">
      <c r="A97" s="723">
        <v>84</v>
      </c>
      <c r="B97" s="675"/>
      <c r="C97" s="675"/>
      <c r="D97" s="676" t="s">
        <v>23</v>
      </c>
      <c r="E97" s="677" t="s">
        <v>284</v>
      </c>
      <c r="F97" s="678" t="s">
        <v>927</v>
      </c>
      <c r="G97" s="694" t="s">
        <v>71</v>
      </c>
      <c r="H97" s="676" t="s">
        <v>71</v>
      </c>
      <c r="I97" s="680" t="s">
        <v>11</v>
      </c>
      <c r="J97" s="681"/>
      <c r="K97" s="679"/>
      <c r="L97" s="861"/>
      <c r="M97" s="870"/>
    </row>
    <row r="98" spans="1:13" ht="18" customHeight="1">
      <c r="A98" s="723">
        <v>85</v>
      </c>
      <c r="B98" s="675"/>
      <c r="C98" s="675"/>
      <c r="D98" s="676" t="s">
        <v>23</v>
      </c>
      <c r="E98" s="677" t="s">
        <v>284</v>
      </c>
      <c r="F98" s="678" t="s">
        <v>928</v>
      </c>
      <c r="G98" s="694" t="s">
        <v>89</v>
      </c>
      <c r="H98" s="676" t="s">
        <v>89</v>
      </c>
      <c r="I98" s="680" t="s">
        <v>11</v>
      </c>
      <c r="J98" s="681"/>
      <c r="K98" s="679"/>
      <c r="L98" s="861"/>
      <c r="M98" s="870"/>
    </row>
    <row r="99" spans="1:13" ht="18" customHeight="1">
      <c r="A99" s="723">
        <v>86</v>
      </c>
      <c r="B99" s="675"/>
      <c r="C99" s="675"/>
      <c r="D99" s="676" t="s">
        <v>23</v>
      </c>
      <c r="E99" s="677" t="s">
        <v>284</v>
      </c>
      <c r="F99" s="678" t="s">
        <v>929</v>
      </c>
      <c r="G99" s="694" t="s">
        <v>2751</v>
      </c>
      <c r="H99" s="676" t="s">
        <v>89</v>
      </c>
      <c r="I99" s="680" t="s">
        <v>11</v>
      </c>
      <c r="J99" s="681"/>
      <c r="K99" s="679"/>
      <c r="L99" s="861"/>
      <c r="M99" s="870"/>
    </row>
    <row r="100" spans="1:13" ht="18" customHeight="1">
      <c r="A100" s="723">
        <v>87</v>
      </c>
      <c r="B100" s="675"/>
      <c r="C100" s="675"/>
      <c r="D100" s="676" t="s">
        <v>23</v>
      </c>
      <c r="E100" s="677" t="s">
        <v>284</v>
      </c>
      <c r="F100" s="678" t="s">
        <v>930</v>
      </c>
      <c r="G100" s="694" t="s">
        <v>1872</v>
      </c>
      <c r="H100" s="676" t="s">
        <v>71</v>
      </c>
      <c r="I100" s="680" t="s">
        <v>11</v>
      </c>
      <c r="J100" s="681"/>
      <c r="K100" s="679"/>
      <c r="L100" s="861"/>
      <c r="M100" s="870"/>
    </row>
    <row r="101" spans="1:13" ht="18" customHeight="1">
      <c r="A101" s="723">
        <v>88</v>
      </c>
      <c r="B101" s="675"/>
      <c r="C101" s="675"/>
      <c r="D101" s="676" t="s">
        <v>23</v>
      </c>
      <c r="E101" s="677" t="s">
        <v>284</v>
      </c>
      <c r="F101" s="678" t="s">
        <v>931</v>
      </c>
      <c r="G101" s="694" t="s">
        <v>89</v>
      </c>
      <c r="H101" s="676" t="s">
        <v>89</v>
      </c>
      <c r="I101" s="680" t="s">
        <v>11</v>
      </c>
      <c r="J101" s="681"/>
      <c r="K101" s="679"/>
      <c r="L101" s="861"/>
      <c r="M101" s="870"/>
    </row>
    <row r="102" spans="1:13" ht="18" customHeight="1">
      <c r="A102" s="723">
        <v>89</v>
      </c>
      <c r="B102" s="675"/>
      <c r="C102" s="675"/>
      <c r="D102" s="676" t="s">
        <v>23</v>
      </c>
      <c r="E102" s="677" t="s">
        <v>284</v>
      </c>
      <c r="F102" s="678" t="s">
        <v>932</v>
      </c>
      <c r="G102" s="694" t="s">
        <v>2751</v>
      </c>
      <c r="H102" s="676" t="s">
        <v>89</v>
      </c>
      <c r="I102" s="680" t="s">
        <v>11</v>
      </c>
      <c r="J102" s="681"/>
      <c r="K102" s="679"/>
      <c r="L102" s="861"/>
      <c r="M102" s="870"/>
    </row>
    <row r="103" spans="1:13" ht="18" customHeight="1">
      <c r="A103" s="723">
        <v>90</v>
      </c>
      <c r="B103" s="675"/>
      <c r="C103" s="675"/>
      <c r="D103" s="676" t="s">
        <v>23</v>
      </c>
      <c r="E103" s="677" t="s">
        <v>284</v>
      </c>
      <c r="F103" s="678" t="s">
        <v>933</v>
      </c>
      <c r="G103" s="694" t="s">
        <v>1872</v>
      </c>
      <c r="H103" s="676" t="s">
        <v>71</v>
      </c>
      <c r="I103" s="680" t="s">
        <v>11</v>
      </c>
      <c r="J103" s="681"/>
      <c r="K103" s="679"/>
      <c r="L103" s="861"/>
      <c r="M103" s="870"/>
    </row>
    <row r="104" spans="1:13" ht="18" customHeight="1">
      <c r="A104" s="723">
        <v>91</v>
      </c>
      <c r="B104" s="675"/>
      <c r="C104" s="675"/>
      <c r="D104" s="676" t="s">
        <v>23</v>
      </c>
      <c r="E104" s="677" t="s">
        <v>284</v>
      </c>
      <c r="F104" s="678" t="s">
        <v>934</v>
      </c>
      <c r="G104" s="694" t="s">
        <v>1873</v>
      </c>
      <c r="H104" s="676" t="s">
        <v>98</v>
      </c>
      <c r="I104" s="680" t="s">
        <v>11</v>
      </c>
      <c r="J104" s="681"/>
      <c r="K104" s="679"/>
      <c r="L104" s="861"/>
      <c r="M104" s="870"/>
    </row>
    <row r="105" spans="1:13" ht="18" customHeight="1">
      <c r="A105" s="723">
        <v>92</v>
      </c>
      <c r="B105" s="675"/>
      <c r="C105" s="675"/>
      <c r="D105" s="676" t="s">
        <v>23</v>
      </c>
      <c r="E105" s="677" t="s">
        <v>284</v>
      </c>
      <c r="F105" s="678" t="s">
        <v>935</v>
      </c>
      <c r="G105" s="694" t="s">
        <v>2751</v>
      </c>
      <c r="H105" s="676" t="s">
        <v>89</v>
      </c>
      <c r="I105" s="680" t="s">
        <v>11</v>
      </c>
      <c r="J105" s="681"/>
      <c r="K105" s="679"/>
      <c r="L105" s="861"/>
      <c r="M105" s="870"/>
    </row>
    <row r="106" spans="1:13" ht="18" customHeight="1">
      <c r="A106" s="723">
        <v>93</v>
      </c>
      <c r="B106" s="675"/>
      <c r="C106" s="675"/>
      <c r="D106" s="676" t="s">
        <v>23</v>
      </c>
      <c r="E106" s="677" t="s">
        <v>284</v>
      </c>
      <c r="F106" s="678" t="s">
        <v>936</v>
      </c>
      <c r="G106" s="697" t="s">
        <v>1874</v>
      </c>
      <c r="H106" s="676" t="s">
        <v>937</v>
      </c>
      <c r="I106" s="680" t="s">
        <v>11</v>
      </c>
      <c r="J106" s="681"/>
      <c r="K106" s="679"/>
      <c r="L106" s="861"/>
      <c r="M106" s="870"/>
    </row>
    <row r="107" spans="1:13" ht="18" customHeight="1">
      <c r="A107" s="723">
        <v>94</v>
      </c>
      <c r="B107" s="675"/>
      <c r="C107" s="675"/>
      <c r="D107" s="676" t="s">
        <v>23</v>
      </c>
      <c r="E107" s="677" t="s">
        <v>284</v>
      </c>
      <c r="F107" s="678" t="s">
        <v>938</v>
      </c>
      <c r="G107" s="697" t="s">
        <v>2751</v>
      </c>
      <c r="H107" s="676" t="s">
        <v>89</v>
      </c>
      <c r="I107" s="680" t="s">
        <v>11</v>
      </c>
      <c r="J107" s="681"/>
      <c r="K107" s="679"/>
      <c r="L107" s="861"/>
      <c r="M107" s="870"/>
    </row>
    <row r="108" spans="1:13" ht="18" customHeight="1">
      <c r="A108" s="723">
        <v>95</v>
      </c>
      <c r="B108" s="675"/>
      <c r="C108" s="675"/>
      <c r="D108" s="676" t="s">
        <v>23</v>
      </c>
      <c r="E108" s="677" t="s">
        <v>284</v>
      </c>
      <c r="F108" s="678" t="s">
        <v>939</v>
      </c>
      <c r="G108" s="697" t="s">
        <v>2751</v>
      </c>
      <c r="H108" s="676" t="s">
        <v>89</v>
      </c>
      <c r="I108" s="680" t="s">
        <v>11</v>
      </c>
      <c r="J108" s="681"/>
      <c r="K108" s="679"/>
      <c r="L108" s="861"/>
      <c r="M108" s="870"/>
    </row>
    <row r="109" spans="1:13" ht="18" customHeight="1">
      <c r="A109" s="723">
        <v>96</v>
      </c>
      <c r="B109" s="675"/>
      <c r="C109" s="675"/>
      <c r="D109" s="676" t="s">
        <v>23</v>
      </c>
      <c r="E109" s="677" t="s">
        <v>284</v>
      </c>
      <c r="F109" s="678" t="s">
        <v>940</v>
      </c>
      <c r="G109" s="697" t="s">
        <v>71</v>
      </c>
      <c r="H109" s="676" t="s">
        <v>71</v>
      </c>
      <c r="I109" s="680" t="s">
        <v>11</v>
      </c>
      <c r="J109" s="681"/>
      <c r="K109" s="679"/>
      <c r="L109" s="861"/>
      <c r="M109" s="870"/>
    </row>
    <row r="110" spans="1:13" ht="18" customHeight="1">
      <c r="A110" s="723">
        <v>97</v>
      </c>
      <c r="B110" s="675"/>
      <c r="C110" s="675"/>
      <c r="D110" s="676" t="s">
        <v>23</v>
      </c>
      <c r="E110" s="677" t="s">
        <v>284</v>
      </c>
      <c r="F110" s="678" t="s">
        <v>941</v>
      </c>
      <c r="G110" s="697" t="s">
        <v>1873</v>
      </c>
      <c r="H110" s="676" t="s">
        <v>98</v>
      </c>
      <c r="I110" s="680" t="s">
        <v>11</v>
      </c>
      <c r="J110" s="681"/>
      <c r="K110" s="679"/>
      <c r="L110" s="861"/>
      <c r="M110" s="870"/>
    </row>
    <row r="111" spans="1:13" ht="18" customHeight="1">
      <c r="A111" s="723">
        <v>98</v>
      </c>
      <c r="B111" s="675"/>
      <c r="C111" s="675"/>
      <c r="D111" s="676" t="s">
        <v>23</v>
      </c>
      <c r="E111" s="677" t="s">
        <v>284</v>
      </c>
      <c r="F111" s="678" t="s">
        <v>942</v>
      </c>
      <c r="G111" s="697" t="s">
        <v>2751</v>
      </c>
      <c r="H111" s="676" t="s">
        <v>89</v>
      </c>
      <c r="I111" s="680" t="s">
        <v>11</v>
      </c>
      <c r="J111" s="681"/>
      <c r="K111" s="679"/>
      <c r="L111" s="861"/>
      <c r="M111" s="870"/>
    </row>
    <row r="112" spans="1:13" ht="18" customHeight="1">
      <c r="A112" s="723">
        <v>99</v>
      </c>
      <c r="B112" s="675"/>
      <c r="C112" s="675"/>
      <c r="D112" s="676" t="s">
        <v>23</v>
      </c>
      <c r="E112" s="677" t="s">
        <v>284</v>
      </c>
      <c r="F112" s="678" t="s">
        <v>943</v>
      </c>
      <c r="G112" s="697" t="s">
        <v>1872</v>
      </c>
      <c r="H112" s="676" t="s">
        <v>71</v>
      </c>
      <c r="I112" s="680" t="s">
        <v>11</v>
      </c>
      <c r="J112" s="681"/>
      <c r="K112" s="679"/>
      <c r="L112" s="861"/>
      <c r="M112" s="870"/>
    </row>
    <row r="113" spans="1:13" ht="18" customHeight="1">
      <c r="A113" s="723">
        <v>100</v>
      </c>
      <c r="B113" s="675"/>
      <c r="C113" s="675"/>
      <c r="D113" s="676" t="s">
        <v>23</v>
      </c>
      <c r="E113" s="677" t="s">
        <v>284</v>
      </c>
      <c r="F113" s="678" t="s">
        <v>944</v>
      </c>
      <c r="G113" s="697" t="s">
        <v>71</v>
      </c>
      <c r="H113" s="676" t="s">
        <v>71</v>
      </c>
      <c r="I113" s="680" t="s">
        <v>11</v>
      </c>
      <c r="J113" s="681"/>
      <c r="K113" s="679"/>
      <c r="L113" s="861"/>
      <c r="M113" s="870"/>
    </row>
    <row r="114" spans="1:13" ht="18" customHeight="1">
      <c r="A114" s="723">
        <v>101</v>
      </c>
      <c r="B114" s="675"/>
      <c r="C114" s="675"/>
      <c r="D114" s="676" t="s">
        <v>23</v>
      </c>
      <c r="E114" s="677" t="s">
        <v>284</v>
      </c>
      <c r="F114" s="678" t="s">
        <v>945</v>
      </c>
      <c r="G114" s="697" t="s">
        <v>71</v>
      </c>
      <c r="H114" s="676" t="s">
        <v>71</v>
      </c>
      <c r="I114" s="680" t="s">
        <v>11</v>
      </c>
      <c r="J114" s="681"/>
      <c r="K114" s="679"/>
      <c r="L114" s="861"/>
      <c r="M114" s="870"/>
    </row>
    <row r="115" spans="1:13" ht="18" customHeight="1">
      <c r="A115" s="723">
        <v>102</v>
      </c>
      <c r="B115" s="675"/>
      <c r="C115" s="675"/>
      <c r="D115" s="676" t="s">
        <v>23</v>
      </c>
      <c r="E115" s="677" t="s">
        <v>284</v>
      </c>
      <c r="F115" s="678" t="s">
        <v>946</v>
      </c>
      <c r="G115" s="697" t="s">
        <v>2754</v>
      </c>
      <c r="H115" s="676" t="s">
        <v>947</v>
      </c>
      <c r="I115" s="680" t="s">
        <v>11</v>
      </c>
      <c r="J115" s="681"/>
      <c r="K115" s="679"/>
      <c r="L115" s="861"/>
      <c r="M115" s="870"/>
    </row>
    <row r="116" spans="1:13" ht="18" customHeight="1">
      <c r="A116" s="723">
        <v>103</v>
      </c>
      <c r="B116" s="675"/>
      <c r="C116" s="675"/>
      <c r="D116" s="676" t="s">
        <v>23</v>
      </c>
      <c r="E116" s="677" t="s">
        <v>284</v>
      </c>
      <c r="F116" s="678" t="s">
        <v>1890</v>
      </c>
      <c r="G116" s="696" t="s">
        <v>1876</v>
      </c>
      <c r="H116" s="696" t="s">
        <v>1876</v>
      </c>
      <c r="I116" s="680" t="s">
        <v>11</v>
      </c>
      <c r="J116" s="681"/>
      <c r="K116" s="679"/>
      <c r="L116" s="861"/>
      <c r="M116" s="870"/>
    </row>
    <row r="117" spans="1:13" ht="18" customHeight="1">
      <c r="A117" s="723">
        <v>104</v>
      </c>
      <c r="B117" s="675"/>
      <c r="C117" s="675"/>
      <c r="D117" s="676" t="s">
        <v>23</v>
      </c>
      <c r="E117" s="677" t="s">
        <v>284</v>
      </c>
      <c r="F117" s="678" t="s">
        <v>948</v>
      </c>
      <c r="G117" s="697" t="s">
        <v>1875</v>
      </c>
      <c r="H117" s="676" t="s">
        <v>83</v>
      </c>
      <c r="I117" s="680" t="s">
        <v>11</v>
      </c>
      <c r="J117" s="681"/>
      <c r="K117" s="679"/>
      <c r="L117" s="861"/>
      <c r="M117" s="870"/>
    </row>
    <row r="118" spans="1:13" ht="18" customHeight="1">
      <c r="A118" s="723">
        <v>105</v>
      </c>
      <c r="B118" s="675"/>
      <c r="C118" s="675"/>
      <c r="D118" s="676" t="s">
        <v>23</v>
      </c>
      <c r="E118" s="677" t="s">
        <v>284</v>
      </c>
      <c r="F118" s="678" t="s">
        <v>949</v>
      </c>
      <c r="G118" s="697" t="s">
        <v>2751</v>
      </c>
      <c r="H118" s="676" t="s">
        <v>89</v>
      </c>
      <c r="I118" s="680" t="s">
        <v>11</v>
      </c>
      <c r="J118" s="681"/>
      <c r="K118" s="679"/>
      <c r="L118" s="861"/>
      <c r="M118" s="870"/>
    </row>
    <row r="119" spans="1:13" ht="18" customHeight="1">
      <c r="A119" s="723">
        <v>106</v>
      </c>
      <c r="B119" s="675"/>
      <c r="C119" s="675"/>
      <c r="D119" s="676" t="s">
        <v>23</v>
      </c>
      <c r="E119" s="677" t="s">
        <v>284</v>
      </c>
      <c r="F119" s="678" t="s">
        <v>950</v>
      </c>
      <c r="G119" s="697" t="s">
        <v>71</v>
      </c>
      <c r="H119" s="676" t="s">
        <v>71</v>
      </c>
      <c r="I119" s="680" t="s">
        <v>11</v>
      </c>
      <c r="J119" s="681"/>
      <c r="K119" s="679"/>
      <c r="L119" s="861"/>
      <c r="M119" s="870"/>
    </row>
    <row r="120" spans="1:13" ht="18" customHeight="1">
      <c r="A120" s="723">
        <v>107</v>
      </c>
      <c r="B120" s="675"/>
      <c r="C120" s="675"/>
      <c r="D120" s="676" t="s">
        <v>23</v>
      </c>
      <c r="E120" s="677" t="s">
        <v>284</v>
      </c>
      <c r="F120" s="678" t="s">
        <v>951</v>
      </c>
      <c r="G120" s="679"/>
      <c r="H120" s="679"/>
      <c r="I120" s="680" t="s">
        <v>11</v>
      </c>
      <c r="J120" s="681"/>
      <c r="K120" s="679"/>
      <c r="L120" s="861"/>
      <c r="M120" s="870"/>
    </row>
    <row r="121" spans="1:13" ht="18" customHeight="1">
      <c r="A121" s="723">
        <v>108</v>
      </c>
      <c r="B121" s="675"/>
      <c r="C121" s="675"/>
      <c r="D121" s="676" t="s">
        <v>23</v>
      </c>
      <c r="E121" s="677" t="s">
        <v>284</v>
      </c>
      <c r="F121" s="678" t="s">
        <v>952</v>
      </c>
      <c r="G121" s="679"/>
      <c r="H121" s="679"/>
      <c r="I121" s="680" t="s">
        <v>11</v>
      </c>
      <c r="J121" s="681"/>
      <c r="K121" s="679"/>
      <c r="L121" s="861"/>
      <c r="M121" s="870"/>
    </row>
    <row r="122" spans="1:13" ht="18" customHeight="1">
      <c r="A122" s="723">
        <v>109</v>
      </c>
      <c r="B122" s="675"/>
      <c r="C122" s="675"/>
      <c r="D122" s="676" t="s">
        <v>23</v>
      </c>
      <c r="E122" s="677" t="s">
        <v>284</v>
      </c>
      <c r="F122" s="678" t="s">
        <v>953</v>
      </c>
      <c r="G122" s="679"/>
      <c r="H122" s="679"/>
      <c r="I122" s="680" t="s">
        <v>11</v>
      </c>
      <c r="J122" s="681"/>
      <c r="K122" s="679"/>
      <c r="L122" s="861"/>
      <c r="M122" s="870"/>
    </row>
    <row r="123" spans="1:13" ht="18" customHeight="1">
      <c r="A123" s="723">
        <v>110</v>
      </c>
      <c r="B123" s="675"/>
      <c r="C123" s="675"/>
      <c r="D123" s="676" t="s">
        <v>23</v>
      </c>
      <c r="E123" s="677" t="s">
        <v>284</v>
      </c>
      <c r="F123" s="678" t="s">
        <v>954</v>
      </c>
      <c r="G123" s="679"/>
      <c r="H123" s="679"/>
      <c r="I123" s="680" t="s">
        <v>11</v>
      </c>
      <c r="J123" s="681"/>
      <c r="K123" s="679"/>
      <c r="L123" s="861"/>
      <c r="M123" s="870"/>
    </row>
    <row r="124" spans="1:13" ht="18" customHeight="1">
      <c r="A124" s="723">
        <v>111</v>
      </c>
      <c r="B124" s="675"/>
      <c r="C124" s="675"/>
      <c r="D124" s="676" t="s">
        <v>23</v>
      </c>
      <c r="E124" s="677" t="s">
        <v>284</v>
      </c>
      <c r="F124" s="678" t="s">
        <v>955</v>
      </c>
      <c r="G124" s="679"/>
      <c r="H124" s="679"/>
      <c r="I124" s="680" t="s">
        <v>11</v>
      </c>
      <c r="J124" s="681"/>
      <c r="K124" s="679"/>
      <c r="L124" s="861"/>
      <c r="M124" s="870"/>
    </row>
    <row r="125" spans="1:13" ht="18" customHeight="1">
      <c r="A125" s="723">
        <v>112</v>
      </c>
      <c r="B125" s="675"/>
      <c r="C125" s="675"/>
      <c r="D125" s="676" t="s">
        <v>23</v>
      </c>
      <c r="E125" s="677" t="s">
        <v>284</v>
      </c>
      <c r="F125" s="678" t="s">
        <v>956</v>
      </c>
      <c r="G125" s="679"/>
      <c r="H125" s="679"/>
      <c r="I125" s="680" t="s">
        <v>11</v>
      </c>
      <c r="J125" s="681"/>
      <c r="K125" s="679"/>
      <c r="L125" s="861"/>
      <c r="M125" s="870"/>
    </row>
    <row r="126" spans="1:13" ht="18" customHeight="1">
      <c r="A126" s="723">
        <v>113</v>
      </c>
      <c r="B126" s="675"/>
      <c r="C126" s="675"/>
      <c r="D126" s="676" t="s">
        <v>23</v>
      </c>
      <c r="E126" s="677" t="s">
        <v>284</v>
      </c>
      <c r="F126" s="678" t="s">
        <v>957</v>
      </c>
      <c r="G126" s="679"/>
      <c r="H126" s="679"/>
      <c r="I126" s="680" t="s">
        <v>11</v>
      </c>
      <c r="J126" s="681"/>
      <c r="K126" s="676" t="s">
        <v>2755</v>
      </c>
      <c r="L126" s="861"/>
      <c r="M126" s="870"/>
    </row>
    <row r="127" spans="1:13" ht="18" customHeight="1">
      <c r="A127" s="723">
        <v>114</v>
      </c>
      <c r="B127" s="675"/>
      <c r="C127" s="675"/>
      <c r="D127" s="676" t="s">
        <v>23</v>
      </c>
      <c r="E127" s="677" t="s">
        <v>284</v>
      </c>
      <c r="F127" s="678" t="s">
        <v>958</v>
      </c>
      <c r="G127" s="679"/>
      <c r="H127" s="679"/>
      <c r="I127" s="680" t="s">
        <v>11</v>
      </c>
      <c r="J127" s="681"/>
      <c r="K127" s="679"/>
      <c r="L127" s="684" t="s">
        <v>1247</v>
      </c>
      <c r="M127" s="728"/>
    </row>
    <row r="128" spans="1:13" ht="18" customHeight="1">
      <c r="A128" s="723">
        <v>115</v>
      </c>
      <c r="B128" s="675"/>
      <c r="C128" s="675"/>
      <c r="D128" s="676" t="s">
        <v>23</v>
      </c>
      <c r="E128" s="677" t="s">
        <v>284</v>
      </c>
      <c r="F128" s="678" t="s">
        <v>1248</v>
      </c>
      <c r="G128" s="679"/>
      <c r="H128" s="679"/>
      <c r="I128" s="698" t="s">
        <v>11</v>
      </c>
      <c r="J128" s="681"/>
      <c r="K128" s="679"/>
      <c r="L128" s="684" t="s">
        <v>2756</v>
      </c>
      <c r="M128" s="728"/>
    </row>
    <row r="129" spans="1:13" ht="16.5" customHeight="1">
      <c r="A129" s="723">
        <v>116</v>
      </c>
      <c r="B129" s="675"/>
      <c r="C129" s="675"/>
      <c r="D129" s="676" t="s">
        <v>23</v>
      </c>
      <c r="E129" s="677" t="s">
        <v>284</v>
      </c>
      <c r="F129" s="678" t="s">
        <v>279</v>
      </c>
      <c r="G129" s="679"/>
      <c r="H129" s="679"/>
      <c r="I129" s="698" t="s">
        <v>11</v>
      </c>
      <c r="J129" s="681"/>
      <c r="K129" s="679"/>
      <c r="L129" s="684" t="s">
        <v>1249</v>
      </c>
      <c r="M129" s="728"/>
    </row>
    <row r="130" spans="1:13" ht="16.5" customHeight="1">
      <c r="A130" s="723">
        <v>117</v>
      </c>
      <c r="B130" s="675"/>
      <c r="C130" s="675"/>
      <c r="D130" s="676" t="s">
        <v>23</v>
      </c>
      <c r="E130" s="677" t="s">
        <v>284</v>
      </c>
      <c r="F130" s="678" t="s">
        <v>959</v>
      </c>
      <c r="G130" s="679"/>
      <c r="H130" s="679"/>
      <c r="I130" s="698" t="s">
        <v>11</v>
      </c>
      <c r="J130" s="681"/>
      <c r="K130" s="676" t="s">
        <v>279</v>
      </c>
      <c r="L130" s="684"/>
      <c r="M130" s="728"/>
    </row>
    <row r="131" spans="1:13" ht="16.5" customHeight="1">
      <c r="A131" s="723">
        <v>118</v>
      </c>
      <c r="B131" s="675"/>
      <c r="C131" s="675"/>
      <c r="D131" s="676" t="s">
        <v>23</v>
      </c>
      <c r="E131" s="677" t="s">
        <v>284</v>
      </c>
      <c r="F131" s="678" t="s">
        <v>960</v>
      </c>
      <c r="G131" s="679"/>
      <c r="H131" s="679"/>
      <c r="I131" s="698" t="s">
        <v>11</v>
      </c>
      <c r="J131" s="681"/>
      <c r="K131" s="676" t="s">
        <v>960</v>
      </c>
      <c r="L131" s="684" t="s">
        <v>1716</v>
      </c>
      <c r="M131" s="728"/>
    </row>
    <row r="132" spans="1:13" ht="16.5" customHeight="1">
      <c r="A132" s="723">
        <v>119</v>
      </c>
      <c r="B132" s="675"/>
      <c r="C132" s="675"/>
      <c r="D132" s="676" t="s">
        <v>23</v>
      </c>
      <c r="E132" s="677" t="s">
        <v>284</v>
      </c>
      <c r="F132" s="678" t="s">
        <v>2757</v>
      </c>
      <c r="G132" s="699" t="s">
        <v>2758</v>
      </c>
      <c r="H132" s="699" t="s">
        <v>2758</v>
      </c>
      <c r="I132" s="698" t="s">
        <v>11</v>
      </c>
      <c r="J132" s="681"/>
      <c r="K132" s="679"/>
      <c r="L132" s="861" t="s">
        <v>1717</v>
      </c>
      <c r="M132" s="728"/>
    </row>
    <row r="133" spans="1:13" ht="16.5" customHeight="1">
      <c r="A133" s="723">
        <v>120</v>
      </c>
      <c r="B133" s="675"/>
      <c r="C133" s="675"/>
      <c r="D133" s="676" t="s">
        <v>23</v>
      </c>
      <c r="E133" s="677" t="s">
        <v>284</v>
      </c>
      <c r="F133" s="678" t="s">
        <v>2759</v>
      </c>
      <c r="G133" s="699" t="s">
        <v>2760</v>
      </c>
      <c r="H133" s="699" t="s">
        <v>2760</v>
      </c>
      <c r="I133" s="698" t="s">
        <v>11</v>
      </c>
      <c r="J133" s="681"/>
      <c r="K133" s="679"/>
      <c r="L133" s="861"/>
      <c r="M133" s="728"/>
    </row>
    <row r="134" spans="1:13" ht="16.5" customHeight="1">
      <c r="A134" s="723">
        <v>121</v>
      </c>
      <c r="B134" s="675"/>
      <c r="C134" s="675"/>
      <c r="D134" s="676" t="s">
        <v>23</v>
      </c>
      <c r="E134" s="677" t="s">
        <v>284</v>
      </c>
      <c r="F134" s="678" t="s">
        <v>2761</v>
      </c>
      <c r="G134" s="699" t="s">
        <v>2762</v>
      </c>
      <c r="H134" s="699" t="s">
        <v>2762</v>
      </c>
      <c r="I134" s="698" t="s">
        <v>11</v>
      </c>
      <c r="J134" s="681"/>
      <c r="K134" s="679"/>
      <c r="L134" s="861"/>
      <c r="M134" s="728"/>
    </row>
    <row r="135" spans="1:13" ht="16.5" customHeight="1">
      <c r="A135" s="723">
        <v>122</v>
      </c>
      <c r="B135" s="675"/>
      <c r="C135" s="675"/>
      <c r="D135" s="676" t="s">
        <v>23</v>
      </c>
      <c r="E135" s="677" t="s">
        <v>284</v>
      </c>
      <c r="F135" s="678" t="s">
        <v>2763</v>
      </c>
      <c r="G135" s="699" t="s">
        <v>2764</v>
      </c>
      <c r="H135" s="699" t="s">
        <v>2764</v>
      </c>
      <c r="I135" s="698" t="s">
        <v>11</v>
      </c>
      <c r="J135" s="681"/>
      <c r="K135" s="679"/>
      <c r="L135" s="861"/>
      <c r="M135" s="728"/>
    </row>
    <row r="136" spans="1:13" ht="16.5" customHeight="1">
      <c r="A136" s="723">
        <v>123</v>
      </c>
      <c r="B136" s="675"/>
      <c r="C136" s="675"/>
      <c r="D136" s="676" t="s">
        <v>23</v>
      </c>
      <c r="E136" s="677" t="s">
        <v>284</v>
      </c>
      <c r="F136" s="678" t="s">
        <v>2765</v>
      </c>
      <c r="G136" s="699" t="s">
        <v>2766</v>
      </c>
      <c r="H136" s="699" t="s">
        <v>2766</v>
      </c>
      <c r="I136" s="698" t="s">
        <v>11</v>
      </c>
      <c r="J136" s="681"/>
      <c r="K136" s="679"/>
      <c r="L136" s="861"/>
      <c r="M136" s="728"/>
    </row>
    <row r="137" spans="1:13" ht="16.5" customHeight="1">
      <c r="A137" s="723">
        <v>124</v>
      </c>
      <c r="B137" s="675"/>
      <c r="C137" s="675"/>
      <c r="D137" s="676" t="s">
        <v>23</v>
      </c>
      <c r="E137" s="677" t="s">
        <v>284</v>
      </c>
      <c r="F137" s="678" t="s">
        <v>2767</v>
      </c>
      <c r="G137" s="699" t="s">
        <v>2768</v>
      </c>
      <c r="H137" s="699" t="s">
        <v>2768</v>
      </c>
      <c r="I137" s="698" t="s">
        <v>11</v>
      </c>
      <c r="J137" s="681"/>
      <c r="K137" s="679"/>
      <c r="L137" s="861"/>
      <c r="M137" s="728"/>
    </row>
    <row r="138" spans="1:13" ht="16.5" customHeight="1">
      <c r="A138" s="723">
        <v>125</v>
      </c>
      <c r="B138" s="675"/>
      <c r="C138" s="675"/>
      <c r="D138" s="676" t="s">
        <v>23</v>
      </c>
      <c r="E138" s="677" t="s">
        <v>284</v>
      </c>
      <c r="F138" s="678" t="s">
        <v>2769</v>
      </c>
      <c r="G138" s="699" t="s">
        <v>1658</v>
      </c>
      <c r="H138" s="699" t="s">
        <v>1658</v>
      </c>
      <c r="I138" s="698" t="s">
        <v>11</v>
      </c>
      <c r="J138" s="681"/>
      <c r="K138" s="679"/>
      <c r="L138" s="861"/>
      <c r="M138" s="728"/>
    </row>
    <row r="139" spans="1:13" ht="16.5" customHeight="1">
      <c r="A139" s="723">
        <v>126</v>
      </c>
      <c r="B139" s="675"/>
      <c r="C139" s="675"/>
      <c r="D139" s="676" t="s">
        <v>23</v>
      </c>
      <c r="E139" s="677" t="s">
        <v>284</v>
      </c>
      <c r="F139" s="678" t="s">
        <v>2770</v>
      </c>
      <c r="G139" s="699" t="s">
        <v>1944</v>
      </c>
      <c r="H139" s="699" t="s">
        <v>1944</v>
      </c>
      <c r="I139" s="698" t="s">
        <v>11</v>
      </c>
      <c r="J139" s="681"/>
      <c r="K139" s="679"/>
      <c r="L139" s="861"/>
      <c r="M139" s="728"/>
    </row>
    <row r="140" spans="1:13" ht="16.5" customHeight="1">
      <c r="A140" s="723">
        <v>127</v>
      </c>
      <c r="B140" s="675"/>
      <c r="C140" s="675"/>
      <c r="D140" s="676" t="s">
        <v>23</v>
      </c>
      <c r="E140" s="677" t="s">
        <v>284</v>
      </c>
      <c r="F140" s="678" t="s">
        <v>2771</v>
      </c>
      <c r="G140" s="699" t="s">
        <v>2772</v>
      </c>
      <c r="H140" s="699" t="s">
        <v>2772</v>
      </c>
      <c r="I140" s="698" t="s">
        <v>11</v>
      </c>
      <c r="J140" s="681"/>
      <c r="K140" s="679"/>
      <c r="L140" s="861"/>
      <c r="M140" s="728"/>
    </row>
    <row r="141" spans="1:13" ht="16.5" customHeight="1">
      <c r="A141" s="723">
        <v>128</v>
      </c>
      <c r="B141" s="675"/>
      <c r="C141" s="675"/>
      <c r="D141" s="676" t="s">
        <v>23</v>
      </c>
      <c r="E141" s="677" t="s">
        <v>284</v>
      </c>
      <c r="F141" s="678" t="s">
        <v>2773</v>
      </c>
      <c r="G141" s="699" t="s">
        <v>1658</v>
      </c>
      <c r="H141" s="699" t="s">
        <v>1658</v>
      </c>
      <c r="I141" s="698" t="s">
        <v>11</v>
      </c>
      <c r="J141" s="681"/>
      <c r="K141" s="679"/>
      <c r="L141" s="861"/>
      <c r="M141" s="728"/>
    </row>
    <row r="142" spans="1:13" ht="16.5" customHeight="1">
      <c r="A142" s="723">
        <v>129</v>
      </c>
      <c r="B142" s="675"/>
      <c r="C142" s="675"/>
      <c r="D142" s="676" t="s">
        <v>23</v>
      </c>
      <c r="E142" s="677" t="s">
        <v>284</v>
      </c>
      <c r="F142" s="678" t="s">
        <v>2774</v>
      </c>
      <c r="G142" s="699" t="s">
        <v>2775</v>
      </c>
      <c r="H142" s="699" t="s">
        <v>2775</v>
      </c>
      <c r="I142" s="698" t="s">
        <v>11</v>
      </c>
      <c r="J142" s="681"/>
      <c r="K142" s="679"/>
      <c r="L142" s="861"/>
      <c r="M142" s="728"/>
    </row>
    <row r="143" spans="1:13" ht="16.5" customHeight="1">
      <c r="A143" s="723">
        <v>130</v>
      </c>
      <c r="B143" s="675"/>
      <c r="C143" s="675"/>
      <c r="D143" s="676" t="s">
        <v>23</v>
      </c>
      <c r="E143" s="677" t="s">
        <v>284</v>
      </c>
      <c r="F143" s="678" t="s">
        <v>2776</v>
      </c>
      <c r="G143" s="699" t="s">
        <v>1659</v>
      </c>
      <c r="H143" s="699" t="s">
        <v>1659</v>
      </c>
      <c r="I143" s="698" t="s">
        <v>11</v>
      </c>
      <c r="J143" s="681"/>
      <c r="K143" s="679"/>
      <c r="L143" s="861"/>
      <c r="M143" s="728"/>
    </row>
    <row r="144" spans="1:13" ht="16.5" customHeight="1">
      <c r="A144" s="723">
        <v>131</v>
      </c>
      <c r="B144" s="675"/>
      <c r="C144" s="675"/>
      <c r="D144" s="676" t="s">
        <v>23</v>
      </c>
      <c r="E144" s="677" t="s">
        <v>284</v>
      </c>
      <c r="F144" s="678" t="s">
        <v>2777</v>
      </c>
      <c r="G144" s="699" t="s">
        <v>2778</v>
      </c>
      <c r="H144" s="699" t="s">
        <v>2778</v>
      </c>
      <c r="I144" s="698" t="s">
        <v>11</v>
      </c>
      <c r="J144" s="681"/>
      <c r="K144" s="679"/>
      <c r="L144" s="861"/>
      <c r="M144" s="728"/>
    </row>
    <row r="145" spans="1:13" ht="16.5" customHeight="1">
      <c r="A145" s="723">
        <v>132</v>
      </c>
      <c r="B145" s="675"/>
      <c r="C145" s="675"/>
      <c r="D145" s="676" t="s">
        <v>23</v>
      </c>
      <c r="E145" s="677" t="s">
        <v>284</v>
      </c>
      <c r="F145" s="678" t="s">
        <v>2779</v>
      </c>
      <c r="G145" s="699" t="s">
        <v>2780</v>
      </c>
      <c r="H145" s="699" t="s">
        <v>2780</v>
      </c>
      <c r="I145" s="698" t="s">
        <v>11</v>
      </c>
      <c r="J145" s="681"/>
      <c r="K145" s="679"/>
      <c r="L145" s="861"/>
      <c r="M145" s="728"/>
    </row>
    <row r="146" spans="1:13" ht="16.5" customHeight="1">
      <c r="A146" s="723">
        <v>133</v>
      </c>
      <c r="B146" s="675"/>
      <c r="C146" s="675"/>
      <c r="D146" s="676" t="s">
        <v>23</v>
      </c>
      <c r="E146" s="677" t="s">
        <v>284</v>
      </c>
      <c r="F146" s="678" t="s">
        <v>2781</v>
      </c>
      <c r="G146" s="699" t="s">
        <v>2782</v>
      </c>
      <c r="H146" s="699" t="s">
        <v>2782</v>
      </c>
      <c r="I146" s="698" t="s">
        <v>11</v>
      </c>
      <c r="J146" s="681"/>
      <c r="K146" s="679"/>
      <c r="L146" s="861"/>
      <c r="M146" s="728"/>
    </row>
    <row r="147" spans="1:13" ht="16.5" customHeight="1">
      <c r="A147" s="723">
        <v>134</v>
      </c>
      <c r="B147" s="675"/>
      <c r="C147" s="675"/>
      <c r="D147" s="676" t="s">
        <v>23</v>
      </c>
      <c r="E147" s="677" t="s">
        <v>284</v>
      </c>
      <c r="F147" s="678" t="s">
        <v>2783</v>
      </c>
      <c r="G147" s="699" t="s">
        <v>2784</v>
      </c>
      <c r="H147" s="699" t="s">
        <v>2784</v>
      </c>
      <c r="I147" s="698" t="s">
        <v>11</v>
      </c>
      <c r="J147" s="681"/>
      <c r="K147" s="679"/>
      <c r="L147" s="861"/>
      <c r="M147" s="728"/>
    </row>
    <row r="148" spans="1:13" ht="16.5" customHeight="1">
      <c r="A148" s="723">
        <v>135</v>
      </c>
      <c r="B148" s="675"/>
      <c r="C148" s="675"/>
      <c r="D148" s="676" t="s">
        <v>23</v>
      </c>
      <c r="E148" s="677" t="s">
        <v>284</v>
      </c>
      <c r="F148" s="678" t="s">
        <v>2785</v>
      </c>
      <c r="G148" s="699" t="s">
        <v>2786</v>
      </c>
      <c r="H148" s="699" t="s">
        <v>2786</v>
      </c>
      <c r="I148" s="698" t="s">
        <v>11</v>
      </c>
      <c r="J148" s="681"/>
      <c r="K148" s="679"/>
      <c r="L148" s="861"/>
      <c r="M148" s="728"/>
    </row>
    <row r="149" spans="1:13" ht="16.5" customHeight="1">
      <c r="A149" s="723">
        <v>136</v>
      </c>
      <c r="B149" s="675"/>
      <c r="C149" s="675"/>
      <c r="D149" s="676" t="s">
        <v>23</v>
      </c>
      <c r="E149" s="677" t="s">
        <v>284</v>
      </c>
      <c r="F149" s="678" t="s">
        <v>2787</v>
      </c>
      <c r="G149" s="699" t="s">
        <v>2768</v>
      </c>
      <c r="H149" s="699" t="s">
        <v>2768</v>
      </c>
      <c r="I149" s="698" t="s">
        <v>11</v>
      </c>
      <c r="J149" s="681"/>
      <c r="K149" s="679"/>
      <c r="L149" s="861"/>
      <c r="M149" s="728"/>
    </row>
    <row r="150" spans="1:13" ht="16.5" customHeight="1">
      <c r="A150" s="723">
        <v>137</v>
      </c>
      <c r="B150" s="675"/>
      <c r="C150" s="675"/>
      <c r="D150" s="676" t="s">
        <v>23</v>
      </c>
      <c r="E150" s="677" t="s">
        <v>284</v>
      </c>
      <c r="F150" s="678" t="s">
        <v>2788</v>
      </c>
      <c r="G150" s="699" t="s">
        <v>1944</v>
      </c>
      <c r="H150" s="699" t="s">
        <v>1944</v>
      </c>
      <c r="I150" s="698" t="s">
        <v>11</v>
      </c>
      <c r="J150" s="681"/>
      <c r="K150" s="679"/>
      <c r="L150" s="861"/>
      <c r="M150" s="728"/>
    </row>
    <row r="151" spans="1:13" ht="16.5" customHeight="1">
      <c r="A151" s="723">
        <v>138</v>
      </c>
      <c r="B151" s="675"/>
      <c r="C151" s="675"/>
      <c r="D151" s="676" t="s">
        <v>23</v>
      </c>
      <c r="E151" s="677" t="s">
        <v>284</v>
      </c>
      <c r="F151" s="678" t="s">
        <v>2789</v>
      </c>
      <c r="G151" s="699" t="s">
        <v>2790</v>
      </c>
      <c r="H151" s="699" t="s">
        <v>2790</v>
      </c>
      <c r="I151" s="698" t="s">
        <v>11</v>
      </c>
      <c r="J151" s="681"/>
      <c r="K151" s="679"/>
      <c r="L151" s="861"/>
      <c r="M151" s="728"/>
    </row>
    <row r="152" spans="1:13" ht="16.5" customHeight="1">
      <c r="A152" s="723">
        <v>139</v>
      </c>
      <c r="B152" s="675"/>
      <c r="C152" s="675"/>
      <c r="D152" s="676" t="s">
        <v>23</v>
      </c>
      <c r="E152" s="677" t="s">
        <v>284</v>
      </c>
      <c r="F152" s="678" t="s">
        <v>2791</v>
      </c>
      <c r="G152" s="699" t="s">
        <v>1662</v>
      </c>
      <c r="H152" s="699" t="s">
        <v>1662</v>
      </c>
      <c r="I152" s="698" t="s">
        <v>11</v>
      </c>
      <c r="J152" s="681"/>
      <c r="K152" s="679"/>
      <c r="L152" s="861"/>
      <c r="M152" s="728"/>
    </row>
    <row r="153" spans="1:13" ht="16.5" customHeight="1">
      <c r="A153" s="723">
        <v>140</v>
      </c>
      <c r="B153" s="675"/>
      <c r="C153" s="675"/>
      <c r="D153" s="676" t="s">
        <v>23</v>
      </c>
      <c r="E153" s="677" t="s">
        <v>284</v>
      </c>
      <c r="F153" s="678" t="s">
        <v>2792</v>
      </c>
      <c r="G153" s="699" t="s">
        <v>2793</v>
      </c>
      <c r="H153" s="699" t="s">
        <v>2793</v>
      </c>
      <c r="I153" s="698" t="s">
        <v>11</v>
      </c>
      <c r="J153" s="681"/>
      <c r="K153" s="679"/>
      <c r="L153" s="861"/>
      <c r="M153" s="728"/>
    </row>
    <row r="154" spans="1:13" ht="16.5" customHeight="1">
      <c r="A154" s="723">
        <v>141</v>
      </c>
      <c r="B154" s="675"/>
      <c r="C154" s="675"/>
      <c r="D154" s="676" t="s">
        <v>23</v>
      </c>
      <c r="E154" s="677" t="s">
        <v>284</v>
      </c>
      <c r="F154" s="678" t="s">
        <v>2794</v>
      </c>
      <c r="G154" s="699" t="s">
        <v>2768</v>
      </c>
      <c r="H154" s="699" t="s">
        <v>2768</v>
      </c>
      <c r="I154" s="698" t="s">
        <v>11</v>
      </c>
      <c r="J154" s="681"/>
      <c r="K154" s="679"/>
      <c r="L154" s="861"/>
      <c r="M154" s="728"/>
    </row>
    <row r="155" spans="1:13" ht="16.5" customHeight="1">
      <c r="A155" s="723">
        <v>142</v>
      </c>
      <c r="B155" s="675"/>
      <c r="C155" s="675"/>
      <c r="D155" s="676" t="s">
        <v>23</v>
      </c>
      <c r="E155" s="677" t="s">
        <v>284</v>
      </c>
      <c r="F155" s="678" t="s">
        <v>2795</v>
      </c>
      <c r="G155" s="699" t="s">
        <v>2796</v>
      </c>
      <c r="H155" s="699" t="s">
        <v>2796</v>
      </c>
      <c r="I155" s="698" t="s">
        <v>11</v>
      </c>
      <c r="J155" s="681"/>
      <c r="K155" s="679"/>
      <c r="L155" s="861"/>
      <c r="M155" s="728"/>
    </row>
    <row r="156" spans="1:13" ht="16.5" customHeight="1">
      <c r="A156" s="723">
        <v>143</v>
      </c>
      <c r="B156" s="675"/>
      <c r="C156" s="675"/>
      <c r="D156" s="676" t="s">
        <v>23</v>
      </c>
      <c r="E156" s="677" t="s">
        <v>284</v>
      </c>
      <c r="F156" s="678" t="s">
        <v>2797</v>
      </c>
      <c r="G156" s="699" t="s">
        <v>2008</v>
      </c>
      <c r="H156" s="699" t="s">
        <v>2008</v>
      </c>
      <c r="I156" s="698" t="s">
        <v>11</v>
      </c>
      <c r="J156" s="681"/>
      <c r="K156" s="679"/>
      <c r="L156" s="861"/>
      <c r="M156" s="728"/>
    </row>
    <row r="157" spans="1:13" ht="16.5" customHeight="1">
      <c r="A157" s="723">
        <v>144</v>
      </c>
      <c r="B157" s="675"/>
      <c r="C157" s="675"/>
      <c r="D157" s="676" t="s">
        <v>23</v>
      </c>
      <c r="E157" s="677" t="s">
        <v>284</v>
      </c>
      <c r="F157" s="678" t="s">
        <v>2798</v>
      </c>
      <c r="G157" s="699" t="s">
        <v>2008</v>
      </c>
      <c r="H157" s="699" t="s">
        <v>2008</v>
      </c>
      <c r="I157" s="698" t="s">
        <v>11</v>
      </c>
      <c r="J157" s="681"/>
      <c r="K157" s="679"/>
      <c r="L157" s="861"/>
      <c r="M157" s="728"/>
    </row>
    <row r="158" spans="1:13" ht="16.5" customHeight="1">
      <c r="A158" s="723">
        <v>145</v>
      </c>
      <c r="B158" s="675"/>
      <c r="C158" s="675"/>
      <c r="D158" s="676" t="s">
        <v>23</v>
      </c>
      <c r="E158" s="677" t="s">
        <v>284</v>
      </c>
      <c r="F158" s="678" t="s">
        <v>2799</v>
      </c>
      <c r="G158" s="699" t="s">
        <v>2008</v>
      </c>
      <c r="H158" s="699" t="s">
        <v>2008</v>
      </c>
      <c r="I158" s="698" t="s">
        <v>11</v>
      </c>
      <c r="J158" s="681"/>
      <c r="K158" s="679"/>
      <c r="L158" s="861"/>
      <c r="M158" s="728"/>
    </row>
    <row r="159" spans="1:13" ht="16.5" customHeight="1">
      <c r="A159" s="723">
        <v>146</v>
      </c>
      <c r="B159" s="675"/>
      <c r="C159" s="675"/>
      <c r="D159" s="676" t="s">
        <v>23</v>
      </c>
      <c r="E159" s="677" t="s">
        <v>284</v>
      </c>
      <c r="F159" s="678" t="s">
        <v>2800</v>
      </c>
      <c r="G159" s="699"/>
      <c r="H159" s="676"/>
      <c r="I159" s="698" t="s">
        <v>11</v>
      </c>
      <c r="J159" s="681"/>
      <c r="K159" s="679"/>
      <c r="L159" s="861"/>
      <c r="M159" s="728" t="s">
        <v>2904</v>
      </c>
    </row>
    <row r="160" spans="1:13" ht="16.5" customHeight="1">
      <c r="A160" s="723">
        <v>147</v>
      </c>
      <c r="B160" s="675"/>
      <c r="C160" s="675"/>
      <c r="D160" s="676" t="s">
        <v>23</v>
      </c>
      <c r="E160" s="677" t="s">
        <v>284</v>
      </c>
      <c r="F160" s="678" t="s">
        <v>2801</v>
      </c>
      <c r="G160" s="699"/>
      <c r="H160" s="676"/>
      <c r="I160" s="698" t="s">
        <v>11</v>
      </c>
      <c r="J160" s="681"/>
      <c r="K160" s="679"/>
      <c r="L160" s="861"/>
      <c r="M160" s="728"/>
    </row>
    <row r="161" spans="1:13" ht="16.5" customHeight="1">
      <c r="A161" s="723">
        <v>148</v>
      </c>
      <c r="B161" s="675"/>
      <c r="C161" s="675"/>
      <c r="D161" s="676" t="s">
        <v>23</v>
      </c>
      <c r="E161" s="677" t="s">
        <v>284</v>
      </c>
      <c r="F161" s="678" t="s">
        <v>2802</v>
      </c>
      <c r="G161" s="699"/>
      <c r="H161" s="676"/>
      <c r="I161" s="698" t="s">
        <v>11</v>
      </c>
      <c r="J161" s="681"/>
      <c r="K161" s="679"/>
      <c r="L161" s="861"/>
      <c r="M161" s="728"/>
    </row>
    <row r="162" spans="1:13" ht="16.5" customHeight="1">
      <c r="A162" s="723">
        <v>149</v>
      </c>
      <c r="B162" s="675"/>
      <c r="C162" s="675"/>
      <c r="D162" s="676" t="s">
        <v>23</v>
      </c>
      <c r="E162" s="677" t="s">
        <v>284</v>
      </c>
      <c r="F162" s="678" t="s">
        <v>2803</v>
      </c>
      <c r="G162" s="699"/>
      <c r="H162" s="676"/>
      <c r="I162" s="698" t="s">
        <v>11</v>
      </c>
      <c r="J162" s="681"/>
      <c r="K162" s="679"/>
      <c r="L162" s="861"/>
      <c r="M162" s="728"/>
    </row>
    <row r="163" spans="1:13" ht="16.5" customHeight="1">
      <c r="A163" s="723">
        <v>150</v>
      </c>
      <c r="B163" s="675"/>
      <c r="C163" s="675"/>
      <c r="D163" s="676" t="s">
        <v>23</v>
      </c>
      <c r="E163" s="677" t="s">
        <v>284</v>
      </c>
      <c r="F163" s="678" t="s">
        <v>2804</v>
      </c>
      <c r="G163" s="699"/>
      <c r="H163" s="676"/>
      <c r="I163" s="698" t="s">
        <v>11</v>
      </c>
      <c r="J163" s="681"/>
      <c r="K163" s="679"/>
      <c r="L163" s="861"/>
      <c r="M163" s="728" t="s">
        <v>2907</v>
      </c>
    </row>
    <row r="164" spans="1:13" ht="16.5" customHeight="1">
      <c r="A164" s="723">
        <v>151</v>
      </c>
      <c r="B164" s="675"/>
      <c r="C164" s="675"/>
      <c r="D164" s="676" t="s">
        <v>23</v>
      </c>
      <c r="E164" s="677" t="s">
        <v>284</v>
      </c>
      <c r="F164" s="678" t="s">
        <v>961</v>
      </c>
      <c r="G164" s="679"/>
      <c r="H164" s="679"/>
      <c r="I164" s="698" t="s">
        <v>11</v>
      </c>
      <c r="J164" s="681"/>
      <c r="K164" s="679"/>
      <c r="L164" s="684" t="s">
        <v>2887</v>
      </c>
      <c r="M164" s="735"/>
    </row>
    <row r="165" spans="1:13" ht="16.5" customHeight="1">
      <c r="A165" s="723">
        <v>152</v>
      </c>
      <c r="B165" s="675"/>
      <c r="C165" s="675"/>
      <c r="D165" s="676" t="s">
        <v>23</v>
      </c>
      <c r="E165" s="677" t="s">
        <v>284</v>
      </c>
      <c r="F165" s="678" t="s">
        <v>2014</v>
      </c>
      <c r="G165" s="679" t="s">
        <v>2008</v>
      </c>
      <c r="H165" s="679" t="s">
        <v>2008</v>
      </c>
      <c r="I165" s="698" t="s">
        <v>11</v>
      </c>
      <c r="J165" s="681"/>
      <c r="K165" s="679"/>
      <c r="L165" s="700" t="s">
        <v>2805</v>
      </c>
      <c r="M165" s="735"/>
    </row>
    <row r="166" spans="1:13" ht="16.5" customHeight="1">
      <c r="A166" s="723">
        <v>153</v>
      </c>
      <c r="B166" s="675"/>
      <c r="C166" s="675"/>
      <c r="D166" s="676" t="s">
        <v>23</v>
      </c>
      <c r="E166" s="677" t="s">
        <v>284</v>
      </c>
      <c r="F166" s="678" t="s">
        <v>2011</v>
      </c>
      <c r="G166" s="679" t="s">
        <v>2008</v>
      </c>
      <c r="H166" s="679" t="s">
        <v>2008</v>
      </c>
      <c r="I166" s="698" t="s">
        <v>11</v>
      </c>
      <c r="J166" s="681"/>
      <c r="K166" s="679"/>
      <c r="L166" s="700" t="s">
        <v>2009</v>
      </c>
      <c r="M166" s="735"/>
    </row>
    <row r="167" spans="1:13" ht="16.5" customHeight="1">
      <c r="A167" s="723">
        <v>154</v>
      </c>
      <c r="B167" s="675"/>
      <c r="C167" s="675"/>
      <c r="D167" s="676" t="s">
        <v>23</v>
      </c>
      <c r="E167" s="677" t="s">
        <v>284</v>
      </c>
      <c r="F167" s="678" t="s">
        <v>2806</v>
      </c>
      <c r="G167" s="676" t="s">
        <v>962</v>
      </c>
      <c r="H167" s="676" t="s">
        <v>962</v>
      </c>
      <c r="I167" s="698" t="s">
        <v>11</v>
      </c>
      <c r="J167" s="681"/>
      <c r="K167" s="679"/>
      <c r="L167" s="700" t="s">
        <v>2807</v>
      </c>
      <c r="M167" s="728"/>
    </row>
    <row r="168" spans="1:13" ht="16.5" customHeight="1">
      <c r="A168" s="723">
        <v>155</v>
      </c>
      <c r="B168" s="675"/>
      <c r="C168" s="675"/>
      <c r="D168" s="676" t="s">
        <v>23</v>
      </c>
      <c r="E168" s="677" t="s">
        <v>284</v>
      </c>
      <c r="F168" s="678" t="s">
        <v>2012</v>
      </c>
      <c r="G168" s="676" t="s">
        <v>963</v>
      </c>
      <c r="H168" s="676" t="s">
        <v>963</v>
      </c>
      <c r="I168" s="698" t="s">
        <v>11</v>
      </c>
      <c r="J168" s="681"/>
      <c r="K168" s="679"/>
      <c r="L168" s="700" t="s">
        <v>2808</v>
      </c>
      <c r="M168" s="728"/>
    </row>
    <row r="169" spans="1:13" ht="16.5" customHeight="1">
      <c r="A169" s="723">
        <v>156</v>
      </c>
      <c r="B169" s="675"/>
      <c r="C169" s="675"/>
      <c r="D169" s="676" t="s">
        <v>23</v>
      </c>
      <c r="E169" s="677" t="s">
        <v>284</v>
      </c>
      <c r="F169" s="678" t="s">
        <v>2013</v>
      </c>
      <c r="G169" s="676" t="s">
        <v>964</v>
      </c>
      <c r="H169" s="676" t="s">
        <v>964</v>
      </c>
      <c r="I169" s="698" t="s">
        <v>11</v>
      </c>
      <c r="J169" s="679"/>
      <c r="K169" s="679"/>
      <c r="L169" s="700" t="s">
        <v>1991</v>
      </c>
      <c r="M169" s="728" t="s">
        <v>2047</v>
      </c>
    </row>
    <row r="170" spans="1:13" ht="16.5" customHeight="1">
      <c r="A170" s="723">
        <v>157</v>
      </c>
      <c r="B170" s="675"/>
      <c r="C170" s="675"/>
      <c r="D170" s="676" t="s">
        <v>23</v>
      </c>
      <c r="E170" s="677" t="s">
        <v>284</v>
      </c>
      <c r="F170" s="678" t="s">
        <v>2015</v>
      </c>
      <c r="G170" s="676" t="s">
        <v>963</v>
      </c>
      <c r="H170" s="676" t="s">
        <v>963</v>
      </c>
      <c r="I170" s="698" t="s">
        <v>11</v>
      </c>
      <c r="J170" s="679"/>
      <c r="K170" s="679"/>
      <c r="L170" s="700" t="s">
        <v>2010</v>
      </c>
      <c r="M170" s="728" t="s">
        <v>2048</v>
      </c>
    </row>
    <row r="171" spans="1:13" ht="16.5" customHeight="1">
      <c r="A171" s="723">
        <v>158</v>
      </c>
      <c r="B171" s="675"/>
      <c r="C171" s="675"/>
      <c r="D171" s="676" t="s">
        <v>23</v>
      </c>
      <c r="E171" s="677" t="s">
        <v>284</v>
      </c>
      <c r="F171" s="678" t="s">
        <v>965</v>
      </c>
      <c r="G171" s="679"/>
      <c r="H171" s="679"/>
      <c r="I171" s="698" t="s">
        <v>11</v>
      </c>
      <c r="J171" s="681"/>
      <c r="K171" s="679"/>
      <c r="L171" s="684" t="s">
        <v>2809</v>
      </c>
      <c r="M171" s="728"/>
    </row>
    <row r="172" spans="1:13" ht="16.5" customHeight="1">
      <c r="A172" s="723">
        <v>159</v>
      </c>
      <c r="B172" s="675"/>
      <c r="C172" s="675"/>
      <c r="D172" s="676" t="s">
        <v>23</v>
      </c>
      <c r="E172" s="677" t="s">
        <v>63</v>
      </c>
      <c r="F172" s="678" t="s">
        <v>1918</v>
      </c>
      <c r="G172" s="679"/>
      <c r="H172" s="679"/>
      <c r="I172" s="698" t="s">
        <v>11</v>
      </c>
      <c r="J172" s="681"/>
      <c r="K172" s="679"/>
      <c r="L172" s="684" t="s">
        <v>3011</v>
      </c>
      <c r="M172" s="728" t="s">
        <v>2810</v>
      </c>
    </row>
    <row r="173" spans="1:13" ht="18" customHeight="1">
      <c r="A173" s="723">
        <v>160</v>
      </c>
      <c r="B173" s="675"/>
      <c r="C173" s="675"/>
      <c r="D173" s="676" t="s">
        <v>23</v>
      </c>
      <c r="E173" s="677" t="s">
        <v>63</v>
      </c>
      <c r="F173" s="678" t="s">
        <v>966</v>
      </c>
      <c r="G173" s="676" t="s">
        <v>2811</v>
      </c>
      <c r="H173" s="676" t="s">
        <v>2811</v>
      </c>
      <c r="I173" s="698" t="s">
        <v>11</v>
      </c>
      <c r="J173" s="681"/>
      <c r="K173" s="679"/>
      <c r="L173" s="871" t="s">
        <v>2812</v>
      </c>
      <c r="M173" s="730"/>
    </row>
    <row r="174" spans="1:13" ht="18" customHeight="1">
      <c r="A174" s="723">
        <v>161</v>
      </c>
      <c r="B174" s="675"/>
      <c r="C174" s="675"/>
      <c r="D174" s="676" t="s">
        <v>23</v>
      </c>
      <c r="E174" s="677" t="s">
        <v>63</v>
      </c>
      <c r="F174" s="678" t="s">
        <v>967</v>
      </c>
      <c r="G174" s="676" t="s">
        <v>2813</v>
      </c>
      <c r="H174" s="676" t="s">
        <v>2813</v>
      </c>
      <c r="I174" s="698" t="s">
        <v>11</v>
      </c>
      <c r="J174" s="681"/>
      <c r="K174" s="679"/>
      <c r="L174" s="871"/>
      <c r="M174" s="730"/>
    </row>
    <row r="175" spans="1:13" ht="18" customHeight="1">
      <c r="A175" s="723">
        <v>162</v>
      </c>
      <c r="B175" s="675"/>
      <c r="C175" s="675"/>
      <c r="D175" s="676" t="s">
        <v>23</v>
      </c>
      <c r="E175" s="677" t="s">
        <v>63</v>
      </c>
      <c r="F175" s="678" t="s">
        <v>968</v>
      </c>
      <c r="G175" s="676" t="s">
        <v>2813</v>
      </c>
      <c r="H175" s="676" t="s">
        <v>2813</v>
      </c>
      <c r="I175" s="698" t="s">
        <v>11</v>
      </c>
      <c r="J175" s="681"/>
      <c r="K175" s="679"/>
      <c r="L175" s="871"/>
      <c r="M175" s="730"/>
    </row>
    <row r="176" spans="1:13" ht="18" customHeight="1">
      <c r="A176" s="723">
        <v>163</v>
      </c>
      <c r="B176" s="675"/>
      <c r="C176" s="675"/>
      <c r="D176" s="676" t="s">
        <v>23</v>
      </c>
      <c r="E176" s="677" t="s">
        <v>63</v>
      </c>
      <c r="F176" s="678" t="s">
        <v>969</v>
      </c>
      <c r="G176" s="676" t="s">
        <v>2814</v>
      </c>
      <c r="H176" s="676" t="s">
        <v>2814</v>
      </c>
      <c r="I176" s="698" t="s">
        <v>11</v>
      </c>
      <c r="J176" s="681"/>
      <c r="K176" s="679"/>
      <c r="L176" s="871"/>
      <c r="M176" s="730"/>
    </row>
    <row r="177" spans="1:13" ht="18" customHeight="1">
      <c r="A177" s="723">
        <v>164</v>
      </c>
      <c r="B177" s="675"/>
      <c r="C177" s="675"/>
      <c r="D177" s="676" t="s">
        <v>23</v>
      </c>
      <c r="E177" s="677" t="s">
        <v>63</v>
      </c>
      <c r="F177" s="678" t="s">
        <v>970</v>
      </c>
      <c r="G177" s="676" t="s">
        <v>2764</v>
      </c>
      <c r="H177" s="676" t="s">
        <v>2764</v>
      </c>
      <c r="I177" s="698" t="s">
        <v>11</v>
      </c>
      <c r="J177" s="681"/>
      <c r="K177" s="679"/>
      <c r="L177" s="871"/>
      <c r="M177" s="730"/>
    </row>
    <row r="178" spans="1:13" ht="18" customHeight="1">
      <c r="A178" s="723">
        <v>165</v>
      </c>
      <c r="B178" s="675"/>
      <c r="C178" s="675"/>
      <c r="D178" s="676" t="s">
        <v>23</v>
      </c>
      <c r="E178" s="677" t="s">
        <v>63</v>
      </c>
      <c r="F178" s="678" t="s">
        <v>971</v>
      </c>
      <c r="G178" s="676" t="s">
        <v>2764</v>
      </c>
      <c r="H178" s="676" t="s">
        <v>2764</v>
      </c>
      <c r="I178" s="698" t="s">
        <v>11</v>
      </c>
      <c r="J178" s="681"/>
      <c r="K178" s="679"/>
      <c r="L178" s="871"/>
      <c r="M178" s="730"/>
    </row>
    <row r="179" spans="1:13" ht="18" customHeight="1">
      <c r="A179" s="723">
        <v>166</v>
      </c>
      <c r="B179" s="675"/>
      <c r="C179" s="675"/>
      <c r="D179" s="676" t="s">
        <v>23</v>
      </c>
      <c r="E179" s="677" t="s">
        <v>63</v>
      </c>
      <c r="F179" s="678" t="s">
        <v>972</v>
      </c>
      <c r="G179" s="676" t="s">
        <v>1722</v>
      </c>
      <c r="H179" s="676" t="s">
        <v>1722</v>
      </c>
      <c r="I179" s="698" t="s">
        <v>11</v>
      </c>
      <c r="J179" s="681"/>
      <c r="K179" s="679"/>
      <c r="L179" s="871"/>
      <c r="M179" s="730"/>
    </row>
    <row r="180" spans="1:13" ht="18" customHeight="1">
      <c r="A180" s="723">
        <v>167</v>
      </c>
      <c r="B180" s="675"/>
      <c r="C180" s="675"/>
      <c r="D180" s="676" t="s">
        <v>23</v>
      </c>
      <c r="E180" s="677" t="s">
        <v>63</v>
      </c>
      <c r="F180" s="678" t="s">
        <v>973</v>
      </c>
      <c r="G180" s="676" t="s">
        <v>2722</v>
      </c>
      <c r="H180" s="676" t="s">
        <v>2722</v>
      </c>
      <c r="I180" s="698" t="s">
        <v>11</v>
      </c>
      <c r="J180" s="681"/>
      <c r="K180" s="679"/>
      <c r="L180" s="871"/>
      <c r="M180" s="730"/>
    </row>
    <row r="181" spans="1:13" ht="18" customHeight="1">
      <c r="A181" s="723">
        <v>168</v>
      </c>
      <c r="B181" s="675"/>
      <c r="C181" s="675"/>
      <c r="D181" s="676" t="s">
        <v>23</v>
      </c>
      <c r="E181" s="677" t="s">
        <v>63</v>
      </c>
      <c r="F181" s="678" t="s">
        <v>975</v>
      </c>
      <c r="G181" s="676" t="s">
        <v>2813</v>
      </c>
      <c r="H181" s="676" t="s">
        <v>2813</v>
      </c>
      <c r="I181" s="698" t="s">
        <v>11</v>
      </c>
      <c r="J181" s="681"/>
      <c r="K181" s="679"/>
      <c r="L181" s="871"/>
      <c r="M181" s="730"/>
    </row>
    <row r="182" spans="1:13" ht="18" customHeight="1">
      <c r="A182" s="723">
        <v>169</v>
      </c>
      <c r="B182" s="675"/>
      <c r="C182" s="675"/>
      <c r="D182" s="676" t="s">
        <v>23</v>
      </c>
      <c r="E182" s="677" t="s">
        <v>63</v>
      </c>
      <c r="F182" s="678" t="s">
        <v>976</v>
      </c>
      <c r="G182" s="676" t="s">
        <v>2815</v>
      </c>
      <c r="H182" s="676" t="s">
        <v>2815</v>
      </c>
      <c r="I182" s="698" t="s">
        <v>11</v>
      </c>
      <c r="J182" s="681"/>
      <c r="K182" s="679"/>
      <c r="L182" s="871"/>
      <c r="M182" s="730"/>
    </row>
    <row r="183" spans="1:13" ht="18" customHeight="1">
      <c r="A183" s="723">
        <v>170</v>
      </c>
      <c r="B183" s="675"/>
      <c r="C183" s="675"/>
      <c r="D183" s="676" t="s">
        <v>23</v>
      </c>
      <c r="E183" s="677" t="s">
        <v>63</v>
      </c>
      <c r="F183" s="678" t="s">
        <v>977</v>
      </c>
      <c r="G183" s="676" t="s">
        <v>2764</v>
      </c>
      <c r="H183" s="676" t="s">
        <v>2764</v>
      </c>
      <c r="I183" s="698" t="s">
        <v>11</v>
      </c>
      <c r="J183" s="681"/>
      <c r="K183" s="679"/>
      <c r="L183" s="871"/>
      <c r="M183" s="730"/>
    </row>
    <row r="184" spans="1:13" ht="18" customHeight="1">
      <c r="A184" s="723">
        <v>171</v>
      </c>
      <c r="B184" s="675"/>
      <c r="C184" s="675"/>
      <c r="D184" s="676" t="s">
        <v>23</v>
      </c>
      <c r="E184" s="677" t="s">
        <v>63</v>
      </c>
      <c r="F184" s="678" t="s">
        <v>978</v>
      </c>
      <c r="G184" s="676" t="s">
        <v>2764</v>
      </c>
      <c r="H184" s="676" t="s">
        <v>2764</v>
      </c>
      <c r="I184" s="698" t="s">
        <v>11</v>
      </c>
      <c r="J184" s="681"/>
      <c r="K184" s="679"/>
      <c r="L184" s="871"/>
      <c r="M184" s="730"/>
    </row>
    <row r="185" spans="1:13" ht="18" customHeight="1">
      <c r="A185" s="723">
        <v>172</v>
      </c>
      <c r="B185" s="675"/>
      <c r="C185" s="675"/>
      <c r="D185" s="676" t="s">
        <v>23</v>
      </c>
      <c r="E185" s="677" t="s">
        <v>63</v>
      </c>
      <c r="F185" s="678" t="s">
        <v>979</v>
      </c>
      <c r="G185" s="676" t="s">
        <v>1722</v>
      </c>
      <c r="H185" s="676" t="s">
        <v>1722</v>
      </c>
      <c r="I185" s="698" t="s">
        <v>11</v>
      </c>
      <c r="J185" s="681"/>
      <c r="K185" s="679"/>
      <c r="L185" s="871"/>
      <c r="M185" s="730"/>
    </row>
    <row r="186" spans="1:13" ht="18" customHeight="1">
      <c r="A186" s="723">
        <v>173</v>
      </c>
      <c r="B186" s="675"/>
      <c r="C186" s="675"/>
      <c r="D186" s="676" t="s">
        <v>23</v>
      </c>
      <c r="E186" s="677" t="s">
        <v>63</v>
      </c>
      <c r="F186" s="678" t="s">
        <v>980</v>
      </c>
      <c r="G186" s="676" t="s">
        <v>2722</v>
      </c>
      <c r="H186" s="676" t="s">
        <v>2722</v>
      </c>
      <c r="I186" s="698" t="s">
        <v>11</v>
      </c>
      <c r="J186" s="681"/>
      <c r="K186" s="679"/>
      <c r="L186" s="871"/>
      <c r="M186" s="730"/>
    </row>
    <row r="187" spans="1:13" ht="18" customHeight="1">
      <c r="A187" s="723">
        <v>174</v>
      </c>
      <c r="B187" s="675"/>
      <c r="C187" s="675"/>
      <c r="D187" s="676" t="s">
        <v>23</v>
      </c>
      <c r="E187" s="677" t="s">
        <v>63</v>
      </c>
      <c r="F187" s="678" t="s">
        <v>981</v>
      </c>
      <c r="G187" s="676" t="s">
        <v>2722</v>
      </c>
      <c r="H187" s="676" t="s">
        <v>2722</v>
      </c>
      <c r="I187" s="698" t="s">
        <v>11</v>
      </c>
      <c r="J187" s="681"/>
      <c r="K187" s="679"/>
      <c r="L187" s="871"/>
      <c r="M187" s="730"/>
    </row>
    <row r="188" spans="1:13" ht="18" customHeight="1">
      <c r="A188" s="723">
        <v>175</v>
      </c>
      <c r="B188" s="675"/>
      <c r="C188" s="675"/>
      <c r="D188" s="676" t="s">
        <v>23</v>
      </c>
      <c r="E188" s="677" t="s">
        <v>63</v>
      </c>
      <c r="F188" s="678" t="s">
        <v>982</v>
      </c>
      <c r="G188" s="676" t="s">
        <v>2722</v>
      </c>
      <c r="H188" s="676" t="s">
        <v>2722</v>
      </c>
      <c r="I188" s="698" t="s">
        <v>11</v>
      </c>
      <c r="J188" s="681"/>
      <c r="K188" s="679"/>
      <c r="L188" s="871"/>
      <c r="M188" s="730"/>
    </row>
    <row r="189" spans="1:13" ht="18" customHeight="1">
      <c r="A189" s="723">
        <v>176</v>
      </c>
      <c r="B189" s="675"/>
      <c r="C189" s="675"/>
      <c r="D189" s="676" t="s">
        <v>23</v>
      </c>
      <c r="E189" s="677" t="s">
        <v>63</v>
      </c>
      <c r="F189" s="678" t="s">
        <v>983</v>
      </c>
      <c r="G189" s="676" t="s">
        <v>2722</v>
      </c>
      <c r="H189" s="676" t="s">
        <v>2722</v>
      </c>
      <c r="I189" s="698" t="s">
        <v>11</v>
      </c>
      <c r="J189" s="681"/>
      <c r="K189" s="679"/>
      <c r="L189" s="871"/>
      <c r="M189" s="730"/>
    </row>
    <row r="190" spans="1:13" ht="18" customHeight="1">
      <c r="A190" s="723">
        <v>177</v>
      </c>
      <c r="B190" s="675"/>
      <c r="C190" s="675"/>
      <c r="D190" s="676" t="s">
        <v>23</v>
      </c>
      <c r="E190" s="677" t="s">
        <v>63</v>
      </c>
      <c r="F190" s="678" t="s">
        <v>984</v>
      </c>
      <c r="G190" s="676" t="s">
        <v>2764</v>
      </c>
      <c r="H190" s="676" t="s">
        <v>2764</v>
      </c>
      <c r="I190" s="698" t="s">
        <v>11</v>
      </c>
      <c r="J190" s="681"/>
      <c r="K190" s="679"/>
      <c r="L190" s="871"/>
      <c r="M190" s="730"/>
    </row>
    <row r="191" spans="1:13" ht="18" customHeight="1">
      <c r="A191" s="723">
        <v>178</v>
      </c>
      <c r="B191" s="675"/>
      <c r="C191" s="675"/>
      <c r="D191" s="676" t="s">
        <v>23</v>
      </c>
      <c r="E191" s="677" t="s">
        <v>63</v>
      </c>
      <c r="F191" s="678" t="s">
        <v>985</v>
      </c>
      <c r="G191" s="676" t="s">
        <v>1722</v>
      </c>
      <c r="H191" s="676" t="s">
        <v>1722</v>
      </c>
      <c r="I191" s="698" t="s">
        <v>11</v>
      </c>
      <c r="J191" s="681"/>
      <c r="K191" s="679"/>
      <c r="L191" s="871"/>
      <c r="M191" s="730"/>
    </row>
    <row r="192" spans="1:13" ht="18" customHeight="1">
      <c r="A192" s="723">
        <v>179</v>
      </c>
      <c r="B192" s="675"/>
      <c r="C192" s="675"/>
      <c r="D192" s="676" t="s">
        <v>23</v>
      </c>
      <c r="E192" s="677" t="s">
        <v>63</v>
      </c>
      <c r="F192" s="678" t="s">
        <v>986</v>
      </c>
      <c r="G192" s="676" t="s">
        <v>2816</v>
      </c>
      <c r="H192" s="676" t="s">
        <v>2816</v>
      </c>
      <c r="I192" s="698" t="s">
        <v>11</v>
      </c>
      <c r="J192" s="681"/>
      <c r="K192" s="679"/>
      <c r="L192" s="871"/>
      <c r="M192" s="730"/>
    </row>
    <row r="193" spans="1:13" ht="18" customHeight="1">
      <c r="A193" s="723">
        <v>180</v>
      </c>
      <c r="B193" s="675"/>
      <c r="C193" s="675"/>
      <c r="D193" s="676" t="s">
        <v>23</v>
      </c>
      <c r="E193" s="677" t="s">
        <v>63</v>
      </c>
      <c r="F193" s="678" t="s">
        <v>987</v>
      </c>
      <c r="G193" s="676" t="s">
        <v>2764</v>
      </c>
      <c r="H193" s="676" t="s">
        <v>2764</v>
      </c>
      <c r="I193" s="698" t="s">
        <v>11</v>
      </c>
      <c r="J193" s="681"/>
      <c r="K193" s="679"/>
      <c r="L193" s="871"/>
      <c r="M193" s="730"/>
    </row>
    <row r="194" spans="1:13" ht="18" customHeight="1">
      <c r="A194" s="723">
        <v>181</v>
      </c>
      <c r="B194" s="675"/>
      <c r="C194" s="675"/>
      <c r="D194" s="676" t="s">
        <v>23</v>
      </c>
      <c r="E194" s="677" t="s">
        <v>63</v>
      </c>
      <c r="F194" s="678" t="s">
        <v>988</v>
      </c>
      <c r="G194" s="676" t="s">
        <v>1722</v>
      </c>
      <c r="H194" s="676" t="s">
        <v>1722</v>
      </c>
      <c r="I194" s="698" t="s">
        <v>11</v>
      </c>
      <c r="J194" s="681"/>
      <c r="K194" s="679"/>
      <c r="L194" s="871"/>
      <c r="M194" s="730"/>
    </row>
    <row r="195" spans="1:13" ht="18" customHeight="1">
      <c r="A195" s="723">
        <v>182</v>
      </c>
      <c r="B195" s="675"/>
      <c r="C195" s="675"/>
      <c r="D195" s="676" t="s">
        <v>23</v>
      </c>
      <c r="E195" s="677" t="s">
        <v>63</v>
      </c>
      <c r="F195" s="678" t="s">
        <v>989</v>
      </c>
      <c r="G195" s="676" t="s">
        <v>2764</v>
      </c>
      <c r="H195" s="676" t="s">
        <v>2764</v>
      </c>
      <c r="I195" s="698" t="s">
        <v>11</v>
      </c>
      <c r="J195" s="681"/>
      <c r="K195" s="679"/>
      <c r="L195" s="871"/>
      <c r="M195" s="730"/>
    </row>
    <row r="196" spans="1:13" ht="18" customHeight="1">
      <c r="A196" s="723">
        <v>183</v>
      </c>
      <c r="B196" s="675"/>
      <c r="C196" s="675"/>
      <c r="D196" s="676" t="s">
        <v>23</v>
      </c>
      <c r="E196" s="677" t="s">
        <v>63</v>
      </c>
      <c r="F196" s="678" t="s">
        <v>990</v>
      </c>
      <c r="G196" s="676" t="s">
        <v>2764</v>
      </c>
      <c r="H196" s="676" t="s">
        <v>2764</v>
      </c>
      <c r="I196" s="698" t="s">
        <v>11</v>
      </c>
      <c r="J196" s="681"/>
      <c r="K196" s="679"/>
      <c r="L196" s="871"/>
      <c r="M196" s="730"/>
    </row>
    <row r="197" spans="1:13" ht="18" customHeight="1">
      <c r="A197" s="723">
        <v>184</v>
      </c>
      <c r="B197" s="675"/>
      <c r="C197" s="675"/>
      <c r="D197" s="676" t="s">
        <v>23</v>
      </c>
      <c r="E197" s="677" t="s">
        <v>63</v>
      </c>
      <c r="F197" s="678" t="s">
        <v>991</v>
      </c>
      <c r="G197" s="676" t="s">
        <v>1722</v>
      </c>
      <c r="H197" s="676" t="s">
        <v>1722</v>
      </c>
      <c r="I197" s="698" t="s">
        <v>11</v>
      </c>
      <c r="J197" s="681"/>
      <c r="K197" s="679"/>
      <c r="L197" s="871"/>
      <c r="M197" s="730"/>
    </row>
    <row r="198" spans="1:13" ht="18" customHeight="1">
      <c r="A198" s="723">
        <v>185</v>
      </c>
      <c r="B198" s="675"/>
      <c r="C198" s="675"/>
      <c r="D198" s="676" t="s">
        <v>23</v>
      </c>
      <c r="E198" s="677" t="s">
        <v>63</v>
      </c>
      <c r="F198" s="678" t="s">
        <v>2817</v>
      </c>
      <c r="G198" s="701" t="s">
        <v>2764</v>
      </c>
      <c r="H198" s="701" t="s">
        <v>2764</v>
      </c>
      <c r="I198" s="698" t="s">
        <v>11</v>
      </c>
      <c r="J198" s="681"/>
      <c r="K198" s="679"/>
      <c r="L198" s="871"/>
      <c r="M198" s="730"/>
    </row>
    <row r="199" spans="1:13" ht="18" customHeight="1">
      <c r="A199" s="723">
        <v>186</v>
      </c>
      <c r="B199" s="675"/>
      <c r="C199" s="675"/>
      <c r="D199" s="676" t="s">
        <v>23</v>
      </c>
      <c r="E199" s="677" t="s">
        <v>63</v>
      </c>
      <c r="F199" s="678" t="s">
        <v>992</v>
      </c>
      <c r="G199" s="676" t="s">
        <v>2818</v>
      </c>
      <c r="H199" s="676" t="s">
        <v>2818</v>
      </c>
      <c r="I199" s="698" t="s">
        <v>11</v>
      </c>
      <c r="J199" s="681"/>
      <c r="K199" s="679"/>
      <c r="L199" s="871"/>
      <c r="M199" s="730"/>
    </row>
    <row r="200" spans="1:13" ht="18" customHeight="1">
      <c r="A200" s="723">
        <v>187</v>
      </c>
      <c r="B200" s="675"/>
      <c r="C200" s="675"/>
      <c r="D200" s="676" t="s">
        <v>23</v>
      </c>
      <c r="E200" s="677" t="s">
        <v>63</v>
      </c>
      <c r="F200" s="678" t="s">
        <v>2819</v>
      </c>
      <c r="G200" s="701" t="s">
        <v>2722</v>
      </c>
      <c r="H200" s="701" t="s">
        <v>2722</v>
      </c>
      <c r="I200" s="698" t="s">
        <v>11</v>
      </c>
      <c r="J200" s="681"/>
      <c r="K200" s="679"/>
      <c r="L200" s="871"/>
      <c r="M200" s="730"/>
    </row>
    <row r="201" spans="1:13" ht="18" customHeight="1">
      <c r="A201" s="723">
        <v>188</v>
      </c>
      <c r="B201" s="675"/>
      <c r="C201" s="675"/>
      <c r="D201" s="676" t="s">
        <v>23</v>
      </c>
      <c r="E201" s="677" t="s">
        <v>63</v>
      </c>
      <c r="F201" s="678" t="s">
        <v>993</v>
      </c>
      <c r="G201" s="701" t="s">
        <v>2820</v>
      </c>
      <c r="H201" s="701" t="s">
        <v>2820</v>
      </c>
      <c r="I201" s="698" t="s">
        <v>11</v>
      </c>
      <c r="J201" s="681"/>
      <c r="K201" s="679"/>
      <c r="L201" s="871"/>
      <c r="M201" s="730"/>
    </row>
    <row r="202" spans="1:13" ht="18" customHeight="1">
      <c r="A202" s="723">
        <v>189</v>
      </c>
      <c r="B202" s="675"/>
      <c r="C202" s="675"/>
      <c r="D202" s="676" t="s">
        <v>23</v>
      </c>
      <c r="E202" s="677" t="s">
        <v>63</v>
      </c>
      <c r="F202" s="678" t="s">
        <v>2821</v>
      </c>
      <c r="G202" s="702"/>
      <c r="H202" s="702"/>
      <c r="I202" s="698" t="s">
        <v>11</v>
      </c>
      <c r="J202" s="681"/>
      <c r="K202" s="679"/>
      <c r="L202" s="871"/>
      <c r="M202" s="730" t="s">
        <v>2892</v>
      </c>
    </row>
    <row r="203" spans="1:13" ht="18" customHeight="1">
      <c r="A203" s="723">
        <v>190</v>
      </c>
      <c r="B203" s="675"/>
      <c r="C203" s="675"/>
      <c r="D203" s="676" t="s">
        <v>23</v>
      </c>
      <c r="E203" s="677" t="s">
        <v>63</v>
      </c>
      <c r="F203" s="678" t="s">
        <v>2822</v>
      </c>
      <c r="G203" s="702"/>
      <c r="H203" s="702"/>
      <c r="I203" s="698" t="s">
        <v>11</v>
      </c>
      <c r="J203" s="681"/>
      <c r="K203" s="679"/>
      <c r="L203" s="871"/>
      <c r="M203" s="730" t="s">
        <v>2895</v>
      </c>
    </row>
    <row r="204" spans="1:13" ht="18" customHeight="1">
      <c r="A204" s="723">
        <v>191</v>
      </c>
      <c r="B204" s="675"/>
      <c r="C204" s="675"/>
      <c r="D204" s="676" t="s">
        <v>23</v>
      </c>
      <c r="E204" s="677" t="s">
        <v>63</v>
      </c>
      <c r="F204" s="678" t="s">
        <v>2823</v>
      </c>
      <c r="G204" s="702"/>
      <c r="H204" s="702"/>
      <c r="I204" s="698" t="s">
        <v>11</v>
      </c>
      <c r="J204" s="681"/>
      <c r="K204" s="679"/>
      <c r="L204" s="871"/>
      <c r="M204" s="730" t="s">
        <v>2893</v>
      </c>
    </row>
    <row r="205" spans="1:13" ht="18" customHeight="1">
      <c r="A205" s="723">
        <v>192</v>
      </c>
      <c r="B205" s="675"/>
      <c r="C205" s="675"/>
      <c r="D205" s="676" t="s">
        <v>23</v>
      </c>
      <c r="E205" s="677" t="s">
        <v>63</v>
      </c>
      <c r="F205" s="678" t="s">
        <v>2824</v>
      </c>
      <c r="G205" s="702"/>
      <c r="H205" s="702"/>
      <c r="I205" s="698" t="s">
        <v>11</v>
      </c>
      <c r="J205" s="681"/>
      <c r="K205" s="679"/>
      <c r="L205" s="871"/>
      <c r="M205" s="730" t="s">
        <v>2894</v>
      </c>
    </row>
    <row r="206" spans="1:13" ht="18" customHeight="1">
      <c r="A206" s="723">
        <v>193</v>
      </c>
      <c r="B206" s="675"/>
      <c r="C206" s="675"/>
      <c r="D206" s="676" t="s">
        <v>23</v>
      </c>
      <c r="E206" s="677" t="s">
        <v>63</v>
      </c>
      <c r="F206" s="678" t="s">
        <v>2825</v>
      </c>
      <c r="G206" s="702"/>
      <c r="H206" s="702"/>
      <c r="I206" s="698" t="s">
        <v>11</v>
      </c>
      <c r="J206" s="681"/>
      <c r="K206" s="679"/>
      <c r="L206" s="871"/>
      <c r="M206" s="730" t="s">
        <v>2896</v>
      </c>
    </row>
    <row r="207" spans="1:13" ht="16.5" customHeight="1">
      <c r="A207" s="723">
        <v>194</v>
      </c>
      <c r="B207" s="675"/>
      <c r="C207" s="675"/>
      <c r="D207" s="676" t="s">
        <v>23</v>
      </c>
      <c r="E207" s="677" t="s">
        <v>63</v>
      </c>
      <c r="F207" s="678" t="s">
        <v>2144</v>
      </c>
      <c r="G207" s="679"/>
      <c r="H207" s="679"/>
      <c r="I207" s="698" t="s">
        <v>11</v>
      </c>
      <c r="J207" s="681"/>
      <c r="K207" s="703" t="s">
        <v>2826</v>
      </c>
      <c r="L207" s="684" t="s">
        <v>2827</v>
      </c>
      <c r="M207" s="736"/>
    </row>
    <row r="208" spans="1:13" ht="16.5" customHeight="1">
      <c r="A208" s="723">
        <v>195</v>
      </c>
      <c r="B208" s="675"/>
      <c r="C208" s="675"/>
      <c r="D208" s="676" t="s">
        <v>23</v>
      </c>
      <c r="E208" s="677" t="s">
        <v>284</v>
      </c>
      <c r="F208" s="678" t="s">
        <v>994</v>
      </c>
      <c r="G208" s="679"/>
      <c r="H208" s="679"/>
      <c r="I208" s="698" t="s">
        <v>11</v>
      </c>
      <c r="J208" s="681"/>
      <c r="K208" s="679"/>
      <c r="L208" s="704" t="s">
        <v>2828</v>
      </c>
      <c r="M208" s="737"/>
    </row>
    <row r="209" spans="1:13" ht="16.5" customHeight="1">
      <c r="A209" s="723">
        <v>196</v>
      </c>
      <c r="B209" s="675"/>
      <c r="C209" s="675"/>
      <c r="D209" s="676" t="s">
        <v>23</v>
      </c>
      <c r="E209" s="677" t="s">
        <v>284</v>
      </c>
      <c r="F209" s="678" t="s">
        <v>995</v>
      </c>
      <c r="G209" s="705" t="s">
        <v>1878</v>
      </c>
      <c r="H209" s="705" t="s">
        <v>1878</v>
      </c>
      <c r="I209" s="698" t="s">
        <v>11</v>
      </c>
      <c r="J209" s="681"/>
      <c r="K209" s="679"/>
      <c r="L209" s="861" t="s">
        <v>1714</v>
      </c>
      <c r="M209" s="737"/>
    </row>
    <row r="210" spans="1:13" ht="16.5" customHeight="1">
      <c r="A210" s="723">
        <v>197</v>
      </c>
      <c r="B210" s="675"/>
      <c r="C210" s="675"/>
      <c r="D210" s="676" t="s">
        <v>23</v>
      </c>
      <c r="E210" s="677" t="s">
        <v>284</v>
      </c>
      <c r="F210" s="678" t="s">
        <v>1188</v>
      </c>
      <c r="G210" s="694" t="s">
        <v>1873</v>
      </c>
      <c r="H210" s="694" t="s">
        <v>1873</v>
      </c>
      <c r="I210" s="698" t="s">
        <v>11</v>
      </c>
      <c r="J210" s="681"/>
      <c r="K210" s="679"/>
      <c r="L210" s="861"/>
      <c r="M210" s="737"/>
    </row>
    <row r="211" spans="1:13" ht="16.5" customHeight="1">
      <c r="A211" s="723">
        <v>198</v>
      </c>
      <c r="B211" s="675"/>
      <c r="C211" s="675"/>
      <c r="D211" s="676" t="s">
        <v>23</v>
      </c>
      <c r="E211" s="677" t="s">
        <v>284</v>
      </c>
      <c r="F211" s="678" t="s">
        <v>1189</v>
      </c>
      <c r="G211" s="694" t="s">
        <v>2829</v>
      </c>
      <c r="H211" s="694" t="s">
        <v>2829</v>
      </c>
      <c r="I211" s="698" t="s">
        <v>11</v>
      </c>
      <c r="J211" s="681"/>
      <c r="K211" s="679"/>
      <c r="L211" s="861"/>
      <c r="M211" s="737"/>
    </row>
    <row r="212" spans="1:13" ht="16.5" customHeight="1">
      <c r="A212" s="723">
        <v>199</v>
      </c>
      <c r="B212" s="675"/>
      <c r="C212" s="675"/>
      <c r="D212" s="676" t="s">
        <v>23</v>
      </c>
      <c r="E212" s="677" t="s">
        <v>284</v>
      </c>
      <c r="F212" s="678" t="s">
        <v>1190</v>
      </c>
      <c r="G212" s="694" t="s">
        <v>1879</v>
      </c>
      <c r="H212" s="694" t="s">
        <v>1879</v>
      </c>
      <c r="I212" s="698" t="s">
        <v>11</v>
      </c>
      <c r="J212" s="681"/>
      <c r="K212" s="679"/>
      <c r="L212" s="861"/>
      <c r="M212" s="737"/>
    </row>
    <row r="213" spans="1:13" ht="16.5" customHeight="1">
      <c r="A213" s="723">
        <v>200</v>
      </c>
      <c r="B213" s="675"/>
      <c r="C213" s="675"/>
      <c r="D213" s="676" t="s">
        <v>23</v>
      </c>
      <c r="E213" s="677" t="s">
        <v>284</v>
      </c>
      <c r="F213" s="678" t="s">
        <v>1191</v>
      </c>
      <c r="G213" s="694" t="s">
        <v>1880</v>
      </c>
      <c r="H213" s="694" t="s">
        <v>1880</v>
      </c>
      <c r="I213" s="698" t="s">
        <v>11</v>
      </c>
      <c r="J213" s="681"/>
      <c r="K213" s="679"/>
      <c r="L213" s="861"/>
      <c r="M213" s="737"/>
    </row>
    <row r="214" spans="1:13" ht="16.5" customHeight="1">
      <c r="A214" s="723">
        <v>201</v>
      </c>
      <c r="B214" s="675"/>
      <c r="C214" s="675"/>
      <c r="D214" s="676" t="s">
        <v>23</v>
      </c>
      <c r="E214" s="677" t="s">
        <v>284</v>
      </c>
      <c r="F214" s="678" t="s">
        <v>1192</v>
      </c>
      <c r="G214" s="705" t="s">
        <v>1881</v>
      </c>
      <c r="H214" s="705" t="s">
        <v>1881</v>
      </c>
      <c r="I214" s="698" t="s">
        <v>11</v>
      </c>
      <c r="J214" s="681"/>
      <c r="K214" s="679"/>
      <c r="L214" s="861"/>
      <c r="M214" s="737"/>
    </row>
    <row r="215" spans="1:13" ht="16.5" customHeight="1">
      <c r="A215" s="723">
        <v>202</v>
      </c>
      <c r="B215" s="675"/>
      <c r="C215" s="675"/>
      <c r="D215" s="676" t="s">
        <v>23</v>
      </c>
      <c r="E215" s="677" t="s">
        <v>284</v>
      </c>
      <c r="F215" s="678" t="s">
        <v>1193</v>
      </c>
      <c r="G215" s="705" t="s">
        <v>1878</v>
      </c>
      <c r="H215" s="705" t="s">
        <v>1878</v>
      </c>
      <c r="I215" s="698" t="s">
        <v>11</v>
      </c>
      <c r="J215" s="681"/>
      <c r="K215" s="679"/>
      <c r="L215" s="861"/>
      <c r="M215" s="737"/>
    </row>
    <row r="216" spans="1:13" ht="16.5" customHeight="1">
      <c r="A216" s="723">
        <v>203</v>
      </c>
      <c r="B216" s="675"/>
      <c r="C216" s="675"/>
      <c r="D216" s="676" t="s">
        <v>23</v>
      </c>
      <c r="E216" s="677" t="s">
        <v>284</v>
      </c>
      <c r="F216" s="678" t="s">
        <v>1891</v>
      </c>
      <c r="G216" s="706" t="s">
        <v>3208</v>
      </c>
      <c r="H216" s="706" t="s">
        <v>3208</v>
      </c>
      <c r="I216" s="707" t="s">
        <v>10</v>
      </c>
      <c r="J216" s="681"/>
      <c r="K216" s="679"/>
      <c r="L216" s="861"/>
      <c r="M216" s="737"/>
    </row>
    <row r="217" spans="1:13" ht="16.5" customHeight="1">
      <c r="A217" s="723">
        <v>204</v>
      </c>
      <c r="B217" s="675"/>
      <c r="C217" s="675"/>
      <c r="D217" s="676" t="s">
        <v>23</v>
      </c>
      <c r="E217" s="677" t="s">
        <v>284</v>
      </c>
      <c r="F217" s="678" t="s">
        <v>1194</v>
      </c>
      <c r="G217" s="694" t="s">
        <v>1871</v>
      </c>
      <c r="H217" s="694" t="s">
        <v>1871</v>
      </c>
      <c r="I217" s="698" t="s">
        <v>11</v>
      </c>
      <c r="J217" s="681"/>
      <c r="K217" s="679"/>
      <c r="L217" s="861"/>
      <c r="M217" s="737"/>
    </row>
    <row r="218" spans="1:13" ht="16.5" customHeight="1">
      <c r="A218" s="723">
        <v>205</v>
      </c>
      <c r="B218" s="675"/>
      <c r="C218" s="675"/>
      <c r="D218" s="676" t="s">
        <v>23</v>
      </c>
      <c r="E218" s="677" t="s">
        <v>284</v>
      </c>
      <c r="F218" s="678" t="s">
        <v>1195</v>
      </c>
      <c r="G218" s="694" t="s">
        <v>2751</v>
      </c>
      <c r="H218" s="694" t="s">
        <v>2751</v>
      </c>
      <c r="I218" s="698" t="s">
        <v>11</v>
      </c>
      <c r="J218" s="681"/>
      <c r="K218" s="679"/>
      <c r="L218" s="861"/>
      <c r="M218" s="737"/>
    </row>
    <row r="219" spans="1:13" ht="16.5" customHeight="1">
      <c r="A219" s="723">
        <v>206</v>
      </c>
      <c r="B219" s="675"/>
      <c r="C219" s="675"/>
      <c r="D219" s="676" t="s">
        <v>23</v>
      </c>
      <c r="E219" s="677" t="s">
        <v>284</v>
      </c>
      <c r="F219" s="678" t="s">
        <v>1196</v>
      </c>
      <c r="G219" s="697" t="s">
        <v>1872</v>
      </c>
      <c r="H219" s="697" t="s">
        <v>1872</v>
      </c>
      <c r="I219" s="698" t="s">
        <v>11</v>
      </c>
      <c r="J219" s="681"/>
      <c r="K219" s="679"/>
      <c r="L219" s="861"/>
      <c r="M219" s="737"/>
    </row>
    <row r="220" spans="1:13" ht="16.5" customHeight="1">
      <c r="A220" s="723">
        <v>207</v>
      </c>
      <c r="B220" s="675"/>
      <c r="C220" s="675"/>
      <c r="D220" s="676" t="s">
        <v>23</v>
      </c>
      <c r="E220" s="677" t="s">
        <v>284</v>
      </c>
      <c r="F220" s="678" t="s">
        <v>1197</v>
      </c>
      <c r="G220" s="697" t="s">
        <v>1870</v>
      </c>
      <c r="H220" s="697" t="s">
        <v>1870</v>
      </c>
      <c r="I220" s="698" t="s">
        <v>11</v>
      </c>
      <c r="J220" s="681"/>
      <c r="K220" s="679"/>
      <c r="L220" s="861"/>
      <c r="M220" s="737"/>
    </row>
    <row r="221" spans="1:13" ht="16.5" customHeight="1">
      <c r="A221" s="723">
        <v>208</v>
      </c>
      <c r="B221" s="675"/>
      <c r="C221" s="675"/>
      <c r="D221" s="676" t="s">
        <v>23</v>
      </c>
      <c r="E221" s="677" t="s">
        <v>284</v>
      </c>
      <c r="F221" s="678" t="s">
        <v>1198</v>
      </c>
      <c r="G221" s="697" t="s">
        <v>2751</v>
      </c>
      <c r="H221" s="697" t="s">
        <v>2751</v>
      </c>
      <c r="I221" s="698" t="s">
        <v>11</v>
      </c>
      <c r="J221" s="681"/>
      <c r="K221" s="679"/>
      <c r="L221" s="861"/>
      <c r="M221" s="737"/>
    </row>
    <row r="222" spans="1:13" ht="16.5" customHeight="1">
      <c r="A222" s="723">
        <v>209</v>
      </c>
      <c r="B222" s="675"/>
      <c r="C222" s="675"/>
      <c r="D222" s="676" t="s">
        <v>23</v>
      </c>
      <c r="E222" s="677" t="s">
        <v>284</v>
      </c>
      <c r="F222" s="678" t="s">
        <v>1199</v>
      </c>
      <c r="G222" s="697" t="s">
        <v>1872</v>
      </c>
      <c r="H222" s="697" t="s">
        <v>1872</v>
      </c>
      <c r="I222" s="698" t="s">
        <v>11</v>
      </c>
      <c r="J222" s="681"/>
      <c r="K222" s="679"/>
      <c r="L222" s="861"/>
      <c r="M222" s="737"/>
    </row>
    <row r="223" spans="1:13" ht="16.5" customHeight="1">
      <c r="A223" s="723">
        <v>210</v>
      </c>
      <c r="B223" s="675"/>
      <c r="C223" s="675"/>
      <c r="D223" s="676" t="s">
        <v>23</v>
      </c>
      <c r="E223" s="677" t="s">
        <v>284</v>
      </c>
      <c r="F223" s="678" t="s">
        <v>1200</v>
      </c>
      <c r="G223" s="697" t="s">
        <v>1870</v>
      </c>
      <c r="H223" s="697" t="s">
        <v>1870</v>
      </c>
      <c r="I223" s="698" t="s">
        <v>11</v>
      </c>
      <c r="J223" s="681"/>
      <c r="K223" s="679"/>
      <c r="L223" s="861"/>
      <c r="M223" s="737"/>
    </row>
    <row r="224" spans="1:13" ht="16.5" customHeight="1">
      <c r="A224" s="723">
        <v>211</v>
      </c>
      <c r="B224" s="675"/>
      <c r="C224" s="675"/>
      <c r="D224" s="676" t="s">
        <v>23</v>
      </c>
      <c r="E224" s="677" t="s">
        <v>284</v>
      </c>
      <c r="F224" s="678" t="s">
        <v>1201</v>
      </c>
      <c r="G224" s="697" t="s">
        <v>2751</v>
      </c>
      <c r="H224" s="697" t="s">
        <v>2751</v>
      </c>
      <c r="I224" s="698" t="s">
        <v>11</v>
      </c>
      <c r="J224" s="681"/>
      <c r="K224" s="679"/>
      <c r="L224" s="861"/>
      <c r="M224" s="737"/>
    </row>
    <row r="225" spans="1:13" ht="16.5" customHeight="1">
      <c r="A225" s="723">
        <v>212</v>
      </c>
      <c r="B225" s="675"/>
      <c r="C225" s="675"/>
      <c r="D225" s="676" t="s">
        <v>23</v>
      </c>
      <c r="E225" s="677" t="s">
        <v>284</v>
      </c>
      <c r="F225" s="678" t="s">
        <v>1202</v>
      </c>
      <c r="G225" s="697" t="s">
        <v>1882</v>
      </c>
      <c r="H225" s="697" t="s">
        <v>1882</v>
      </c>
      <c r="I225" s="698" t="s">
        <v>11</v>
      </c>
      <c r="J225" s="681"/>
      <c r="K225" s="679"/>
      <c r="L225" s="861"/>
      <c r="M225" s="737"/>
    </row>
    <row r="226" spans="1:13" ht="16.5" customHeight="1">
      <c r="A226" s="723">
        <v>213</v>
      </c>
      <c r="B226" s="675"/>
      <c r="C226" s="675"/>
      <c r="D226" s="676" t="s">
        <v>23</v>
      </c>
      <c r="E226" s="677" t="s">
        <v>284</v>
      </c>
      <c r="F226" s="678" t="s">
        <v>1203</v>
      </c>
      <c r="G226" s="697" t="s">
        <v>1872</v>
      </c>
      <c r="H226" s="697" t="s">
        <v>1872</v>
      </c>
      <c r="I226" s="698" t="s">
        <v>11</v>
      </c>
      <c r="J226" s="681"/>
      <c r="K226" s="679"/>
      <c r="L226" s="861"/>
      <c r="M226" s="737"/>
    </row>
    <row r="227" spans="1:13" ht="16.5" customHeight="1">
      <c r="A227" s="723">
        <v>214</v>
      </c>
      <c r="B227" s="675"/>
      <c r="C227" s="675"/>
      <c r="D227" s="676" t="s">
        <v>23</v>
      </c>
      <c r="E227" s="677" t="s">
        <v>284</v>
      </c>
      <c r="F227" s="678" t="s">
        <v>1204</v>
      </c>
      <c r="G227" s="696" t="s">
        <v>3225</v>
      </c>
      <c r="H227" s="696" t="s">
        <v>3225</v>
      </c>
      <c r="I227" s="698" t="s">
        <v>11</v>
      </c>
      <c r="J227" s="681"/>
      <c r="K227" s="679"/>
      <c r="L227" s="861"/>
      <c r="M227" s="737"/>
    </row>
    <row r="228" spans="1:13" ht="16.5" customHeight="1">
      <c r="A228" s="723">
        <v>215</v>
      </c>
      <c r="B228" s="675"/>
      <c r="C228" s="675"/>
      <c r="D228" s="676" t="s">
        <v>23</v>
      </c>
      <c r="E228" s="677" t="s">
        <v>284</v>
      </c>
      <c r="F228" s="678" t="s">
        <v>1205</v>
      </c>
      <c r="G228" s="697" t="s">
        <v>1883</v>
      </c>
      <c r="H228" s="697" t="s">
        <v>1883</v>
      </c>
      <c r="I228" s="698" t="s">
        <v>11</v>
      </c>
      <c r="J228" s="681"/>
      <c r="K228" s="679"/>
      <c r="L228" s="861"/>
      <c r="M228" s="737"/>
    </row>
    <row r="229" spans="1:13" ht="16.5" customHeight="1">
      <c r="A229" s="723">
        <v>216</v>
      </c>
      <c r="B229" s="675"/>
      <c r="C229" s="675"/>
      <c r="D229" s="676" t="s">
        <v>23</v>
      </c>
      <c r="E229" s="677" t="s">
        <v>284</v>
      </c>
      <c r="F229" s="678" t="s">
        <v>1206</v>
      </c>
      <c r="G229" s="697" t="s">
        <v>1884</v>
      </c>
      <c r="H229" s="697" t="s">
        <v>1884</v>
      </c>
      <c r="I229" s="698" t="s">
        <v>11</v>
      </c>
      <c r="J229" s="681"/>
      <c r="K229" s="679"/>
      <c r="L229" s="861"/>
      <c r="M229" s="737"/>
    </row>
    <row r="230" spans="1:13" ht="16.5" customHeight="1">
      <c r="A230" s="723">
        <v>217</v>
      </c>
      <c r="B230" s="675"/>
      <c r="C230" s="675"/>
      <c r="D230" s="676" t="s">
        <v>23</v>
      </c>
      <c r="E230" s="677" t="s">
        <v>284</v>
      </c>
      <c r="F230" s="678" t="s">
        <v>1207</v>
      </c>
      <c r="G230" s="697" t="s">
        <v>2830</v>
      </c>
      <c r="H230" s="697" t="s">
        <v>2830</v>
      </c>
      <c r="I230" s="698" t="s">
        <v>11</v>
      </c>
      <c r="J230" s="681"/>
      <c r="K230" s="679"/>
      <c r="L230" s="861"/>
      <c r="M230" s="737"/>
    </row>
    <row r="231" spans="1:13" ht="16.5" customHeight="1">
      <c r="A231" s="723">
        <v>218</v>
      </c>
      <c r="B231" s="675"/>
      <c r="C231" s="675"/>
      <c r="D231" s="676" t="s">
        <v>23</v>
      </c>
      <c r="E231" s="677" t="s">
        <v>284</v>
      </c>
      <c r="F231" s="678" t="s">
        <v>1208</v>
      </c>
      <c r="G231" s="697" t="s">
        <v>2831</v>
      </c>
      <c r="H231" s="697" t="s">
        <v>2831</v>
      </c>
      <c r="I231" s="698" t="s">
        <v>11</v>
      </c>
      <c r="J231" s="681"/>
      <c r="K231" s="679"/>
      <c r="L231" s="861"/>
      <c r="M231" s="737"/>
    </row>
    <row r="232" spans="1:13" ht="16.5" customHeight="1">
      <c r="A232" s="723">
        <v>219</v>
      </c>
      <c r="B232" s="675"/>
      <c r="C232" s="675"/>
      <c r="D232" s="676" t="s">
        <v>23</v>
      </c>
      <c r="E232" s="677" t="s">
        <v>284</v>
      </c>
      <c r="F232" s="678" t="s">
        <v>1209</v>
      </c>
      <c r="G232" s="697" t="s">
        <v>1884</v>
      </c>
      <c r="H232" s="697" t="s">
        <v>1884</v>
      </c>
      <c r="I232" s="698" t="s">
        <v>11</v>
      </c>
      <c r="J232" s="681"/>
      <c r="K232" s="679"/>
      <c r="L232" s="861"/>
      <c r="M232" s="737"/>
    </row>
    <row r="233" spans="1:13" ht="16.5" customHeight="1">
      <c r="A233" s="723">
        <v>220</v>
      </c>
      <c r="B233" s="675"/>
      <c r="C233" s="675"/>
      <c r="D233" s="676" t="s">
        <v>23</v>
      </c>
      <c r="E233" s="677" t="s">
        <v>284</v>
      </c>
      <c r="F233" s="678" t="s">
        <v>1210</v>
      </c>
      <c r="G233" s="697" t="s">
        <v>1875</v>
      </c>
      <c r="H233" s="697" t="s">
        <v>1875</v>
      </c>
      <c r="I233" s="698" t="s">
        <v>11</v>
      </c>
      <c r="J233" s="681"/>
      <c r="K233" s="679"/>
      <c r="L233" s="861"/>
      <c r="M233" s="737"/>
    </row>
    <row r="234" spans="1:13" ht="16.5" customHeight="1">
      <c r="A234" s="723">
        <v>221</v>
      </c>
      <c r="B234" s="675"/>
      <c r="C234" s="675"/>
      <c r="D234" s="676" t="s">
        <v>23</v>
      </c>
      <c r="E234" s="677" t="s">
        <v>284</v>
      </c>
      <c r="F234" s="678" t="s">
        <v>1211</v>
      </c>
      <c r="G234" s="697" t="s">
        <v>2751</v>
      </c>
      <c r="H234" s="697" t="s">
        <v>2751</v>
      </c>
      <c r="I234" s="698" t="s">
        <v>11</v>
      </c>
      <c r="J234" s="681"/>
      <c r="K234" s="679"/>
      <c r="L234" s="861"/>
      <c r="M234" s="737"/>
    </row>
    <row r="235" spans="1:13" ht="16.5" customHeight="1">
      <c r="A235" s="723">
        <v>222</v>
      </c>
      <c r="B235" s="675"/>
      <c r="C235" s="675"/>
      <c r="D235" s="676" t="s">
        <v>23</v>
      </c>
      <c r="E235" s="677" t="s">
        <v>284</v>
      </c>
      <c r="F235" s="678" t="s">
        <v>2832</v>
      </c>
      <c r="G235" s="708" t="s">
        <v>3207</v>
      </c>
      <c r="H235" s="708" t="s">
        <v>3207</v>
      </c>
      <c r="I235" s="707" t="s">
        <v>10</v>
      </c>
      <c r="J235" s="681"/>
      <c r="K235" s="679"/>
      <c r="L235" s="861"/>
      <c r="M235" s="737"/>
    </row>
    <row r="236" spans="1:13" ht="16.5" customHeight="1">
      <c r="A236" s="723">
        <v>223</v>
      </c>
      <c r="B236" s="675"/>
      <c r="C236" s="675"/>
      <c r="D236" s="676" t="s">
        <v>23</v>
      </c>
      <c r="E236" s="677" t="s">
        <v>285</v>
      </c>
      <c r="F236" s="678" t="s">
        <v>1852</v>
      </c>
      <c r="G236" s="679"/>
      <c r="H236" s="679"/>
      <c r="I236" s="698" t="s">
        <v>11</v>
      </c>
      <c r="J236" s="681"/>
      <c r="K236" s="679"/>
      <c r="L236" s="709" t="s">
        <v>2926</v>
      </c>
      <c r="M236" s="738" t="s">
        <v>2927</v>
      </c>
    </row>
    <row r="237" spans="1:13" s="630" customFormat="1" ht="16.5" customHeight="1">
      <c r="A237" s="723">
        <v>224</v>
      </c>
      <c r="B237" s="675"/>
      <c r="C237" s="675"/>
      <c r="D237" s="676" t="s">
        <v>23</v>
      </c>
      <c r="E237" s="677" t="s">
        <v>285</v>
      </c>
      <c r="F237" s="710" t="s">
        <v>1794</v>
      </c>
      <c r="G237" s="697" t="s">
        <v>1937</v>
      </c>
      <c r="H237" s="697" t="s">
        <v>1937</v>
      </c>
      <c r="I237" s="698" t="s">
        <v>11</v>
      </c>
      <c r="J237" s="711"/>
      <c r="K237" s="712"/>
      <c r="L237" s="872" t="s">
        <v>1822</v>
      </c>
      <c r="M237" s="739"/>
    </row>
    <row r="238" spans="1:13" s="630" customFormat="1" ht="16.5" customHeight="1">
      <c r="A238" s="723">
        <v>225</v>
      </c>
      <c r="B238" s="675"/>
      <c r="C238" s="675"/>
      <c r="D238" s="676" t="s">
        <v>23</v>
      </c>
      <c r="E238" s="677" t="s">
        <v>285</v>
      </c>
      <c r="F238" s="710" t="s">
        <v>2833</v>
      </c>
      <c r="G238" s="697" t="s">
        <v>1938</v>
      </c>
      <c r="H238" s="697" t="s">
        <v>1938</v>
      </c>
      <c r="I238" s="698" t="s">
        <v>11</v>
      </c>
      <c r="J238" s="711"/>
      <c r="K238" s="712"/>
      <c r="L238" s="872"/>
      <c r="M238" s="739"/>
    </row>
    <row r="239" spans="1:13" s="630" customFormat="1" ht="16.5" customHeight="1">
      <c r="A239" s="723">
        <v>226</v>
      </c>
      <c r="B239" s="675"/>
      <c r="C239" s="675"/>
      <c r="D239" s="676" t="s">
        <v>23</v>
      </c>
      <c r="E239" s="677" t="s">
        <v>285</v>
      </c>
      <c r="F239" s="710" t="s">
        <v>2834</v>
      </c>
      <c r="G239" s="697" t="s">
        <v>1939</v>
      </c>
      <c r="H239" s="697" t="s">
        <v>1939</v>
      </c>
      <c r="I239" s="698" t="s">
        <v>11</v>
      </c>
      <c r="J239" s="711"/>
      <c r="K239" s="712"/>
      <c r="L239" s="713" t="s">
        <v>2835</v>
      </c>
      <c r="M239" s="739"/>
    </row>
    <row r="240" spans="1:13" s="630" customFormat="1" ht="16.5" customHeight="1">
      <c r="A240" s="723">
        <v>227</v>
      </c>
      <c r="B240" s="675"/>
      <c r="C240" s="675"/>
      <c r="D240" s="676" t="s">
        <v>23</v>
      </c>
      <c r="E240" s="677" t="s">
        <v>285</v>
      </c>
      <c r="F240" s="710" t="s">
        <v>2300</v>
      </c>
      <c r="G240" s="695" t="s">
        <v>2299</v>
      </c>
      <c r="H240" s="695" t="s">
        <v>2299</v>
      </c>
      <c r="I240" s="698" t="s">
        <v>11</v>
      </c>
      <c r="J240" s="711"/>
      <c r="K240" s="712"/>
      <c r="L240" s="713" t="s">
        <v>2836</v>
      </c>
      <c r="M240" s="739"/>
    </row>
    <row r="241" spans="1:13" s="630" customFormat="1" ht="16.5" customHeight="1">
      <c r="A241" s="723">
        <v>228</v>
      </c>
      <c r="B241" s="675"/>
      <c r="C241" s="675"/>
      <c r="D241" s="676" t="s">
        <v>23</v>
      </c>
      <c r="E241" s="677" t="s">
        <v>285</v>
      </c>
      <c r="F241" s="710" t="s">
        <v>1795</v>
      </c>
      <c r="G241" s="695" t="s">
        <v>2837</v>
      </c>
      <c r="H241" s="695" t="s">
        <v>2837</v>
      </c>
      <c r="I241" s="698" t="s">
        <v>11</v>
      </c>
      <c r="J241" s="711"/>
      <c r="K241" s="712"/>
      <c r="L241" s="713" t="s">
        <v>2838</v>
      </c>
      <c r="M241" s="739"/>
    </row>
    <row r="242" spans="1:13" s="630" customFormat="1" ht="16.5" customHeight="1">
      <c r="A242" s="723">
        <v>229</v>
      </c>
      <c r="B242" s="675"/>
      <c r="C242" s="675"/>
      <c r="D242" s="676" t="s">
        <v>23</v>
      </c>
      <c r="E242" s="677" t="s">
        <v>285</v>
      </c>
      <c r="F242" s="710" t="s">
        <v>2964</v>
      </c>
      <c r="G242" s="696" t="s">
        <v>3039</v>
      </c>
      <c r="H242" s="696" t="s">
        <v>3039</v>
      </c>
      <c r="I242" s="698" t="s">
        <v>11</v>
      </c>
      <c r="J242" s="711"/>
      <c r="K242" s="712"/>
      <c r="L242" s="713" t="s">
        <v>1807</v>
      </c>
      <c r="M242" s="739"/>
    </row>
    <row r="243" spans="1:13" s="630" customFormat="1" ht="16.5" customHeight="1">
      <c r="A243" s="723">
        <v>230</v>
      </c>
      <c r="B243" s="675"/>
      <c r="C243" s="675"/>
      <c r="D243" s="676" t="s">
        <v>23</v>
      </c>
      <c r="E243" s="677" t="s">
        <v>285</v>
      </c>
      <c r="F243" s="710" t="s">
        <v>2839</v>
      </c>
      <c r="G243" s="695" t="s">
        <v>2840</v>
      </c>
      <c r="H243" s="695" t="s">
        <v>2840</v>
      </c>
      <c r="I243" s="698" t="s">
        <v>11</v>
      </c>
      <c r="J243" s="711"/>
      <c r="K243" s="712"/>
      <c r="L243" s="713" t="s">
        <v>1808</v>
      </c>
      <c r="M243" s="739"/>
    </row>
    <row r="244" spans="1:13" s="630" customFormat="1" ht="16.5" customHeight="1">
      <c r="A244" s="723">
        <v>231</v>
      </c>
      <c r="B244" s="675"/>
      <c r="C244" s="675"/>
      <c r="D244" s="676" t="s">
        <v>23</v>
      </c>
      <c r="E244" s="677" t="s">
        <v>285</v>
      </c>
      <c r="F244" s="710" t="s">
        <v>1796</v>
      </c>
      <c r="G244" s="696" t="s">
        <v>2934</v>
      </c>
      <c r="H244" s="696" t="s">
        <v>2934</v>
      </c>
      <c r="I244" s="698" t="s">
        <v>11</v>
      </c>
      <c r="J244" s="694"/>
      <c r="K244" s="712"/>
      <c r="L244" s="713" t="s">
        <v>2841</v>
      </c>
      <c r="M244" s="739"/>
    </row>
    <row r="245" spans="1:13" s="630" customFormat="1" ht="16.5" customHeight="1">
      <c r="A245" s="723">
        <v>232</v>
      </c>
      <c r="B245" s="675"/>
      <c r="C245" s="675"/>
      <c r="D245" s="676" t="s">
        <v>23</v>
      </c>
      <c r="E245" s="677" t="s">
        <v>285</v>
      </c>
      <c r="F245" s="710" t="s">
        <v>1797</v>
      </c>
      <c r="G245" s="696" t="s">
        <v>2935</v>
      </c>
      <c r="H245" s="696" t="s">
        <v>2935</v>
      </c>
      <c r="I245" s="698" t="s">
        <v>11</v>
      </c>
      <c r="J245" s="711"/>
      <c r="K245" s="712"/>
      <c r="L245" s="713" t="s">
        <v>1809</v>
      </c>
      <c r="M245" s="739"/>
    </row>
    <row r="246" spans="1:13" s="630" customFormat="1" ht="16.5" customHeight="1">
      <c r="A246" s="723">
        <v>233</v>
      </c>
      <c r="B246" s="675"/>
      <c r="C246" s="675"/>
      <c r="D246" s="676" t="s">
        <v>23</v>
      </c>
      <c r="E246" s="677" t="s">
        <v>285</v>
      </c>
      <c r="F246" s="710" t="s">
        <v>1798</v>
      </c>
      <c r="G246" s="695" t="s">
        <v>1934</v>
      </c>
      <c r="H246" s="695" t="s">
        <v>1934</v>
      </c>
      <c r="I246" s="698" t="s">
        <v>11</v>
      </c>
      <c r="J246" s="711"/>
      <c r="K246" s="712"/>
      <c r="L246" s="713" t="s">
        <v>1810</v>
      </c>
      <c r="M246" s="739"/>
    </row>
    <row r="247" spans="1:13" s="630" customFormat="1" ht="16.5" customHeight="1">
      <c r="A247" s="723">
        <v>234</v>
      </c>
      <c r="B247" s="675"/>
      <c r="C247" s="675"/>
      <c r="D247" s="676" t="s">
        <v>23</v>
      </c>
      <c r="E247" s="677" t="s">
        <v>285</v>
      </c>
      <c r="F247" s="710" t="s">
        <v>2842</v>
      </c>
      <c r="G247" s="696" t="s">
        <v>2936</v>
      </c>
      <c r="H247" s="696" t="s">
        <v>2936</v>
      </c>
      <c r="I247" s="698" t="s">
        <v>11</v>
      </c>
      <c r="J247" s="711"/>
      <c r="K247" s="712"/>
      <c r="L247" s="713" t="s">
        <v>1811</v>
      </c>
      <c r="M247" s="739"/>
    </row>
    <row r="248" spans="1:13" s="630" customFormat="1" ht="16.5" customHeight="1">
      <c r="A248" s="723">
        <v>235</v>
      </c>
      <c r="B248" s="675"/>
      <c r="C248" s="675"/>
      <c r="D248" s="676" t="s">
        <v>23</v>
      </c>
      <c r="E248" s="677" t="s">
        <v>285</v>
      </c>
      <c r="F248" s="710" t="s">
        <v>1799</v>
      </c>
      <c r="G248" s="696" t="s">
        <v>2937</v>
      </c>
      <c r="H248" s="696" t="s">
        <v>2937</v>
      </c>
      <c r="I248" s="698" t="s">
        <v>11</v>
      </c>
      <c r="J248" s="711"/>
      <c r="K248" s="712"/>
      <c r="L248" s="713" t="s">
        <v>2843</v>
      </c>
      <c r="M248" s="739"/>
    </row>
    <row r="249" spans="1:13" s="630" customFormat="1" ht="16.5" customHeight="1">
      <c r="A249" s="723">
        <v>236</v>
      </c>
      <c r="B249" s="675"/>
      <c r="C249" s="675"/>
      <c r="D249" s="676" t="s">
        <v>23</v>
      </c>
      <c r="E249" s="677" t="s">
        <v>285</v>
      </c>
      <c r="F249" s="710" t="s">
        <v>2844</v>
      </c>
      <c r="G249" s="695" t="s">
        <v>2938</v>
      </c>
      <c r="H249" s="695" t="s">
        <v>2938</v>
      </c>
      <c r="I249" s="698" t="s">
        <v>11</v>
      </c>
      <c r="J249" s="711"/>
      <c r="K249" s="712"/>
      <c r="L249" s="713" t="s">
        <v>2845</v>
      </c>
      <c r="M249" s="739"/>
    </row>
    <row r="250" spans="1:13" s="630" customFormat="1" ht="16.5" customHeight="1">
      <c r="A250" s="723">
        <v>237</v>
      </c>
      <c r="B250" s="675"/>
      <c r="C250" s="675"/>
      <c r="D250" s="676" t="s">
        <v>23</v>
      </c>
      <c r="E250" s="677" t="s">
        <v>285</v>
      </c>
      <c r="F250" s="710" t="s">
        <v>1800</v>
      </c>
      <c r="G250" s="695" t="s">
        <v>2939</v>
      </c>
      <c r="H250" s="695" t="s">
        <v>2939</v>
      </c>
      <c r="I250" s="698" t="s">
        <v>11</v>
      </c>
      <c r="J250" s="711"/>
      <c r="K250" s="712"/>
      <c r="L250" s="713" t="s">
        <v>1812</v>
      </c>
      <c r="M250" s="739"/>
    </row>
    <row r="251" spans="1:13" s="630" customFormat="1" ht="16.5" customHeight="1">
      <c r="A251" s="723">
        <v>238</v>
      </c>
      <c r="B251" s="675"/>
      <c r="C251" s="675"/>
      <c r="D251" s="676" t="s">
        <v>23</v>
      </c>
      <c r="E251" s="677" t="s">
        <v>285</v>
      </c>
      <c r="F251" s="710" t="s">
        <v>1801</v>
      </c>
      <c r="G251" s="695" t="s">
        <v>1935</v>
      </c>
      <c r="H251" s="695" t="s">
        <v>1935</v>
      </c>
      <c r="I251" s="698" t="s">
        <v>11</v>
      </c>
      <c r="J251" s="711"/>
      <c r="K251" s="712"/>
      <c r="L251" s="713" t="s">
        <v>1813</v>
      </c>
      <c r="M251" s="739"/>
    </row>
    <row r="252" spans="1:13" s="630" customFormat="1" ht="16.5" customHeight="1">
      <c r="A252" s="723">
        <v>239</v>
      </c>
      <c r="B252" s="675"/>
      <c r="C252" s="675"/>
      <c r="D252" s="676" t="s">
        <v>23</v>
      </c>
      <c r="E252" s="677" t="s">
        <v>285</v>
      </c>
      <c r="F252" s="710" t="s">
        <v>1802</v>
      </c>
      <c r="G252" s="695" t="s">
        <v>2283</v>
      </c>
      <c r="H252" s="695" t="s">
        <v>2283</v>
      </c>
      <c r="I252" s="698" t="s">
        <v>11</v>
      </c>
      <c r="J252" s="711"/>
      <c r="K252" s="712"/>
      <c r="L252" s="713" t="s">
        <v>1814</v>
      </c>
      <c r="M252" s="739"/>
    </row>
    <row r="253" spans="1:13" s="630" customFormat="1" ht="16.5" customHeight="1">
      <c r="A253" s="723">
        <v>240</v>
      </c>
      <c r="B253" s="675"/>
      <c r="C253" s="675"/>
      <c r="D253" s="676" t="s">
        <v>23</v>
      </c>
      <c r="E253" s="677" t="s">
        <v>285</v>
      </c>
      <c r="F253" s="710" t="s">
        <v>1803</v>
      </c>
      <c r="G253" s="695" t="s">
        <v>1936</v>
      </c>
      <c r="H253" s="695" t="s">
        <v>1936</v>
      </c>
      <c r="I253" s="698" t="s">
        <v>11</v>
      </c>
      <c r="J253" s="711"/>
      <c r="K253" s="712"/>
      <c r="L253" s="713" t="s">
        <v>1815</v>
      </c>
      <c r="M253" s="739"/>
    </row>
    <row r="254" spans="1:13" s="630" customFormat="1" ht="16.5" customHeight="1">
      <c r="A254" s="723">
        <v>241</v>
      </c>
      <c r="B254" s="675"/>
      <c r="C254" s="675"/>
      <c r="D254" s="676" t="s">
        <v>23</v>
      </c>
      <c r="E254" s="677" t="s">
        <v>285</v>
      </c>
      <c r="F254" s="710" t="s">
        <v>1804</v>
      </c>
      <c r="G254" s="695" t="s">
        <v>2940</v>
      </c>
      <c r="H254" s="695" t="s">
        <v>2940</v>
      </c>
      <c r="I254" s="698" t="s">
        <v>11</v>
      </c>
      <c r="J254" s="711"/>
      <c r="K254" s="712"/>
      <c r="L254" s="713" t="s">
        <v>1816</v>
      </c>
      <c r="M254" s="739"/>
    </row>
    <row r="255" spans="1:13" s="630" customFormat="1" ht="16.5" customHeight="1">
      <c r="A255" s="723">
        <v>242</v>
      </c>
      <c r="B255" s="675"/>
      <c r="C255" s="675"/>
      <c r="D255" s="676" t="s">
        <v>23</v>
      </c>
      <c r="E255" s="677" t="s">
        <v>285</v>
      </c>
      <c r="F255" s="710" t="s">
        <v>1805</v>
      </c>
      <c r="G255" s="695" t="s">
        <v>1936</v>
      </c>
      <c r="H255" s="695" t="s">
        <v>1936</v>
      </c>
      <c r="I255" s="698" t="s">
        <v>11</v>
      </c>
      <c r="J255" s="711"/>
      <c r="K255" s="712"/>
      <c r="L255" s="713" t="s">
        <v>1817</v>
      </c>
      <c r="M255" s="739"/>
    </row>
    <row r="256" spans="1:13" s="630" customFormat="1" ht="16.5" customHeight="1">
      <c r="A256" s="723">
        <v>243</v>
      </c>
      <c r="B256" s="675"/>
      <c r="C256" s="675"/>
      <c r="D256" s="676" t="s">
        <v>23</v>
      </c>
      <c r="E256" s="677" t="s">
        <v>285</v>
      </c>
      <c r="F256" s="710" t="s">
        <v>2846</v>
      </c>
      <c r="G256" s="695" t="s">
        <v>2847</v>
      </c>
      <c r="H256" s="695" t="s">
        <v>2847</v>
      </c>
      <c r="I256" s="698" t="s">
        <v>11</v>
      </c>
      <c r="J256" s="711"/>
      <c r="K256" s="712"/>
      <c r="L256" s="713" t="s">
        <v>2848</v>
      </c>
      <c r="M256" s="739"/>
    </row>
    <row r="257" spans="1:13" s="630" customFormat="1" ht="16.5" customHeight="1">
      <c r="A257" s="723">
        <v>244</v>
      </c>
      <c r="B257" s="675"/>
      <c r="C257" s="675"/>
      <c r="D257" s="676" t="s">
        <v>23</v>
      </c>
      <c r="E257" s="677" t="s">
        <v>285</v>
      </c>
      <c r="F257" s="710" t="s">
        <v>1806</v>
      </c>
      <c r="G257" s="694" t="s">
        <v>2849</v>
      </c>
      <c r="H257" s="694" t="s">
        <v>2849</v>
      </c>
      <c r="I257" s="698" t="s">
        <v>11</v>
      </c>
      <c r="J257" s="711"/>
      <c r="K257" s="712"/>
      <c r="L257" s="713" t="s">
        <v>1818</v>
      </c>
      <c r="M257" s="739"/>
    </row>
    <row r="258" spans="1:13" ht="16.5" customHeight="1">
      <c r="A258" s="723">
        <v>245</v>
      </c>
      <c r="B258" s="675"/>
      <c r="C258" s="675"/>
      <c r="D258" s="676" t="s">
        <v>23</v>
      </c>
      <c r="E258" s="677" t="s">
        <v>63</v>
      </c>
      <c r="F258" s="678" t="s">
        <v>64</v>
      </c>
      <c r="G258" s="676" t="s">
        <v>65</v>
      </c>
      <c r="H258" s="676" t="s">
        <v>65</v>
      </c>
      <c r="I258" s="698" t="s">
        <v>11</v>
      </c>
      <c r="J258" s="681"/>
      <c r="K258" s="679"/>
      <c r="L258" s="684" t="s">
        <v>2850</v>
      </c>
      <c r="M258" s="728"/>
    </row>
    <row r="259" spans="1:13" ht="16.5" customHeight="1">
      <c r="A259" s="723">
        <v>246</v>
      </c>
      <c r="B259" s="675"/>
      <c r="C259" s="675"/>
      <c r="D259" s="676" t="s">
        <v>23</v>
      </c>
      <c r="E259" s="677" t="s">
        <v>63</v>
      </c>
      <c r="F259" s="678" t="s">
        <v>997</v>
      </c>
      <c r="G259" s="676" t="s">
        <v>809</v>
      </c>
      <c r="H259" s="676" t="s">
        <v>809</v>
      </c>
      <c r="I259" s="698" t="s">
        <v>11</v>
      </c>
      <c r="J259" s="681"/>
      <c r="K259" s="679"/>
      <c r="L259" s="682" t="s">
        <v>1708</v>
      </c>
      <c r="M259" s="728"/>
    </row>
    <row r="260" spans="1:13" ht="16.5" customHeight="1">
      <c r="A260" s="723">
        <v>247</v>
      </c>
      <c r="B260" s="675"/>
      <c r="C260" s="675"/>
      <c r="D260" s="676" t="s">
        <v>23</v>
      </c>
      <c r="E260" s="677" t="s">
        <v>63</v>
      </c>
      <c r="F260" s="678" t="s">
        <v>998</v>
      </c>
      <c r="G260" s="676" t="s">
        <v>811</v>
      </c>
      <c r="H260" s="676" t="s">
        <v>811</v>
      </c>
      <c r="I260" s="698" t="s">
        <v>11</v>
      </c>
      <c r="J260" s="681"/>
      <c r="K260" s="679"/>
      <c r="L260" s="684" t="s">
        <v>1792</v>
      </c>
      <c r="M260" s="728"/>
    </row>
    <row r="261" spans="1:13" ht="16.5" customHeight="1">
      <c r="A261" s="723">
        <v>248</v>
      </c>
      <c r="B261" s="675"/>
      <c r="C261" s="675"/>
      <c r="D261" s="676" t="s">
        <v>23</v>
      </c>
      <c r="E261" s="677" t="s">
        <v>63</v>
      </c>
      <c r="F261" s="678" t="s">
        <v>2099</v>
      </c>
      <c r="G261" s="676" t="s">
        <v>66</v>
      </c>
      <c r="H261" s="676" t="s">
        <v>66</v>
      </c>
      <c r="I261" s="698" t="s">
        <v>11</v>
      </c>
      <c r="J261" s="681"/>
      <c r="K261" s="679"/>
      <c r="L261" s="700" t="s">
        <v>2098</v>
      </c>
      <c r="M261" s="728"/>
    </row>
    <row r="262" spans="1:13" ht="16.5" customHeight="1">
      <c r="A262" s="723">
        <v>249</v>
      </c>
      <c r="B262" s="675"/>
      <c r="C262" s="675"/>
      <c r="D262" s="676" t="s">
        <v>23</v>
      </c>
      <c r="E262" s="677" t="s">
        <v>63</v>
      </c>
      <c r="F262" s="678" t="s">
        <v>999</v>
      </c>
      <c r="G262" s="676" t="s">
        <v>68</v>
      </c>
      <c r="H262" s="676" t="s">
        <v>68</v>
      </c>
      <c r="I262" s="698" t="s">
        <v>11</v>
      </c>
      <c r="J262" s="681"/>
      <c r="K262" s="679"/>
      <c r="L262" s="682" t="s">
        <v>1682</v>
      </c>
      <c r="M262" s="728"/>
    </row>
    <row r="263" spans="1:13" ht="16.5" customHeight="1">
      <c r="A263" s="723">
        <v>250</v>
      </c>
      <c r="B263" s="675"/>
      <c r="C263" s="675"/>
      <c r="D263" s="676" t="s">
        <v>23</v>
      </c>
      <c r="E263" s="677" t="s">
        <v>63</v>
      </c>
      <c r="F263" s="678" t="s">
        <v>1000</v>
      </c>
      <c r="G263" s="676" t="s">
        <v>69</v>
      </c>
      <c r="H263" s="676" t="s">
        <v>69</v>
      </c>
      <c r="I263" s="698" t="s">
        <v>11</v>
      </c>
      <c r="J263" s="681"/>
      <c r="K263" s="679"/>
      <c r="L263" s="714" t="s">
        <v>1707</v>
      </c>
      <c r="M263" s="728"/>
    </row>
    <row r="264" spans="1:13" ht="16.5" customHeight="1">
      <c r="A264" s="723">
        <v>251</v>
      </c>
      <c r="B264" s="675"/>
      <c r="C264" s="675"/>
      <c r="D264" s="676" t="s">
        <v>23</v>
      </c>
      <c r="E264" s="677" t="s">
        <v>63</v>
      </c>
      <c r="F264" s="678" t="s">
        <v>1001</v>
      </c>
      <c r="G264" s="676" t="s">
        <v>71</v>
      </c>
      <c r="H264" s="676" t="s">
        <v>71</v>
      </c>
      <c r="I264" s="698" t="s">
        <v>11</v>
      </c>
      <c r="J264" s="681"/>
      <c r="K264" s="679"/>
      <c r="L264" s="682" t="s">
        <v>1711</v>
      </c>
      <c r="M264" s="728"/>
    </row>
    <row r="265" spans="1:13" ht="16.5" customHeight="1">
      <c r="A265" s="723">
        <v>252</v>
      </c>
      <c r="B265" s="675"/>
      <c r="C265" s="675"/>
      <c r="D265" s="676" t="s">
        <v>23</v>
      </c>
      <c r="E265" s="677" t="s">
        <v>63</v>
      </c>
      <c r="F265" s="678" t="s">
        <v>1002</v>
      </c>
      <c r="G265" s="679"/>
      <c r="H265" s="679"/>
      <c r="I265" s="698" t="s">
        <v>11</v>
      </c>
      <c r="J265" s="681"/>
      <c r="K265" s="679"/>
      <c r="L265" s="682" t="s">
        <v>1684</v>
      </c>
      <c r="M265" s="728"/>
    </row>
    <row r="266" spans="1:13" ht="16.5" customHeight="1">
      <c r="A266" s="723">
        <v>253</v>
      </c>
      <c r="B266" s="675"/>
      <c r="C266" s="675"/>
      <c r="D266" s="676" t="s">
        <v>23</v>
      </c>
      <c r="E266" s="677" t="s">
        <v>63</v>
      </c>
      <c r="F266" s="678" t="s">
        <v>1003</v>
      </c>
      <c r="G266" s="679"/>
      <c r="H266" s="679"/>
      <c r="I266" s="698" t="s">
        <v>11</v>
      </c>
      <c r="J266" s="681"/>
      <c r="K266" s="679"/>
      <c r="L266" s="682" t="s">
        <v>1685</v>
      </c>
      <c r="M266" s="728"/>
    </row>
    <row r="267" spans="1:13" ht="16.5" customHeight="1">
      <c r="A267" s="723">
        <v>254</v>
      </c>
      <c r="B267" s="675"/>
      <c r="C267" s="675"/>
      <c r="D267" s="676" t="s">
        <v>23</v>
      </c>
      <c r="E267" s="677" t="s">
        <v>63</v>
      </c>
      <c r="F267" s="678" t="s">
        <v>1004</v>
      </c>
      <c r="G267" s="676" t="s">
        <v>75</v>
      </c>
      <c r="H267" s="676" t="s">
        <v>75</v>
      </c>
      <c r="I267" s="698" t="s">
        <v>11</v>
      </c>
      <c r="J267" s="681"/>
      <c r="K267" s="679"/>
      <c r="L267" s="682" t="s">
        <v>1686</v>
      </c>
      <c r="M267" s="728"/>
    </row>
    <row r="268" spans="1:13" ht="16.5" customHeight="1">
      <c r="A268" s="723">
        <v>255</v>
      </c>
      <c r="B268" s="675"/>
      <c r="C268" s="675"/>
      <c r="D268" s="676" t="s">
        <v>23</v>
      </c>
      <c r="E268" s="677" t="s">
        <v>63</v>
      </c>
      <c r="F268" s="678" t="s">
        <v>1005</v>
      </c>
      <c r="G268" s="676" t="s">
        <v>77</v>
      </c>
      <c r="H268" s="676" t="s">
        <v>77</v>
      </c>
      <c r="I268" s="698" t="s">
        <v>11</v>
      </c>
      <c r="J268" s="681"/>
      <c r="K268" s="679"/>
      <c r="L268" s="684" t="s">
        <v>1687</v>
      </c>
      <c r="M268" s="728"/>
    </row>
    <row r="269" spans="1:13" ht="16.5" customHeight="1">
      <c r="A269" s="723">
        <v>256</v>
      </c>
      <c r="B269" s="675"/>
      <c r="C269" s="675"/>
      <c r="D269" s="676" t="s">
        <v>23</v>
      </c>
      <c r="E269" s="677" t="s">
        <v>63</v>
      </c>
      <c r="F269" s="678" t="s">
        <v>78</v>
      </c>
      <c r="G269" s="676" t="s">
        <v>79</v>
      </c>
      <c r="H269" s="676" t="s">
        <v>79</v>
      </c>
      <c r="I269" s="698" t="s">
        <v>11</v>
      </c>
      <c r="J269" s="681"/>
      <c r="K269" s="679"/>
      <c r="L269" s="684" t="s">
        <v>1688</v>
      </c>
      <c r="M269" s="728"/>
    </row>
    <row r="270" spans="1:13" ht="16.5" customHeight="1">
      <c r="A270" s="723">
        <v>257</v>
      </c>
      <c r="B270" s="675"/>
      <c r="C270" s="675"/>
      <c r="D270" s="676" t="s">
        <v>23</v>
      </c>
      <c r="E270" s="677" t="s">
        <v>63</v>
      </c>
      <c r="F270" s="678" t="s">
        <v>80</v>
      </c>
      <c r="G270" s="676" t="s">
        <v>81</v>
      </c>
      <c r="H270" s="676" t="s">
        <v>81</v>
      </c>
      <c r="I270" s="698" t="s">
        <v>11</v>
      </c>
      <c r="J270" s="681"/>
      <c r="K270" s="679"/>
      <c r="L270" s="684" t="s">
        <v>1689</v>
      </c>
      <c r="M270" s="728"/>
    </row>
    <row r="271" spans="1:13" ht="16.5" customHeight="1">
      <c r="A271" s="723">
        <v>258</v>
      </c>
      <c r="B271" s="675"/>
      <c r="C271" s="675"/>
      <c r="D271" s="676" t="s">
        <v>23</v>
      </c>
      <c r="E271" s="677" t="s">
        <v>63</v>
      </c>
      <c r="F271" s="678" t="s">
        <v>1006</v>
      </c>
      <c r="G271" s="676" t="s">
        <v>83</v>
      </c>
      <c r="H271" s="676" t="s">
        <v>83</v>
      </c>
      <c r="I271" s="698" t="s">
        <v>11</v>
      </c>
      <c r="J271" s="681"/>
      <c r="K271" s="679"/>
      <c r="L271" s="684" t="s">
        <v>1689</v>
      </c>
      <c r="M271" s="728"/>
    </row>
    <row r="272" spans="1:13" ht="16.5" customHeight="1">
      <c r="A272" s="723">
        <v>259</v>
      </c>
      <c r="B272" s="675"/>
      <c r="C272" s="675"/>
      <c r="D272" s="676" t="s">
        <v>23</v>
      </c>
      <c r="E272" s="677" t="s">
        <v>63</v>
      </c>
      <c r="F272" s="678" t="s">
        <v>1007</v>
      </c>
      <c r="G272" s="676" t="s">
        <v>85</v>
      </c>
      <c r="H272" s="676" t="s">
        <v>85</v>
      </c>
      <c r="I272" s="698" t="s">
        <v>11</v>
      </c>
      <c r="J272" s="681"/>
      <c r="K272" s="679"/>
      <c r="L272" s="684" t="s">
        <v>1690</v>
      </c>
      <c r="M272" s="728"/>
    </row>
    <row r="273" spans="1:13" ht="16.5" customHeight="1">
      <c r="A273" s="723">
        <v>260</v>
      </c>
      <c r="B273" s="675"/>
      <c r="C273" s="675"/>
      <c r="D273" s="676" t="s">
        <v>23</v>
      </c>
      <c r="E273" s="677" t="s">
        <v>63</v>
      </c>
      <c r="F273" s="678" t="s">
        <v>1008</v>
      </c>
      <c r="G273" s="676" t="s">
        <v>87</v>
      </c>
      <c r="H273" s="676" t="s">
        <v>87</v>
      </c>
      <c r="I273" s="698" t="s">
        <v>11</v>
      </c>
      <c r="J273" s="681"/>
      <c r="K273" s="679"/>
      <c r="L273" s="684" t="s">
        <v>2851</v>
      </c>
      <c r="M273" s="728"/>
    </row>
    <row r="274" spans="1:13" ht="16.5" customHeight="1">
      <c r="A274" s="723">
        <v>261</v>
      </c>
      <c r="B274" s="675"/>
      <c r="C274" s="675"/>
      <c r="D274" s="676" t="s">
        <v>23</v>
      </c>
      <c r="E274" s="677" t="s">
        <v>63</v>
      </c>
      <c r="F274" s="678" t="s">
        <v>88</v>
      </c>
      <c r="G274" s="676" t="s">
        <v>89</v>
      </c>
      <c r="H274" s="676" t="s">
        <v>89</v>
      </c>
      <c r="I274" s="698" t="s">
        <v>11</v>
      </c>
      <c r="J274" s="681"/>
      <c r="K274" s="679"/>
      <c r="L274" s="684" t="s">
        <v>1691</v>
      </c>
      <c r="M274" s="728"/>
    </row>
    <row r="275" spans="1:13" ht="16.5" customHeight="1">
      <c r="A275" s="723">
        <v>262</v>
      </c>
      <c r="B275" s="675"/>
      <c r="C275" s="675"/>
      <c r="D275" s="676" t="s">
        <v>23</v>
      </c>
      <c r="E275" s="677" t="s">
        <v>63</v>
      </c>
      <c r="F275" s="678" t="s">
        <v>90</v>
      </c>
      <c r="G275" s="676" t="s">
        <v>89</v>
      </c>
      <c r="H275" s="676" t="s">
        <v>89</v>
      </c>
      <c r="I275" s="698" t="s">
        <v>11</v>
      </c>
      <c r="J275" s="681"/>
      <c r="K275" s="679"/>
      <c r="L275" s="682" t="s">
        <v>1692</v>
      </c>
      <c r="M275" s="728"/>
    </row>
    <row r="276" spans="1:13" ht="16.5" customHeight="1">
      <c r="A276" s="723">
        <v>263</v>
      </c>
      <c r="B276" s="675"/>
      <c r="C276" s="675"/>
      <c r="D276" s="676" t="s">
        <v>23</v>
      </c>
      <c r="E276" s="677" t="s">
        <v>63</v>
      </c>
      <c r="F276" s="678" t="s">
        <v>1009</v>
      </c>
      <c r="G276" s="676" t="s">
        <v>87</v>
      </c>
      <c r="H276" s="676" t="s">
        <v>87</v>
      </c>
      <c r="I276" s="698" t="s">
        <v>11</v>
      </c>
      <c r="J276" s="681"/>
      <c r="K276" s="679"/>
      <c r="L276" s="682" t="s">
        <v>1693</v>
      </c>
      <c r="M276" s="728"/>
    </row>
    <row r="277" spans="1:13" ht="16.5" customHeight="1">
      <c r="A277" s="723">
        <v>264</v>
      </c>
      <c r="B277" s="675"/>
      <c r="C277" s="675"/>
      <c r="D277" s="676" t="s">
        <v>23</v>
      </c>
      <c r="E277" s="677" t="s">
        <v>63</v>
      </c>
      <c r="F277" s="678" t="s">
        <v>92</v>
      </c>
      <c r="G277" s="676" t="s">
        <v>87</v>
      </c>
      <c r="H277" s="676" t="s">
        <v>87</v>
      </c>
      <c r="I277" s="698" t="s">
        <v>11</v>
      </c>
      <c r="J277" s="681"/>
      <c r="K277" s="679"/>
      <c r="L277" s="682" t="s">
        <v>1693</v>
      </c>
      <c r="M277" s="728"/>
    </row>
    <row r="278" spans="1:13" ht="16.5" customHeight="1">
      <c r="A278" s="723">
        <v>265</v>
      </c>
      <c r="B278" s="675"/>
      <c r="C278" s="675"/>
      <c r="D278" s="676" t="s">
        <v>23</v>
      </c>
      <c r="E278" s="677" t="s">
        <v>63</v>
      </c>
      <c r="F278" s="678" t="s">
        <v>1010</v>
      </c>
      <c r="G278" s="676" t="s">
        <v>87</v>
      </c>
      <c r="H278" s="676" t="s">
        <v>87</v>
      </c>
      <c r="I278" s="698" t="s">
        <v>11</v>
      </c>
      <c r="J278" s="681"/>
      <c r="K278" s="679"/>
      <c r="L278" s="682" t="s">
        <v>1692</v>
      </c>
      <c r="M278" s="728"/>
    </row>
    <row r="279" spans="1:13" ht="16.5" customHeight="1">
      <c r="A279" s="723">
        <v>266</v>
      </c>
      <c r="B279" s="675"/>
      <c r="C279" s="675"/>
      <c r="D279" s="676" t="s">
        <v>23</v>
      </c>
      <c r="E279" s="677" t="s">
        <v>63</v>
      </c>
      <c r="F279" s="678" t="s">
        <v>1011</v>
      </c>
      <c r="G279" s="676" t="s">
        <v>87</v>
      </c>
      <c r="H279" s="676" t="s">
        <v>87</v>
      </c>
      <c r="I279" s="698" t="s">
        <v>11</v>
      </c>
      <c r="J279" s="681"/>
      <c r="K279" s="679"/>
      <c r="L279" s="684" t="s">
        <v>1694</v>
      </c>
      <c r="M279" s="728"/>
    </row>
    <row r="280" spans="1:13" ht="16.5" customHeight="1">
      <c r="A280" s="723">
        <v>267</v>
      </c>
      <c r="B280" s="675"/>
      <c r="C280" s="675"/>
      <c r="D280" s="676" t="s">
        <v>23</v>
      </c>
      <c r="E280" s="677" t="s">
        <v>63</v>
      </c>
      <c r="F280" s="678" t="s">
        <v>1012</v>
      </c>
      <c r="G280" s="676" t="s">
        <v>96</v>
      </c>
      <c r="H280" s="676" t="s">
        <v>96</v>
      </c>
      <c r="I280" s="698" t="s">
        <v>11</v>
      </c>
      <c r="J280" s="681"/>
      <c r="K280" s="679"/>
      <c r="L280" s="682" t="s">
        <v>2852</v>
      </c>
      <c r="M280" s="728"/>
    </row>
    <row r="281" spans="1:13" ht="16.5" customHeight="1">
      <c r="A281" s="723">
        <v>268</v>
      </c>
      <c r="B281" s="675"/>
      <c r="C281" s="675"/>
      <c r="D281" s="676" t="s">
        <v>23</v>
      </c>
      <c r="E281" s="677" t="s">
        <v>63</v>
      </c>
      <c r="F281" s="678" t="s">
        <v>97</v>
      </c>
      <c r="G281" s="676" t="s">
        <v>98</v>
      </c>
      <c r="H281" s="676" t="s">
        <v>98</v>
      </c>
      <c r="I281" s="698" t="s">
        <v>11</v>
      </c>
      <c r="J281" s="681"/>
      <c r="K281" s="679"/>
      <c r="L281" s="682" t="s">
        <v>2852</v>
      </c>
      <c r="M281" s="728"/>
    </row>
    <row r="282" spans="1:13" ht="16.5" customHeight="1">
      <c r="A282" s="723">
        <v>269</v>
      </c>
      <c r="B282" s="675"/>
      <c r="C282" s="675"/>
      <c r="D282" s="676" t="s">
        <v>23</v>
      </c>
      <c r="E282" s="677" t="s">
        <v>63</v>
      </c>
      <c r="F282" s="678" t="s">
        <v>3082</v>
      </c>
      <c r="G282" s="676" t="s">
        <v>100</v>
      </c>
      <c r="H282" s="676" t="s">
        <v>100</v>
      </c>
      <c r="I282" s="698" t="s">
        <v>11</v>
      </c>
      <c r="J282" s="681"/>
      <c r="K282" s="679"/>
      <c r="L282" s="869" t="s">
        <v>1695</v>
      </c>
      <c r="M282" s="728"/>
    </row>
    <row r="283" spans="1:13" ht="16.5" customHeight="1">
      <c r="A283" s="723">
        <v>270</v>
      </c>
      <c r="B283" s="675"/>
      <c r="C283" s="675"/>
      <c r="D283" s="676" t="s">
        <v>23</v>
      </c>
      <c r="E283" s="677" t="s">
        <v>63</v>
      </c>
      <c r="F283" s="678" t="s">
        <v>1013</v>
      </c>
      <c r="G283" s="676" t="s">
        <v>62</v>
      </c>
      <c r="H283" s="676" t="s">
        <v>62</v>
      </c>
      <c r="I283" s="698" t="s">
        <v>11</v>
      </c>
      <c r="J283" s="681"/>
      <c r="K283" s="679"/>
      <c r="L283" s="869"/>
      <c r="M283" s="728"/>
    </row>
    <row r="284" spans="1:13" ht="16.5" customHeight="1">
      <c r="A284" s="723">
        <v>271</v>
      </c>
      <c r="B284" s="675"/>
      <c r="C284" s="675"/>
      <c r="D284" s="676" t="s">
        <v>23</v>
      </c>
      <c r="E284" s="677" t="s">
        <v>63</v>
      </c>
      <c r="F284" s="678" t="s">
        <v>103</v>
      </c>
      <c r="G284" s="676" t="s">
        <v>104</v>
      </c>
      <c r="H284" s="676" t="s">
        <v>104</v>
      </c>
      <c r="I284" s="698" t="s">
        <v>11</v>
      </c>
      <c r="J284" s="681"/>
      <c r="K284" s="679"/>
      <c r="L284" s="869"/>
      <c r="M284" s="728"/>
    </row>
    <row r="285" spans="1:13" ht="16.5" customHeight="1">
      <c r="A285" s="723">
        <v>272</v>
      </c>
      <c r="B285" s="675"/>
      <c r="C285" s="675"/>
      <c r="D285" s="676" t="s">
        <v>23</v>
      </c>
      <c r="E285" s="677" t="s">
        <v>63</v>
      </c>
      <c r="F285" s="678" t="s">
        <v>1014</v>
      </c>
      <c r="G285" s="676" t="s">
        <v>89</v>
      </c>
      <c r="H285" s="676" t="s">
        <v>89</v>
      </c>
      <c r="I285" s="698" t="s">
        <v>11</v>
      </c>
      <c r="J285" s="681"/>
      <c r="K285" s="679"/>
      <c r="L285" s="869"/>
      <c r="M285" s="728"/>
    </row>
    <row r="286" spans="1:13" ht="16.5" customHeight="1">
      <c r="A286" s="723">
        <v>273</v>
      </c>
      <c r="B286" s="675"/>
      <c r="C286" s="675"/>
      <c r="D286" s="676" t="s">
        <v>23</v>
      </c>
      <c r="E286" s="677" t="s">
        <v>63</v>
      </c>
      <c r="F286" s="678" t="s">
        <v>1015</v>
      </c>
      <c r="G286" s="676" t="s">
        <v>62</v>
      </c>
      <c r="H286" s="676" t="s">
        <v>62</v>
      </c>
      <c r="I286" s="698" t="s">
        <v>11</v>
      </c>
      <c r="J286" s="681"/>
      <c r="K286" s="679"/>
      <c r="L286" s="869"/>
      <c r="M286" s="728"/>
    </row>
    <row r="287" spans="1:13" ht="16.5" customHeight="1">
      <c r="A287" s="723">
        <v>274</v>
      </c>
      <c r="B287" s="675"/>
      <c r="C287" s="675"/>
      <c r="D287" s="676" t="s">
        <v>23</v>
      </c>
      <c r="E287" s="677" t="s">
        <v>63</v>
      </c>
      <c r="F287" s="678" t="s">
        <v>1016</v>
      </c>
      <c r="G287" s="676" t="s">
        <v>71</v>
      </c>
      <c r="H287" s="676" t="s">
        <v>71</v>
      </c>
      <c r="I287" s="698" t="s">
        <v>11</v>
      </c>
      <c r="J287" s="681"/>
      <c r="K287" s="679"/>
      <c r="L287" s="869"/>
      <c r="M287" s="728"/>
    </row>
    <row r="288" spans="1:13" ht="16.5" customHeight="1">
      <c r="A288" s="723">
        <v>275</v>
      </c>
      <c r="B288" s="675"/>
      <c r="C288" s="675"/>
      <c r="D288" s="676" t="s">
        <v>23</v>
      </c>
      <c r="E288" s="677" t="s">
        <v>63</v>
      </c>
      <c r="F288" s="678" t="s">
        <v>108</v>
      </c>
      <c r="G288" s="676" t="s">
        <v>89</v>
      </c>
      <c r="H288" s="676" t="s">
        <v>89</v>
      </c>
      <c r="I288" s="698" t="s">
        <v>11</v>
      </c>
      <c r="J288" s="681"/>
      <c r="K288" s="679"/>
      <c r="L288" s="869"/>
      <c r="M288" s="728"/>
    </row>
    <row r="289" spans="1:13" ht="16.5" customHeight="1">
      <c r="A289" s="723">
        <v>276</v>
      </c>
      <c r="B289" s="675"/>
      <c r="C289" s="675"/>
      <c r="D289" s="676" t="s">
        <v>23</v>
      </c>
      <c r="E289" s="677" t="s">
        <v>63</v>
      </c>
      <c r="F289" s="678" t="s">
        <v>109</v>
      </c>
      <c r="G289" s="676" t="s">
        <v>110</v>
      </c>
      <c r="H289" s="676" t="s">
        <v>110</v>
      </c>
      <c r="I289" s="698" t="s">
        <v>11</v>
      </c>
      <c r="J289" s="681"/>
      <c r="K289" s="679"/>
      <c r="L289" s="869"/>
      <c r="M289" s="728"/>
    </row>
    <row r="290" spans="1:13" ht="16.5" customHeight="1">
      <c r="A290" s="723">
        <v>277</v>
      </c>
      <c r="B290" s="675"/>
      <c r="C290" s="675"/>
      <c r="D290" s="676" t="s">
        <v>23</v>
      </c>
      <c r="E290" s="677" t="s">
        <v>63</v>
      </c>
      <c r="F290" s="678" t="s">
        <v>1017</v>
      </c>
      <c r="G290" s="679"/>
      <c r="H290" s="679"/>
      <c r="I290" s="698" t="s">
        <v>11</v>
      </c>
      <c r="J290" s="681"/>
      <c r="K290" s="679"/>
      <c r="L290" s="704" t="s">
        <v>1018</v>
      </c>
      <c r="M290" s="737"/>
    </row>
    <row r="291" spans="1:13" ht="16.5" customHeight="1">
      <c r="A291" s="723">
        <v>278</v>
      </c>
      <c r="B291" s="675"/>
      <c r="C291" s="675"/>
      <c r="D291" s="676" t="s">
        <v>23</v>
      </c>
      <c r="E291" s="677" t="s">
        <v>63</v>
      </c>
      <c r="F291" s="678" t="s">
        <v>1019</v>
      </c>
      <c r="G291" s="679"/>
      <c r="H291" s="679"/>
      <c r="I291" s="698" t="s">
        <v>11</v>
      </c>
      <c r="J291" s="681"/>
      <c r="K291" s="676" t="s">
        <v>1020</v>
      </c>
      <c r="L291" s="704" t="s">
        <v>135</v>
      </c>
      <c r="M291" s="737"/>
    </row>
    <row r="292" spans="1:13" ht="16.5" customHeight="1">
      <c r="A292" s="723">
        <v>279</v>
      </c>
      <c r="B292" s="675"/>
      <c r="C292" s="675"/>
      <c r="D292" s="676" t="s">
        <v>23</v>
      </c>
      <c r="E292" s="677" t="s">
        <v>188</v>
      </c>
      <c r="F292" s="678" t="s">
        <v>1021</v>
      </c>
      <c r="G292" s="679"/>
      <c r="H292" s="679"/>
      <c r="I292" s="698" t="s">
        <v>11</v>
      </c>
      <c r="J292" s="715" t="s">
        <v>1022</v>
      </c>
      <c r="K292" s="679"/>
      <c r="L292" s="704" t="s">
        <v>1715</v>
      </c>
      <c r="M292" s="737"/>
    </row>
    <row r="293" spans="1:13" ht="16.5" customHeight="1">
      <c r="A293" s="723">
        <v>280</v>
      </c>
      <c r="B293" s="675"/>
      <c r="C293" s="675"/>
      <c r="D293" s="676" t="s">
        <v>23</v>
      </c>
      <c r="E293" s="677" t="s">
        <v>188</v>
      </c>
      <c r="F293" s="678" t="s">
        <v>1023</v>
      </c>
      <c r="G293" s="679"/>
      <c r="H293" s="679"/>
      <c r="I293" s="698" t="s">
        <v>11</v>
      </c>
      <c r="J293" s="716" t="s">
        <v>1024</v>
      </c>
      <c r="K293" s="679"/>
      <c r="L293" s="704" t="s">
        <v>3197</v>
      </c>
      <c r="M293" s="737"/>
    </row>
    <row r="294" spans="1:13" ht="16.5" customHeight="1">
      <c r="A294" s="723">
        <v>281</v>
      </c>
      <c r="B294" s="675"/>
      <c r="C294" s="675"/>
      <c r="D294" s="676" t="s">
        <v>23</v>
      </c>
      <c r="E294" s="677" t="s">
        <v>53</v>
      </c>
      <c r="F294" s="678" t="s">
        <v>54</v>
      </c>
      <c r="G294" s="679"/>
      <c r="H294" s="679"/>
      <c r="I294" s="698" t="s">
        <v>11</v>
      </c>
      <c r="J294" s="681"/>
      <c r="K294" s="679"/>
      <c r="L294" s="684" t="s">
        <v>1466</v>
      </c>
      <c r="M294" s="728"/>
    </row>
    <row r="295" spans="1:13" ht="16.5" customHeight="1">
      <c r="A295" s="723">
        <v>282</v>
      </c>
      <c r="B295" s="675"/>
      <c r="C295" s="675"/>
      <c r="D295" s="676" t="s">
        <v>23</v>
      </c>
      <c r="E295" s="677" t="s">
        <v>53</v>
      </c>
      <c r="F295" s="678" t="s">
        <v>1025</v>
      </c>
      <c r="G295" s="679"/>
      <c r="H295" s="679"/>
      <c r="I295" s="680" t="s">
        <v>11</v>
      </c>
      <c r="J295" s="681"/>
      <c r="K295" s="679"/>
      <c r="L295" s="684" t="s">
        <v>1846</v>
      </c>
      <c r="M295" s="728"/>
    </row>
    <row r="296" spans="1:13" ht="16.5" customHeight="1">
      <c r="A296" s="723">
        <v>283</v>
      </c>
      <c r="B296" s="675"/>
      <c r="C296" s="675"/>
      <c r="D296" s="676" t="s">
        <v>23</v>
      </c>
      <c r="E296" s="677" t="s">
        <v>53</v>
      </c>
      <c r="F296" s="678" t="s">
        <v>60</v>
      </c>
      <c r="G296" s="679"/>
      <c r="H296" s="679"/>
      <c r="I296" s="680" t="s">
        <v>11</v>
      </c>
      <c r="J296" s="681"/>
      <c r="K296" s="676" t="s">
        <v>1026</v>
      </c>
      <c r="L296" s="682" t="s">
        <v>1339</v>
      </c>
      <c r="M296" s="724"/>
    </row>
    <row r="297" spans="1:13" ht="16.5" customHeight="1">
      <c r="A297" s="723">
        <v>284</v>
      </c>
      <c r="B297" s="675"/>
      <c r="C297" s="675"/>
      <c r="D297" s="676" t="s">
        <v>23</v>
      </c>
      <c r="E297" s="677" t="s">
        <v>53</v>
      </c>
      <c r="F297" s="678" t="s">
        <v>58</v>
      </c>
      <c r="G297" s="679"/>
      <c r="H297" s="679"/>
      <c r="I297" s="680" t="s">
        <v>11</v>
      </c>
      <c r="J297" s="681"/>
      <c r="K297" s="679"/>
      <c r="L297" s="684" t="s">
        <v>1340</v>
      </c>
      <c r="M297" s="728"/>
    </row>
    <row r="298" spans="1:13" ht="16.5" customHeight="1">
      <c r="A298" s="723">
        <v>285</v>
      </c>
      <c r="B298" s="675"/>
      <c r="C298" s="675"/>
      <c r="D298" s="676" t="s">
        <v>23</v>
      </c>
      <c r="E298" s="677" t="s">
        <v>53</v>
      </c>
      <c r="F298" s="678" t="s">
        <v>55</v>
      </c>
      <c r="G298" s="679"/>
      <c r="H298" s="679"/>
      <c r="I298" s="680" t="s">
        <v>11</v>
      </c>
      <c r="J298" s="681"/>
      <c r="K298" s="679"/>
      <c r="L298" s="684" t="s">
        <v>2138</v>
      </c>
      <c r="M298" s="728"/>
    </row>
    <row r="299" spans="1:13" ht="16.5" customHeight="1">
      <c r="A299" s="723">
        <v>286</v>
      </c>
      <c r="B299" s="675"/>
      <c r="C299" s="675"/>
      <c r="D299" s="676" t="s">
        <v>23</v>
      </c>
      <c r="E299" s="677" t="s">
        <v>53</v>
      </c>
      <c r="F299" s="683" t="s">
        <v>61</v>
      </c>
      <c r="G299" s="679"/>
      <c r="H299" s="679"/>
      <c r="I299" s="717" t="s">
        <v>12</v>
      </c>
      <c r="J299" s="681"/>
      <c r="K299" s="679"/>
      <c r="L299" s="704" t="s">
        <v>1250</v>
      </c>
      <c r="M299" s="737"/>
    </row>
    <row r="300" spans="1:13" ht="16.5" customHeight="1">
      <c r="A300" s="723">
        <v>287</v>
      </c>
      <c r="B300" s="675"/>
      <c r="C300" s="675"/>
      <c r="D300" s="676" t="s">
        <v>23</v>
      </c>
      <c r="E300" s="677" t="s">
        <v>168</v>
      </c>
      <c r="F300" s="683" t="s">
        <v>2286</v>
      </c>
      <c r="G300" s="679"/>
      <c r="H300" s="679"/>
      <c r="I300" s="680" t="s">
        <v>11</v>
      </c>
      <c r="J300" s="681"/>
      <c r="K300" s="679"/>
      <c r="L300" s="718" t="s">
        <v>3097</v>
      </c>
      <c r="M300" s="728"/>
    </row>
    <row r="301" spans="1:13" ht="16.5" customHeight="1">
      <c r="A301" s="723">
        <v>288</v>
      </c>
      <c r="B301" s="675"/>
      <c r="C301" s="675"/>
      <c r="D301" s="676" t="s">
        <v>23</v>
      </c>
      <c r="E301" s="677" t="s">
        <v>168</v>
      </c>
      <c r="F301" s="678" t="s">
        <v>1213</v>
      </c>
      <c r="G301" s="679"/>
      <c r="H301" s="679"/>
      <c r="I301" s="680" t="s">
        <v>11</v>
      </c>
      <c r="J301" s="681"/>
      <c r="K301" s="679"/>
      <c r="L301" s="719" t="s">
        <v>2853</v>
      </c>
      <c r="M301" s="728"/>
    </row>
    <row r="302" spans="1:13" ht="16.5" customHeight="1">
      <c r="A302" s="723">
        <v>289</v>
      </c>
      <c r="B302" s="675"/>
      <c r="C302" s="675"/>
      <c r="D302" s="676" t="s">
        <v>23</v>
      </c>
      <c r="E302" s="677" t="s">
        <v>1027</v>
      </c>
      <c r="F302" s="678" t="s">
        <v>1028</v>
      </c>
      <c r="G302" s="676" t="s">
        <v>1029</v>
      </c>
      <c r="H302" s="676" t="s">
        <v>1029</v>
      </c>
      <c r="I302" s="680" t="s">
        <v>11</v>
      </c>
      <c r="J302" s="681"/>
      <c r="K302" s="679"/>
      <c r="L302" s="682" t="s">
        <v>1472</v>
      </c>
      <c r="M302" s="724"/>
    </row>
    <row r="303" spans="1:13" ht="16.5" customHeight="1">
      <c r="A303" s="723">
        <v>290</v>
      </c>
      <c r="B303" s="675"/>
      <c r="C303" s="675"/>
      <c r="D303" s="676" t="s">
        <v>23</v>
      </c>
      <c r="E303" s="677" t="s">
        <v>1027</v>
      </c>
      <c r="F303" s="678" t="s">
        <v>1030</v>
      </c>
      <c r="G303" s="676" t="s">
        <v>1031</v>
      </c>
      <c r="H303" s="676" t="s">
        <v>1031</v>
      </c>
      <c r="I303" s="680" t="s">
        <v>11</v>
      </c>
      <c r="J303" s="681"/>
      <c r="K303" s="679"/>
      <c r="L303" s="682" t="s">
        <v>2854</v>
      </c>
      <c r="M303" s="724"/>
    </row>
    <row r="304" spans="1:13" ht="16.5" customHeight="1">
      <c r="A304" s="723">
        <v>291</v>
      </c>
      <c r="B304" s="675"/>
      <c r="C304" s="675"/>
      <c r="D304" s="676" t="s">
        <v>23</v>
      </c>
      <c r="E304" s="677" t="s">
        <v>1027</v>
      </c>
      <c r="F304" s="678" t="s">
        <v>1032</v>
      </c>
      <c r="G304" s="679"/>
      <c r="H304" s="679"/>
      <c r="I304" s="680" t="s">
        <v>11</v>
      </c>
      <c r="J304" s="681"/>
      <c r="K304" s="679"/>
      <c r="L304" s="682" t="s">
        <v>1473</v>
      </c>
      <c r="M304" s="724"/>
    </row>
    <row r="305" spans="1:13" ht="16.5" customHeight="1">
      <c r="A305" s="723">
        <v>292</v>
      </c>
      <c r="B305" s="675"/>
      <c r="C305" s="675"/>
      <c r="D305" s="676" t="s">
        <v>23</v>
      </c>
      <c r="E305" s="677" t="s">
        <v>1027</v>
      </c>
      <c r="F305" s="678" t="s">
        <v>1033</v>
      </c>
      <c r="G305" s="676" t="s">
        <v>974</v>
      </c>
      <c r="H305" s="676" t="s">
        <v>974</v>
      </c>
      <c r="I305" s="680" t="s">
        <v>11</v>
      </c>
      <c r="J305" s="681"/>
      <c r="K305" s="679"/>
      <c r="L305" s="682" t="s">
        <v>1474</v>
      </c>
      <c r="M305" s="724"/>
    </row>
    <row r="306" spans="1:13" ht="16.5" customHeight="1">
      <c r="A306" s="723">
        <v>293</v>
      </c>
      <c r="B306" s="675"/>
      <c r="C306" s="675"/>
      <c r="D306" s="676" t="s">
        <v>23</v>
      </c>
      <c r="E306" s="677" t="s">
        <v>1027</v>
      </c>
      <c r="F306" s="678" t="s">
        <v>1034</v>
      </c>
      <c r="G306" s="679"/>
      <c r="H306" s="679"/>
      <c r="I306" s="680" t="s">
        <v>11</v>
      </c>
      <c r="J306" s="681"/>
      <c r="K306" s="679"/>
      <c r="L306" s="684" t="s">
        <v>1475</v>
      </c>
      <c r="M306" s="728"/>
    </row>
    <row r="307" spans="1:13" ht="16.5" customHeight="1">
      <c r="A307" s="723">
        <v>294</v>
      </c>
      <c r="B307" s="675"/>
      <c r="C307" s="675"/>
      <c r="D307" s="676" t="s">
        <v>23</v>
      </c>
      <c r="E307" s="677" t="s">
        <v>1027</v>
      </c>
      <c r="F307" s="678" t="s">
        <v>1035</v>
      </c>
      <c r="G307" s="679"/>
      <c r="H307" s="679"/>
      <c r="I307" s="680" t="s">
        <v>11</v>
      </c>
      <c r="J307" s="681"/>
      <c r="K307" s="679"/>
      <c r="L307" s="684" t="s">
        <v>2855</v>
      </c>
      <c r="M307" s="728"/>
    </row>
    <row r="308" spans="1:13" ht="16.5" customHeight="1">
      <c r="A308" s="723">
        <v>295</v>
      </c>
      <c r="B308" s="675"/>
      <c r="C308" s="675"/>
      <c r="D308" s="676" t="s">
        <v>23</v>
      </c>
      <c r="E308" s="677" t="s">
        <v>1027</v>
      </c>
      <c r="F308" s="678" t="s">
        <v>1036</v>
      </c>
      <c r="G308" s="679"/>
      <c r="H308" s="679"/>
      <c r="I308" s="680" t="s">
        <v>11</v>
      </c>
      <c r="J308" s="681"/>
      <c r="K308" s="679"/>
      <c r="L308" s="684" t="s">
        <v>1476</v>
      </c>
      <c r="M308" s="728"/>
    </row>
    <row r="309" spans="1:13" ht="16.5" customHeight="1">
      <c r="A309" s="723">
        <v>296</v>
      </c>
      <c r="B309" s="675"/>
      <c r="C309" s="675"/>
      <c r="D309" s="676" t="s">
        <v>23</v>
      </c>
      <c r="E309" s="677" t="s">
        <v>1027</v>
      </c>
      <c r="F309" s="678" t="s">
        <v>1037</v>
      </c>
      <c r="G309" s="676" t="s">
        <v>1038</v>
      </c>
      <c r="H309" s="676" t="s">
        <v>1038</v>
      </c>
      <c r="I309" s="680" t="s">
        <v>11</v>
      </c>
      <c r="J309" s="681"/>
      <c r="K309" s="679"/>
      <c r="L309" s="868" t="s">
        <v>2068</v>
      </c>
      <c r="M309" s="728"/>
    </row>
    <row r="310" spans="1:13" ht="16.5" customHeight="1">
      <c r="A310" s="723">
        <v>297</v>
      </c>
      <c r="B310" s="675"/>
      <c r="C310" s="675"/>
      <c r="D310" s="676" t="s">
        <v>23</v>
      </c>
      <c r="E310" s="677" t="s">
        <v>1027</v>
      </c>
      <c r="F310" s="678" t="s">
        <v>2856</v>
      </c>
      <c r="G310" s="676" t="s">
        <v>1039</v>
      </c>
      <c r="H310" s="676" t="s">
        <v>1039</v>
      </c>
      <c r="I310" s="680" t="s">
        <v>11</v>
      </c>
      <c r="J310" s="681"/>
      <c r="K310" s="679"/>
      <c r="L310" s="868"/>
      <c r="M310" s="728"/>
    </row>
    <row r="311" spans="1:13" ht="16.5" customHeight="1">
      <c r="A311" s="723">
        <v>298</v>
      </c>
      <c r="B311" s="675"/>
      <c r="C311" s="675"/>
      <c r="D311" s="676" t="s">
        <v>23</v>
      </c>
      <c r="E311" s="677" t="s">
        <v>1027</v>
      </c>
      <c r="F311" s="678" t="s">
        <v>1478</v>
      </c>
      <c r="G311" s="676" t="s">
        <v>1040</v>
      </c>
      <c r="H311" s="676" t="s">
        <v>1040</v>
      </c>
      <c r="I311" s="680" t="s">
        <v>11</v>
      </c>
      <c r="J311" s="681"/>
      <c r="K311" s="679"/>
      <c r="L311" s="868"/>
      <c r="M311" s="728"/>
    </row>
    <row r="312" spans="1:13" ht="16.5" customHeight="1">
      <c r="A312" s="723">
        <v>299</v>
      </c>
      <c r="B312" s="675"/>
      <c r="C312" s="675"/>
      <c r="D312" s="676" t="s">
        <v>23</v>
      </c>
      <c r="E312" s="677" t="s">
        <v>1027</v>
      </c>
      <c r="F312" s="678" t="s">
        <v>1463</v>
      </c>
      <c r="G312" s="676" t="s">
        <v>1041</v>
      </c>
      <c r="H312" s="676" t="s">
        <v>1041</v>
      </c>
      <c r="I312" s="680" t="s">
        <v>11</v>
      </c>
      <c r="J312" s="681"/>
      <c r="K312" s="679"/>
      <c r="L312" s="868"/>
      <c r="M312" s="728"/>
    </row>
    <row r="313" spans="1:13" ht="16.5" customHeight="1">
      <c r="A313" s="723">
        <v>300</v>
      </c>
      <c r="B313" s="675"/>
      <c r="C313" s="675"/>
      <c r="D313" s="676" t="s">
        <v>23</v>
      </c>
      <c r="E313" s="677" t="s">
        <v>1027</v>
      </c>
      <c r="F313" s="678" t="s">
        <v>2857</v>
      </c>
      <c r="G313" s="676" t="s">
        <v>1042</v>
      </c>
      <c r="H313" s="676" t="s">
        <v>1042</v>
      </c>
      <c r="I313" s="680" t="s">
        <v>11</v>
      </c>
      <c r="J313" s="681"/>
      <c r="K313" s="679"/>
      <c r="L313" s="868"/>
      <c r="M313" s="728"/>
    </row>
    <row r="314" spans="1:13" ht="16.5" customHeight="1">
      <c r="A314" s="723">
        <v>301</v>
      </c>
      <c r="B314" s="675"/>
      <c r="C314" s="675"/>
      <c r="D314" s="676" t="s">
        <v>23</v>
      </c>
      <c r="E314" s="677" t="s">
        <v>1390</v>
      </c>
      <c r="F314" s="678" t="s">
        <v>1043</v>
      </c>
      <c r="G314" s="679"/>
      <c r="H314" s="679"/>
      <c r="I314" s="680" t="s">
        <v>11</v>
      </c>
      <c r="J314" s="681"/>
      <c r="K314" s="679"/>
      <c r="L314" s="700" t="s">
        <v>1419</v>
      </c>
      <c r="M314" s="740" t="s">
        <v>1631</v>
      </c>
    </row>
    <row r="315" spans="1:13" ht="16.5" customHeight="1">
      <c r="A315" s="723">
        <v>302</v>
      </c>
      <c r="B315" s="675"/>
      <c r="C315" s="675"/>
      <c r="D315" s="676" t="s">
        <v>23</v>
      </c>
      <c r="E315" s="677" t="s">
        <v>1390</v>
      </c>
      <c r="F315" s="678" t="s">
        <v>1423</v>
      </c>
      <c r="G315" s="679"/>
      <c r="H315" s="679"/>
      <c r="I315" s="680" t="s">
        <v>11</v>
      </c>
      <c r="J315" s="681"/>
      <c r="K315" s="679"/>
      <c r="L315" s="685" t="s">
        <v>1379</v>
      </c>
      <c r="M315" s="741" t="s">
        <v>1460</v>
      </c>
    </row>
    <row r="316" spans="1:13" ht="16.5" customHeight="1">
      <c r="A316" s="723">
        <v>303</v>
      </c>
      <c r="B316" s="675"/>
      <c r="C316" s="675"/>
      <c r="D316" s="676" t="s">
        <v>23</v>
      </c>
      <c r="E316" s="677" t="s">
        <v>1390</v>
      </c>
      <c r="F316" s="678" t="s">
        <v>1044</v>
      </c>
      <c r="G316" s="679"/>
      <c r="H316" s="679"/>
      <c r="I316" s="680" t="s">
        <v>11</v>
      </c>
      <c r="J316" s="681"/>
      <c r="K316" s="679"/>
      <c r="L316" s="700" t="s">
        <v>2858</v>
      </c>
      <c r="M316" s="740" t="s">
        <v>1833</v>
      </c>
    </row>
    <row r="317" spans="1:13" ht="16.5" customHeight="1">
      <c r="A317" s="723">
        <v>304</v>
      </c>
      <c r="B317" s="675"/>
      <c r="C317" s="675"/>
      <c r="D317" s="676" t="s">
        <v>23</v>
      </c>
      <c r="E317" s="677" t="s">
        <v>1390</v>
      </c>
      <c r="F317" s="678" t="s">
        <v>1045</v>
      </c>
      <c r="G317" s="679"/>
      <c r="H317" s="679"/>
      <c r="I317" s="680" t="s">
        <v>11</v>
      </c>
      <c r="J317" s="681"/>
      <c r="K317" s="679"/>
      <c r="L317" s="685" t="s">
        <v>1421</v>
      </c>
      <c r="M317" s="741" t="s">
        <v>2859</v>
      </c>
    </row>
    <row r="318" spans="1:13" ht="16.5" customHeight="1">
      <c r="A318" s="723">
        <v>305</v>
      </c>
      <c r="B318" s="675"/>
      <c r="C318" s="675"/>
      <c r="D318" s="676" t="s">
        <v>23</v>
      </c>
      <c r="E318" s="677" t="s">
        <v>1390</v>
      </c>
      <c r="F318" s="678" t="s">
        <v>2234</v>
      </c>
      <c r="G318" s="679"/>
      <c r="H318" s="679"/>
      <c r="I318" s="680" t="s">
        <v>11</v>
      </c>
      <c r="J318" s="681"/>
      <c r="K318" s="679"/>
      <c r="L318" s="688" t="s">
        <v>2259</v>
      </c>
      <c r="M318" s="742" t="s">
        <v>1985</v>
      </c>
    </row>
    <row r="319" spans="1:13" ht="16.5" customHeight="1">
      <c r="A319" s="723">
        <v>306</v>
      </c>
      <c r="B319" s="675"/>
      <c r="C319" s="675"/>
      <c r="D319" s="676" t="s">
        <v>23</v>
      </c>
      <c r="E319" s="677" t="s">
        <v>1390</v>
      </c>
      <c r="F319" s="678" t="s">
        <v>2920</v>
      </c>
      <c r="G319" s="679"/>
      <c r="H319" s="679"/>
      <c r="I319" s="680" t="s">
        <v>11</v>
      </c>
      <c r="J319" s="681"/>
      <c r="K319" s="679"/>
      <c r="L319" s="685" t="s">
        <v>1425</v>
      </c>
      <c r="M319" s="741" t="s">
        <v>2918</v>
      </c>
    </row>
    <row r="320" spans="1:13" ht="16.5" customHeight="1">
      <c r="A320" s="723">
        <v>307</v>
      </c>
      <c r="B320" s="675"/>
      <c r="C320" s="675"/>
      <c r="D320" s="676" t="s">
        <v>23</v>
      </c>
      <c r="E320" s="677" t="s">
        <v>1390</v>
      </c>
      <c r="F320" s="678" t="s">
        <v>1046</v>
      </c>
      <c r="G320" s="679"/>
      <c r="H320" s="679"/>
      <c r="I320" s="680" t="s">
        <v>11</v>
      </c>
      <c r="J320" s="681"/>
      <c r="K320" s="679"/>
      <c r="L320" s="700" t="s">
        <v>1384</v>
      </c>
      <c r="M320" s="740" t="s">
        <v>1681</v>
      </c>
    </row>
    <row r="321" spans="1:13" ht="16.5" customHeight="1">
      <c r="A321" s="723">
        <v>308</v>
      </c>
      <c r="B321" s="675"/>
      <c r="C321" s="675"/>
      <c r="D321" s="676" t="s">
        <v>23</v>
      </c>
      <c r="E321" s="677" t="s">
        <v>1390</v>
      </c>
      <c r="F321" s="678" t="s">
        <v>2860</v>
      </c>
      <c r="G321" s="679"/>
      <c r="H321" s="679"/>
      <c r="I321" s="680" t="s">
        <v>11</v>
      </c>
      <c r="J321" s="681"/>
      <c r="K321" s="679"/>
      <c r="L321" s="700" t="s">
        <v>2861</v>
      </c>
      <c r="M321" s="740" t="s">
        <v>1468</v>
      </c>
    </row>
    <row r="322" spans="1:13" ht="16.5" customHeight="1">
      <c r="A322" s="723">
        <v>309</v>
      </c>
      <c r="B322" s="675"/>
      <c r="C322" s="675"/>
      <c r="D322" s="676" t="s">
        <v>23</v>
      </c>
      <c r="E322" s="677" t="s">
        <v>1390</v>
      </c>
      <c r="F322" s="678" t="s">
        <v>1047</v>
      </c>
      <c r="G322" s="679"/>
      <c r="H322" s="679"/>
      <c r="I322" s="680" t="s">
        <v>11</v>
      </c>
      <c r="J322" s="681"/>
      <c r="K322" s="679"/>
      <c r="L322" s="700" t="s">
        <v>1383</v>
      </c>
      <c r="M322" s="740" t="s">
        <v>1635</v>
      </c>
    </row>
    <row r="323" spans="1:13" ht="16.5" customHeight="1">
      <c r="A323" s="723">
        <v>310</v>
      </c>
      <c r="B323" s="675"/>
      <c r="C323" s="675"/>
      <c r="D323" s="676" t="s">
        <v>23</v>
      </c>
      <c r="E323" s="677" t="s">
        <v>1390</v>
      </c>
      <c r="F323" s="678" t="s">
        <v>1048</v>
      </c>
      <c r="G323" s="679"/>
      <c r="H323" s="679"/>
      <c r="I323" s="680" t="s">
        <v>11</v>
      </c>
      <c r="J323" s="681"/>
      <c r="K323" s="679"/>
      <c r="L323" s="700" t="s">
        <v>2862</v>
      </c>
      <c r="M323" s="740" t="s">
        <v>1469</v>
      </c>
    </row>
    <row r="324" spans="1:13" ht="16.5" customHeight="1">
      <c r="A324" s="723">
        <v>311</v>
      </c>
      <c r="B324" s="675"/>
      <c r="C324" s="675"/>
      <c r="D324" s="676" t="s">
        <v>23</v>
      </c>
      <c r="E324" s="677" t="s">
        <v>207</v>
      </c>
      <c r="F324" s="678" t="s">
        <v>1049</v>
      </c>
      <c r="G324" s="701" t="s">
        <v>1050</v>
      </c>
      <c r="H324" s="701" t="s">
        <v>1050</v>
      </c>
      <c r="I324" s="680" t="s">
        <v>11</v>
      </c>
      <c r="J324" s="681"/>
      <c r="K324" s="679"/>
      <c r="L324" s="684" t="s">
        <v>212</v>
      </c>
      <c r="M324" s="873"/>
    </row>
    <row r="325" spans="1:13" ht="16.5" customHeight="1">
      <c r="A325" s="723">
        <v>312</v>
      </c>
      <c r="B325" s="675"/>
      <c r="C325" s="675"/>
      <c r="D325" s="676" t="s">
        <v>23</v>
      </c>
      <c r="E325" s="677" t="s">
        <v>207</v>
      </c>
      <c r="F325" s="678" t="s">
        <v>1051</v>
      </c>
      <c r="G325" s="701" t="s">
        <v>737</v>
      </c>
      <c r="H325" s="701" t="s">
        <v>737</v>
      </c>
      <c r="I325" s="680" t="s">
        <v>11</v>
      </c>
      <c r="J325" s="681"/>
      <c r="K325" s="679"/>
      <c r="L325" s="684" t="s">
        <v>738</v>
      </c>
      <c r="M325" s="873"/>
    </row>
    <row r="326" spans="1:13" ht="16.5" customHeight="1">
      <c r="A326" s="723">
        <v>313</v>
      </c>
      <c r="B326" s="675"/>
      <c r="C326" s="675"/>
      <c r="D326" s="676" t="s">
        <v>23</v>
      </c>
      <c r="E326" s="677" t="s">
        <v>207</v>
      </c>
      <c r="F326" s="678" t="s">
        <v>1052</v>
      </c>
      <c r="G326" s="701" t="s">
        <v>1644</v>
      </c>
      <c r="H326" s="701" t="s">
        <v>2973</v>
      </c>
      <c r="I326" s="680" t="s">
        <v>11</v>
      </c>
      <c r="J326" s="681"/>
      <c r="K326" s="679"/>
      <c r="L326" s="684" t="s">
        <v>1053</v>
      </c>
      <c r="M326" s="873"/>
    </row>
    <row r="327" spans="1:13" ht="16.5" customHeight="1">
      <c r="A327" s="723">
        <v>314</v>
      </c>
      <c r="B327" s="675"/>
      <c r="C327" s="675"/>
      <c r="D327" s="676" t="s">
        <v>23</v>
      </c>
      <c r="E327" s="677" t="s">
        <v>207</v>
      </c>
      <c r="F327" s="678" t="s">
        <v>1054</v>
      </c>
      <c r="G327" s="701" t="s">
        <v>1647</v>
      </c>
      <c r="H327" s="701" t="s">
        <v>2863</v>
      </c>
      <c r="I327" s="680" t="s">
        <v>11</v>
      </c>
      <c r="J327" s="681"/>
      <c r="K327" s="679"/>
      <c r="L327" s="684" t="s">
        <v>1055</v>
      </c>
      <c r="M327" s="873"/>
    </row>
    <row r="328" spans="1:13" ht="16.5" customHeight="1">
      <c r="A328" s="723">
        <v>315</v>
      </c>
      <c r="B328" s="675"/>
      <c r="C328" s="675"/>
      <c r="D328" s="676" t="s">
        <v>23</v>
      </c>
      <c r="E328" s="677" t="s">
        <v>207</v>
      </c>
      <c r="F328" s="678" t="s">
        <v>1056</v>
      </c>
      <c r="G328" s="701" t="s">
        <v>1645</v>
      </c>
      <c r="H328" s="701" t="s">
        <v>2974</v>
      </c>
      <c r="I328" s="680" t="s">
        <v>11</v>
      </c>
      <c r="J328" s="681"/>
      <c r="K328" s="679"/>
      <c r="L328" s="684" t="s">
        <v>1412</v>
      </c>
      <c r="M328" s="873"/>
    </row>
    <row r="329" spans="1:13" ht="16.5" customHeight="1">
      <c r="A329" s="723">
        <v>316</v>
      </c>
      <c r="B329" s="675"/>
      <c r="C329" s="675"/>
      <c r="D329" s="676" t="s">
        <v>23</v>
      </c>
      <c r="E329" s="677" t="s">
        <v>207</v>
      </c>
      <c r="F329" s="678" t="s">
        <v>1057</v>
      </c>
      <c r="G329" s="701" t="s">
        <v>1646</v>
      </c>
      <c r="H329" s="701" t="s">
        <v>2975</v>
      </c>
      <c r="I329" s="680" t="s">
        <v>11</v>
      </c>
      <c r="J329" s="681"/>
      <c r="K329" s="679"/>
      <c r="L329" s="684" t="s">
        <v>1412</v>
      </c>
      <c r="M329" s="873"/>
    </row>
    <row r="330" spans="1:13" ht="16.5" customHeight="1">
      <c r="A330" s="723">
        <v>317</v>
      </c>
      <c r="B330" s="675"/>
      <c r="C330" s="675"/>
      <c r="D330" s="676" t="s">
        <v>23</v>
      </c>
      <c r="E330" s="677" t="s">
        <v>207</v>
      </c>
      <c r="F330" s="678" t="s">
        <v>1058</v>
      </c>
      <c r="G330" s="701" t="s">
        <v>1648</v>
      </c>
      <c r="H330" s="701" t="s">
        <v>2864</v>
      </c>
      <c r="I330" s="680" t="s">
        <v>11</v>
      </c>
      <c r="J330" s="681"/>
      <c r="K330" s="679"/>
      <c r="L330" s="684" t="s">
        <v>1059</v>
      </c>
      <c r="M330" s="873"/>
    </row>
    <row r="331" spans="1:13" ht="16.5" customHeight="1">
      <c r="A331" s="723">
        <v>318</v>
      </c>
      <c r="B331" s="675"/>
      <c r="C331" s="675"/>
      <c r="D331" s="676" t="s">
        <v>23</v>
      </c>
      <c r="E331" s="677" t="s">
        <v>207</v>
      </c>
      <c r="F331" s="678" t="s">
        <v>2996</v>
      </c>
      <c r="G331" s="701" t="s">
        <v>1647</v>
      </c>
      <c r="H331" s="701" t="s">
        <v>2997</v>
      </c>
      <c r="I331" s="680" t="s">
        <v>11</v>
      </c>
      <c r="J331" s="681"/>
      <c r="K331" s="679"/>
      <c r="L331" s="684" t="s">
        <v>2865</v>
      </c>
      <c r="M331" s="873"/>
    </row>
    <row r="332" spans="1:13" ht="16.5" customHeight="1">
      <c r="A332" s="723">
        <v>319</v>
      </c>
      <c r="B332" s="675"/>
      <c r="C332" s="675"/>
      <c r="D332" s="676" t="s">
        <v>23</v>
      </c>
      <c r="E332" s="677" t="s">
        <v>207</v>
      </c>
      <c r="F332" s="678" t="s">
        <v>1060</v>
      </c>
      <c r="G332" s="701" t="s">
        <v>996</v>
      </c>
      <c r="H332" s="676" t="s">
        <v>996</v>
      </c>
      <c r="I332" s="680" t="s">
        <v>11</v>
      </c>
      <c r="J332" s="681"/>
      <c r="K332" s="679"/>
      <c r="L332" s="684" t="s">
        <v>1061</v>
      </c>
      <c r="M332" s="873"/>
    </row>
    <row r="333" spans="1:13" ht="16.5" customHeight="1">
      <c r="A333" s="723">
        <v>320</v>
      </c>
      <c r="B333" s="675"/>
      <c r="C333" s="675"/>
      <c r="D333" s="676" t="s">
        <v>23</v>
      </c>
      <c r="E333" s="677" t="s">
        <v>207</v>
      </c>
      <c r="F333" s="678" t="s">
        <v>1062</v>
      </c>
      <c r="G333" s="701" t="s">
        <v>1063</v>
      </c>
      <c r="H333" s="676" t="s">
        <v>1063</v>
      </c>
      <c r="I333" s="680" t="s">
        <v>11</v>
      </c>
      <c r="J333" s="681"/>
      <c r="K333" s="679"/>
      <c r="L333" s="684" t="s">
        <v>1064</v>
      </c>
      <c r="M333" s="873"/>
    </row>
    <row r="334" spans="1:13" ht="16.5" customHeight="1">
      <c r="A334" s="723">
        <v>321</v>
      </c>
      <c r="B334" s="675"/>
      <c r="C334" s="675"/>
      <c r="D334" s="676" t="s">
        <v>23</v>
      </c>
      <c r="E334" s="677" t="s">
        <v>207</v>
      </c>
      <c r="F334" s="678" t="s">
        <v>1065</v>
      </c>
      <c r="G334" s="701" t="s">
        <v>1066</v>
      </c>
      <c r="H334" s="676" t="s">
        <v>1066</v>
      </c>
      <c r="I334" s="680" t="s">
        <v>11</v>
      </c>
      <c r="J334" s="681"/>
      <c r="K334" s="679"/>
      <c r="L334" s="684" t="s">
        <v>1067</v>
      </c>
      <c r="M334" s="873"/>
    </row>
    <row r="335" spans="1:13" ht="16.5" customHeight="1">
      <c r="A335" s="723">
        <v>322</v>
      </c>
      <c r="B335" s="675"/>
      <c r="C335" s="675"/>
      <c r="D335" s="676" t="s">
        <v>23</v>
      </c>
      <c r="E335" s="677" t="s">
        <v>207</v>
      </c>
      <c r="F335" s="678" t="s">
        <v>1068</v>
      </c>
      <c r="G335" s="679"/>
      <c r="H335" s="679"/>
      <c r="I335" s="680" t="s">
        <v>11</v>
      </c>
      <c r="J335" s="681"/>
      <c r="K335" s="679"/>
      <c r="L335" s="684" t="s">
        <v>1069</v>
      </c>
      <c r="M335" s="873"/>
    </row>
    <row r="336" spans="1:13" ht="16.5" customHeight="1">
      <c r="A336" s="723">
        <v>323</v>
      </c>
      <c r="B336" s="675"/>
      <c r="C336" s="675"/>
      <c r="D336" s="676" t="s">
        <v>23</v>
      </c>
      <c r="E336" s="677" t="s">
        <v>207</v>
      </c>
      <c r="F336" s="678" t="s">
        <v>1070</v>
      </c>
      <c r="G336" s="679"/>
      <c r="H336" s="679"/>
      <c r="I336" s="680" t="s">
        <v>11</v>
      </c>
      <c r="J336" s="681"/>
      <c r="K336" s="679"/>
      <c r="L336" s="684" t="s">
        <v>1413</v>
      </c>
      <c r="M336" s="873"/>
    </row>
    <row r="337" spans="1:13" ht="16.5" customHeight="1">
      <c r="A337" s="723">
        <v>324</v>
      </c>
      <c r="B337" s="675"/>
      <c r="C337" s="675"/>
      <c r="D337" s="676" t="s">
        <v>23</v>
      </c>
      <c r="E337" s="677" t="s">
        <v>207</v>
      </c>
      <c r="F337" s="678" t="s">
        <v>1071</v>
      </c>
      <c r="G337" s="679"/>
      <c r="H337" s="679"/>
      <c r="I337" s="680" t="s">
        <v>11</v>
      </c>
      <c r="J337" s="681"/>
      <c r="K337" s="679"/>
      <c r="L337" s="684" t="s">
        <v>1072</v>
      </c>
      <c r="M337" s="873"/>
    </row>
    <row r="338" spans="1:13" ht="16.5" customHeight="1">
      <c r="A338" s="723">
        <v>325</v>
      </c>
      <c r="B338" s="675"/>
      <c r="C338" s="675"/>
      <c r="D338" s="676" t="s">
        <v>23</v>
      </c>
      <c r="E338" s="677" t="s">
        <v>52</v>
      </c>
      <c r="F338" s="678" t="s">
        <v>1863</v>
      </c>
      <c r="G338" s="679"/>
      <c r="H338" s="679"/>
      <c r="I338" s="720" t="s">
        <v>6</v>
      </c>
      <c r="J338" s="681"/>
      <c r="K338" s="679"/>
      <c r="L338" s="684" t="s">
        <v>2866</v>
      </c>
      <c r="M338" s="728"/>
    </row>
    <row r="339" spans="1:13" ht="16.5" customHeight="1">
      <c r="A339" s="723">
        <v>326</v>
      </c>
      <c r="B339" s="675"/>
      <c r="C339" s="675"/>
      <c r="D339" s="676" t="s">
        <v>23</v>
      </c>
      <c r="E339" s="677" t="s">
        <v>1074</v>
      </c>
      <c r="F339" s="678" t="s">
        <v>1075</v>
      </c>
      <c r="G339" s="679"/>
      <c r="H339" s="679"/>
      <c r="I339" s="680" t="s">
        <v>11</v>
      </c>
      <c r="J339" s="681"/>
      <c r="K339" s="679"/>
      <c r="L339" s="684" t="s">
        <v>1076</v>
      </c>
      <c r="M339" s="728"/>
    </row>
    <row r="340" spans="1:13" ht="16.5" customHeight="1">
      <c r="A340" s="723">
        <v>327</v>
      </c>
      <c r="B340" s="675"/>
      <c r="C340" s="675"/>
      <c r="D340" s="676" t="s">
        <v>23</v>
      </c>
      <c r="E340" s="677" t="s">
        <v>1074</v>
      </c>
      <c r="F340" s="678" t="s">
        <v>1077</v>
      </c>
      <c r="G340" s="679"/>
      <c r="H340" s="679"/>
      <c r="I340" s="680" t="s">
        <v>11</v>
      </c>
      <c r="J340" s="681"/>
      <c r="K340" s="679"/>
      <c r="L340" s="874" t="s">
        <v>2867</v>
      </c>
      <c r="M340" s="728"/>
    </row>
    <row r="341" spans="1:13" ht="16.5" customHeight="1">
      <c r="A341" s="723">
        <v>328</v>
      </c>
      <c r="B341" s="675"/>
      <c r="C341" s="675"/>
      <c r="D341" s="676" t="s">
        <v>23</v>
      </c>
      <c r="E341" s="677" t="s">
        <v>1074</v>
      </c>
      <c r="F341" s="678" t="s">
        <v>1941</v>
      </c>
      <c r="G341" s="679"/>
      <c r="H341" s="679"/>
      <c r="I341" s="680" t="s">
        <v>11</v>
      </c>
      <c r="J341" s="681"/>
      <c r="K341" s="679"/>
      <c r="L341" s="874"/>
      <c r="M341" s="728" t="s">
        <v>2868</v>
      </c>
    </row>
    <row r="342" spans="1:13" ht="16.5" customHeight="1">
      <c r="A342" s="723">
        <v>329</v>
      </c>
      <c r="B342" s="675"/>
      <c r="C342" s="675"/>
      <c r="D342" s="676" t="s">
        <v>23</v>
      </c>
      <c r="E342" s="677" t="s">
        <v>2869</v>
      </c>
      <c r="F342" s="678" t="s">
        <v>1441</v>
      </c>
      <c r="G342" s="676" t="s">
        <v>1081</v>
      </c>
      <c r="H342" s="676" t="s">
        <v>1081</v>
      </c>
      <c r="I342" s="680" t="s">
        <v>11</v>
      </c>
      <c r="J342" s="681"/>
      <c r="K342" s="679"/>
      <c r="L342" s="861" t="s">
        <v>1080</v>
      </c>
      <c r="M342" s="875"/>
    </row>
    <row r="343" spans="1:13" ht="16.5" customHeight="1">
      <c r="A343" s="723">
        <v>330</v>
      </c>
      <c r="B343" s="675"/>
      <c r="C343" s="675"/>
      <c r="D343" s="676" t="s">
        <v>23</v>
      </c>
      <c r="E343" s="677" t="s">
        <v>1078</v>
      </c>
      <c r="F343" s="678" t="s">
        <v>1391</v>
      </c>
      <c r="G343" s="676" t="s">
        <v>1079</v>
      </c>
      <c r="H343" s="676" t="s">
        <v>1079</v>
      </c>
      <c r="I343" s="680" t="s">
        <v>11</v>
      </c>
      <c r="J343" s="681"/>
      <c r="K343" s="679"/>
      <c r="L343" s="861"/>
      <c r="M343" s="875"/>
    </row>
    <row r="344" spans="1:13" ht="16.5" customHeight="1">
      <c r="A344" s="723">
        <v>331</v>
      </c>
      <c r="B344" s="675"/>
      <c r="C344" s="675"/>
      <c r="D344" s="676" t="s">
        <v>23</v>
      </c>
      <c r="E344" s="677" t="s">
        <v>1078</v>
      </c>
      <c r="F344" s="678" t="s">
        <v>1584</v>
      </c>
      <c r="G344" s="676" t="s">
        <v>1079</v>
      </c>
      <c r="H344" s="676" t="s">
        <v>1079</v>
      </c>
      <c r="I344" s="680" t="s">
        <v>11</v>
      </c>
      <c r="J344" s="681"/>
      <c r="K344" s="679"/>
      <c r="L344" s="861"/>
      <c r="M344" s="875"/>
    </row>
    <row r="345" spans="1:13" ht="16.5" customHeight="1">
      <c r="A345" s="723">
        <v>332</v>
      </c>
      <c r="B345" s="675"/>
      <c r="C345" s="675"/>
      <c r="D345" s="676" t="s">
        <v>23</v>
      </c>
      <c r="E345" s="677" t="s">
        <v>1078</v>
      </c>
      <c r="F345" s="678" t="s">
        <v>1426</v>
      </c>
      <c r="G345" s="676" t="s">
        <v>1079</v>
      </c>
      <c r="H345" s="676" t="s">
        <v>1079</v>
      </c>
      <c r="I345" s="680" t="s">
        <v>11</v>
      </c>
      <c r="J345" s="681"/>
      <c r="K345" s="679"/>
      <c r="L345" s="861"/>
      <c r="M345" s="875"/>
    </row>
    <row r="346" spans="1:13" ht="16.5" customHeight="1">
      <c r="A346" s="723">
        <v>333</v>
      </c>
      <c r="B346" s="675"/>
      <c r="C346" s="675"/>
      <c r="D346" s="676" t="s">
        <v>23</v>
      </c>
      <c r="E346" s="677" t="s">
        <v>1078</v>
      </c>
      <c r="F346" s="678" t="s">
        <v>1427</v>
      </c>
      <c r="G346" s="676" t="s">
        <v>1079</v>
      </c>
      <c r="H346" s="676" t="s">
        <v>1079</v>
      </c>
      <c r="I346" s="680" t="s">
        <v>11</v>
      </c>
      <c r="J346" s="681"/>
      <c r="K346" s="679"/>
      <c r="L346" s="861"/>
      <c r="M346" s="875"/>
    </row>
    <row r="347" spans="1:13" ht="16.5" customHeight="1">
      <c r="A347" s="723">
        <v>334</v>
      </c>
      <c r="B347" s="675"/>
      <c r="C347" s="675"/>
      <c r="D347" s="676" t="s">
        <v>23</v>
      </c>
      <c r="E347" s="677" t="s">
        <v>1078</v>
      </c>
      <c r="F347" s="678" t="s">
        <v>1428</v>
      </c>
      <c r="G347" s="676" t="s">
        <v>1079</v>
      </c>
      <c r="H347" s="676" t="s">
        <v>1079</v>
      </c>
      <c r="I347" s="680" t="s">
        <v>11</v>
      </c>
      <c r="J347" s="681"/>
      <c r="K347" s="679"/>
      <c r="L347" s="861"/>
      <c r="M347" s="875"/>
    </row>
    <row r="348" spans="1:13" ht="16.5" customHeight="1">
      <c r="A348" s="723">
        <v>335</v>
      </c>
      <c r="B348" s="675"/>
      <c r="C348" s="675"/>
      <c r="D348" s="676" t="s">
        <v>23</v>
      </c>
      <c r="E348" s="677" t="s">
        <v>1078</v>
      </c>
      <c r="F348" s="678" t="s">
        <v>2870</v>
      </c>
      <c r="G348" s="676" t="s">
        <v>1079</v>
      </c>
      <c r="H348" s="676" t="s">
        <v>1079</v>
      </c>
      <c r="I348" s="680" t="s">
        <v>11</v>
      </c>
      <c r="J348" s="681"/>
      <c r="K348" s="679"/>
      <c r="L348" s="861"/>
      <c r="M348" s="875"/>
    </row>
    <row r="349" spans="1:13" ht="16.5" customHeight="1">
      <c r="A349" s="723">
        <v>336</v>
      </c>
      <c r="B349" s="675"/>
      <c r="C349" s="675"/>
      <c r="D349" s="676" t="s">
        <v>23</v>
      </c>
      <c r="E349" s="677" t="s">
        <v>1078</v>
      </c>
      <c r="F349" s="678" t="s">
        <v>1429</v>
      </c>
      <c r="G349" s="676" t="s">
        <v>1079</v>
      </c>
      <c r="H349" s="676" t="s">
        <v>1079</v>
      </c>
      <c r="I349" s="680" t="s">
        <v>11</v>
      </c>
      <c r="J349" s="681"/>
      <c r="K349" s="679"/>
      <c r="L349" s="861"/>
      <c r="M349" s="875"/>
    </row>
    <row r="350" spans="1:13" ht="16.5" customHeight="1">
      <c r="A350" s="723">
        <v>337</v>
      </c>
      <c r="B350" s="675"/>
      <c r="C350" s="675"/>
      <c r="D350" s="676" t="s">
        <v>23</v>
      </c>
      <c r="E350" s="677" t="s">
        <v>1078</v>
      </c>
      <c r="F350" s="678" t="s">
        <v>1430</v>
      </c>
      <c r="G350" s="676" t="s">
        <v>1079</v>
      </c>
      <c r="H350" s="676" t="s">
        <v>1079</v>
      </c>
      <c r="I350" s="680" t="s">
        <v>11</v>
      </c>
      <c r="J350" s="681"/>
      <c r="K350" s="679"/>
      <c r="L350" s="861"/>
      <c r="M350" s="875"/>
    </row>
    <row r="351" spans="1:13" ht="16.5" customHeight="1">
      <c r="A351" s="723">
        <v>338</v>
      </c>
      <c r="B351" s="675"/>
      <c r="C351" s="675"/>
      <c r="D351" s="676" t="s">
        <v>23</v>
      </c>
      <c r="E351" s="677" t="s">
        <v>1078</v>
      </c>
      <c r="F351" s="678" t="s">
        <v>2871</v>
      </c>
      <c r="G351" s="676" t="s">
        <v>1081</v>
      </c>
      <c r="H351" s="676" t="s">
        <v>1081</v>
      </c>
      <c r="I351" s="680" t="s">
        <v>11</v>
      </c>
      <c r="J351" s="681"/>
      <c r="K351" s="679"/>
      <c r="L351" s="861"/>
      <c r="M351" s="875"/>
    </row>
    <row r="352" spans="1:13" ht="16.5" customHeight="1">
      <c r="A352" s="723">
        <v>339</v>
      </c>
      <c r="B352" s="675"/>
      <c r="C352" s="675"/>
      <c r="D352" s="676" t="s">
        <v>23</v>
      </c>
      <c r="E352" s="677" t="s">
        <v>1078</v>
      </c>
      <c r="F352" s="678" t="s">
        <v>2872</v>
      </c>
      <c r="G352" s="676" t="s">
        <v>1079</v>
      </c>
      <c r="H352" s="676" t="s">
        <v>1079</v>
      </c>
      <c r="I352" s="680" t="s">
        <v>11</v>
      </c>
      <c r="J352" s="681"/>
      <c r="K352" s="679"/>
      <c r="L352" s="861"/>
      <c r="M352" s="875"/>
    </row>
    <row r="353" spans="1:13" ht="16.5" customHeight="1">
      <c r="A353" s="723">
        <v>340</v>
      </c>
      <c r="B353" s="675"/>
      <c r="C353" s="675"/>
      <c r="D353" s="676" t="s">
        <v>23</v>
      </c>
      <c r="E353" s="677" t="s">
        <v>1078</v>
      </c>
      <c r="F353" s="678" t="s">
        <v>2873</v>
      </c>
      <c r="G353" s="676" t="s">
        <v>1079</v>
      </c>
      <c r="H353" s="676" t="s">
        <v>1079</v>
      </c>
      <c r="I353" s="680" t="s">
        <v>11</v>
      </c>
      <c r="J353" s="681"/>
      <c r="K353" s="679"/>
      <c r="L353" s="861"/>
      <c r="M353" s="875"/>
    </row>
    <row r="354" spans="1:13" ht="16.5" customHeight="1">
      <c r="A354" s="723">
        <v>341</v>
      </c>
      <c r="B354" s="675"/>
      <c r="C354" s="675"/>
      <c r="D354" s="676" t="s">
        <v>23</v>
      </c>
      <c r="E354" s="677" t="s">
        <v>1078</v>
      </c>
      <c r="F354" s="678" t="s">
        <v>1431</v>
      </c>
      <c r="G354" s="676" t="s">
        <v>1079</v>
      </c>
      <c r="H354" s="676" t="s">
        <v>1079</v>
      </c>
      <c r="I354" s="680" t="s">
        <v>11</v>
      </c>
      <c r="J354" s="681"/>
      <c r="K354" s="679"/>
      <c r="L354" s="861"/>
      <c r="M354" s="875"/>
    </row>
    <row r="355" spans="1:13" ht="16.5" customHeight="1">
      <c r="A355" s="723">
        <v>342</v>
      </c>
      <c r="B355" s="675"/>
      <c r="C355" s="675"/>
      <c r="D355" s="676" t="s">
        <v>23</v>
      </c>
      <c r="E355" s="677" t="s">
        <v>1078</v>
      </c>
      <c r="F355" s="678" t="s">
        <v>1594</v>
      </c>
      <c r="G355" s="676" t="s">
        <v>1079</v>
      </c>
      <c r="H355" s="676" t="s">
        <v>1079</v>
      </c>
      <c r="I355" s="680" t="s">
        <v>11</v>
      </c>
      <c r="J355" s="681"/>
      <c r="K355" s="679"/>
      <c r="L355" s="861"/>
      <c r="M355" s="875"/>
    </row>
    <row r="356" spans="1:13" ht="16.5" customHeight="1">
      <c r="A356" s="723">
        <v>343</v>
      </c>
      <c r="B356" s="675"/>
      <c r="C356" s="675"/>
      <c r="D356" s="676" t="s">
        <v>23</v>
      </c>
      <c r="E356" s="677" t="s">
        <v>1078</v>
      </c>
      <c r="F356" s="678" t="s">
        <v>1595</v>
      </c>
      <c r="G356" s="676" t="s">
        <v>1079</v>
      </c>
      <c r="H356" s="676" t="s">
        <v>1079</v>
      </c>
      <c r="I356" s="680" t="s">
        <v>11</v>
      </c>
      <c r="J356" s="681"/>
      <c r="K356" s="679"/>
      <c r="L356" s="861"/>
      <c r="M356" s="875"/>
    </row>
    <row r="357" spans="1:13" ht="16.5" customHeight="1">
      <c r="A357" s="723">
        <v>344</v>
      </c>
      <c r="B357" s="675"/>
      <c r="C357" s="675"/>
      <c r="D357" s="676" t="s">
        <v>23</v>
      </c>
      <c r="E357" s="677" t="s">
        <v>1078</v>
      </c>
      <c r="F357" s="678" t="s">
        <v>2874</v>
      </c>
      <c r="G357" s="676" t="s">
        <v>1079</v>
      </c>
      <c r="H357" s="676" t="s">
        <v>1079</v>
      </c>
      <c r="I357" s="680" t="s">
        <v>11</v>
      </c>
      <c r="J357" s="681"/>
      <c r="K357" s="679"/>
      <c r="L357" s="861" t="s">
        <v>2875</v>
      </c>
      <c r="M357" s="876" t="s">
        <v>1626</v>
      </c>
    </row>
    <row r="358" spans="1:13" ht="16.5" customHeight="1">
      <c r="A358" s="723">
        <v>345</v>
      </c>
      <c r="B358" s="675"/>
      <c r="C358" s="675"/>
      <c r="D358" s="676" t="s">
        <v>23</v>
      </c>
      <c r="E358" s="677" t="s">
        <v>1078</v>
      </c>
      <c r="F358" s="678" t="s">
        <v>1622</v>
      </c>
      <c r="G358" s="676" t="s">
        <v>1081</v>
      </c>
      <c r="H358" s="676" t="s">
        <v>1081</v>
      </c>
      <c r="I358" s="680" t="s">
        <v>11</v>
      </c>
      <c r="J358" s="681"/>
      <c r="K358" s="679"/>
      <c r="L358" s="861"/>
      <c r="M358" s="876"/>
    </row>
    <row r="359" spans="1:13" ht="16.5" customHeight="1">
      <c r="A359" s="723">
        <v>346</v>
      </c>
      <c r="B359" s="675"/>
      <c r="C359" s="675"/>
      <c r="D359" s="676" t="s">
        <v>23</v>
      </c>
      <c r="E359" s="677" t="s">
        <v>1078</v>
      </c>
      <c r="F359" s="678" t="s">
        <v>2876</v>
      </c>
      <c r="G359" s="676" t="s">
        <v>1079</v>
      </c>
      <c r="H359" s="676" t="s">
        <v>1079</v>
      </c>
      <c r="I359" s="680" t="s">
        <v>11</v>
      </c>
      <c r="J359" s="681"/>
      <c r="K359" s="679"/>
      <c r="L359" s="861"/>
      <c r="M359" s="876" t="s">
        <v>2877</v>
      </c>
    </row>
    <row r="360" spans="1:13" ht="16.5" customHeight="1">
      <c r="A360" s="723">
        <v>347</v>
      </c>
      <c r="B360" s="675"/>
      <c r="C360" s="675"/>
      <c r="D360" s="676" t="s">
        <v>23</v>
      </c>
      <c r="E360" s="677" t="s">
        <v>1078</v>
      </c>
      <c r="F360" s="678" t="s">
        <v>1623</v>
      </c>
      <c r="G360" s="676" t="s">
        <v>1081</v>
      </c>
      <c r="H360" s="676" t="s">
        <v>1081</v>
      </c>
      <c r="I360" s="680" t="s">
        <v>11</v>
      </c>
      <c r="J360" s="681"/>
      <c r="K360" s="679"/>
      <c r="L360" s="861"/>
      <c r="M360" s="876"/>
    </row>
    <row r="361" spans="1:13" ht="16.5" customHeight="1">
      <c r="A361" s="723">
        <v>348</v>
      </c>
      <c r="B361" s="675"/>
      <c r="C361" s="675"/>
      <c r="D361" s="676" t="s">
        <v>23</v>
      </c>
      <c r="E361" s="677" t="s">
        <v>207</v>
      </c>
      <c r="F361" s="678" t="s">
        <v>1082</v>
      </c>
      <c r="G361" s="676" t="s">
        <v>452</v>
      </c>
      <c r="H361" s="676" t="s">
        <v>452</v>
      </c>
      <c r="I361" s="680" t="s">
        <v>11</v>
      </c>
      <c r="J361" s="681"/>
      <c r="K361" s="679"/>
      <c r="L361" s="684" t="s">
        <v>1455</v>
      </c>
      <c r="M361" s="728"/>
    </row>
    <row r="362" spans="1:13" ht="16.5" customHeight="1">
      <c r="A362" s="723">
        <v>349</v>
      </c>
      <c r="B362" s="675"/>
      <c r="C362" s="675"/>
      <c r="D362" s="676" t="s">
        <v>23</v>
      </c>
      <c r="E362" s="677" t="s">
        <v>207</v>
      </c>
      <c r="F362" s="678" t="s">
        <v>1083</v>
      </c>
      <c r="G362" s="676" t="s">
        <v>453</v>
      </c>
      <c r="H362" s="676" t="s">
        <v>453</v>
      </c>
      <c r="I362" s="680" t="s">
        <v>11</v>
      </c>
      <c r="J362" s="681"/>
      <c r="K362" s="679"/>
      <c r="L362" s="684" t="s">
        <v>1219</v>
      </c>
      <c r="M362" s="728"/>
    </row>
    <row r="363" spans="1:13" ht="16.5" customHeight="1">
      <c r="A363" s="723">
        <v>350</v>
      </c>
      <c r="B363" s="675"/>
      <c r="C363" s="675"/>
      <c r="D363" s="676" t="s">
        <v>23</v>
      </c>
      <c r="E363" s="677" t="s">
        <v>1074</v>
      </c>
      <c r="F363" s="678" t="s">
        <v>2879</v>
      </c>
      <c r="G363" s="679"/>
      <c r="H363" s="679"/>
      <c r="I363" s="717" t="s">
        <v>12</v>
      </c>
      <c r="J363" s="681"/>
      <c r="K363" s="679"/>
      <c r="L363" s="684" t="s">
        <v>3065</v>
      </c>
      <c r="M363" s="728"/>
    </row>
    <row r="364" spans="1:13" ht="16.5" customHeight="1" thickBot="1">
      <c r="A364" s="723">
        <v>351</v>
      </c>
      <c r="B364" s="743"/>
      <c r="C364" s="743"/>
      <c r="D364" s="744" t="s">
        <v>23</v>
      </c>
      <c r="E364" s="745" t="s">
        <v>188</v>
      </c>
      <c r="F364" s="746" t="s">
        <v>1243</v>
      </c>
      <c r="G364" s="747"/>
      <c r="H364" s="747"/>
      <c r="I364" s="748" t="s">
        <v>11</v>
      </c>
      <c r="J364" s="749"/>
      <c r="K364" s="747"/>
      <c r="L364" s="750" t="s">
        <v>1084</v>
      </c>
      <c r="M364" s="751"/>
    </row>
  </sheetData>
  <mergeCells count="20">
    <mergeCell ref="M324:M337"/>
    <mergeCell ref="L340:L341"/>
    <mergeCell ref="L342:L356"/>
    <mergeCell ref="M342:M356"/>
    <mergeCell ref="L357:L360"/>
    <mergeCell ref="M357:M358"/>
    <mergeCell ref="M359:M360"/>
    <mergeCell ref="M89:M126"/>
    <mergeCell ref="L132:L163"/>
    <mergeCell ref="L173:L206"/>
    <mergeCell ref="L209:L235"/>
    <mergeCell ref="L237:L238"/>
    <mergeCell ref="L27:L34"/>
    <mergeCell ref="E1:F8"/>
    <mergeCell ref="H1:H8"/>
    <mergeCell ref="L309:L313"/>
    <mergeCell ref="L52:L56"/>
    <mergeCell ref="L57:L87"/>
    <mergeCell ref="L89:L126"/>
    <mergeCell ref="L282:L289"/>
  </mergeCells>
  <phoneticPr fontId="22" type="noConversion"/>
  <hyperlinks>
    <hyperlink ref="F53" r:id="rId1"/>
    <hyperlink ref="F54" r:id="rId2"/>
    <hyperlink ref="F55" r:id="rId3"/>
    <hyperlink ref="F56" r:id="rId4"/>
    <hyperlink ref="F87" r:id="rId5"/>
    <hyperlink ref="F129" r:id="rId6"/>
    <hyperlink ref="F131" r:id="rId7"/>
    <hyperlink ref="F210" r:id="rId8"/>
    <hyperlink ref="F211" r:id="rId9"/>
    <hyperlink ref="F212" r:id="rId10"/>
    <hyperlink ref="F213" r:id="rId11"/>
    <hyperlink ref="F214" r:id="rId12"/>
    <hyperlink ref="F215" r:id="rId13"/>
    <hyperlink ref="F216" r:id="rId14"/>
    <hyperlink ref="F217" r:id="rId15"/>
    <hyperlink ref="F218" r:id="rId16"/>
    <hyperlink ref="F219" r:id="rId17"/>
    <hyperlink ref="F220" r:id="rId18"/>
    <hyperlink ref="F221" r:id="rId19"/>
    <hyperlink ref="F222" r:id="rId20"/>
    <hyperlink ref="F223" r:id="rId21"/>
    <hyperlink ref="F224" r:id="rId22"/>
    <hyperlink ref="F225" r:id="rId23"/>
    <hyperlink ref="F226" r:id="rId24"/>
    <hyperlink ref="F227" r:id="rId25"/>
    <hyperlink ref="F228" r:id="rId26"/>
    <hyperlink ref="F229" r:id="rId27"/>
    <hyperlink ref="F230" r:id="rId28"/>
    <hyperlink ref="F231" r:id="rId29"/>
    <hyperlink ref="F232" r:id="rId30"/>
    <hyperlink ref="F233" r:id="rId31"/>
    <hyperlink ref="F234" r:id="rId32"/>
    <hyperlink ref="F235" r:id="rId33"/>
    <hyperlink ref="F300" r:id="rId34"/>
    <hyperlink ref="F301" r:id="rId35"/>
    <hyperlink ref="F343" r:id="rId36"/>
    <hyperlink ref="F352" r:id="rId37"/>
    <hyperlink ref="F357" r:id="rId38"/>
    <hyperlink ref="F358" r:id="rId39"/>
    <hyperlink ref="F344:F350" r:id="rId40" display="Temperature_TDEV1@Sera"/>
    <hyperlink ref="F353:F356" r:id="rId41" display="Temperature_TDEV1@SIMETRA"/>
    <hyperlink ref="F342" r:id="rId42"/>
    <hyperlink ref="F351" r:id="rId43"/>
    <hyperlink ref="F359" r:id="rId44"/>
    <hyperlink ref="F360" r:id="rId45"/>
    <hyperlink ref="F160" r:id="rId46" display="Juliet_NVM_Revision"/>
    <hyperlink ref="F161" r:id="rId47" display="Juliet_Project"/>
    <hyperlink ref="F162" r:id="rId48" display="Juliet_Project_Version"/>
    <hyperlink ref="F163" r:id="rId49" display="Juliet_Plant"/>
    <hyperlink ref="F58" r:id="rId50"/>
    <hyperlink ref="F59" r:id="rId51"/>
    <hyperlink ref="F60" r:id="rId52"/>
    <hyperlink ref="F70" r:id="rId53"/>
    <hyperlink ref="F72" r:id="rId54"/>
    <hyperlink ref="F71" r:id="rId55"/>
    <hyperlink ref="F61" r:id="rId56"/>
    <hyperlink ref="F63" r:id="rId57" display="Front_Camera_IRCF_Revision"/>
    <hyperlink ref="F62" r:id="rId58"/>
    <hyperlink ref="F64" r:id="rId59"/>
    <hyperlink ref="F66" r:id="rId60"/>
    <hyperlink ref="F65" r:id="rId61"/>
    <hyperlink ref="F67" r:id="rId62"/>
    <hyperlink ref="F68" r:id="rId63"/>
    <hyperlink ref="F69" r:id="rId64"/>
    <hyperlink ref="F73" r:id="rId65"/>
    <hyperlink ref="F74" r:id="rId66"/>
    <hyperlink ref="F75" r:id="rId67"/>
    <hyperlink ref="F77" r:id="rId68"/>
    <hyperlink ref="F78" r:id="rId69"/>
    <hyperlink ref="F79" r:id="rId70"/>
    <hyperlink ref="F80" r:id="rId71"/>
    <hyperlink ref="F76" r:id="rId72" display="Front_Camera_Stiffener_Vendor"/>
    <hyperlink ref="F57"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zoomScaleNormal="100" workbookViewId="0">
      <selection activeCell="H31" sqref="H31"/>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79" t="s">
        <v>1214</v>
      </c>
      <c r="D1" s="880"/>
      <c r="E1" s="877"/>
      <c r="F1" s="111"/>
      <c r="G1" s="100" t="s">
        <v>5</v>
      </c>
      <c r="H1" s="76"/>
      <c r="I1" s="80"/>
      <c r="J1" s="76"/>
      <c r="K1" s="42"/>
    </row>
    <row r="2" spans="1:11" ht="16.5" customHeight="1">
      <c r="A2" s="76"/>
      <c r="B2" s="76"/>
      <c r="C2" s="881"/>
      <c r="D2" s="882"/>
      <c r="E2" s="878"/>
      <c r="F2" s="102" t="s">
        <v>6</v>
      </c>
      <c r="G2" s="108">
        <f>COUNTIF(F10:F305,"Not POR")</f>
        <v>4</v>
      </c>
      <c r="H2" s="76"/>
      <c r="I2" s="80"/>
      <c r="J2" s="76"/>
      <c r="K2" s="42"/>
    </row>
    <row r="3" spans="1:11" ht="17.25" customHeight="1">
      <c r="A3" s="76"/>
      <c r="B3" s="76"/>
      <c r="C3" s="881"/>
      <c r="D3" s="882"/>
      <c r="E3" s="878"/>
      <c r="F3" s="112" t="s">
        <v>8</v>
      </c>
      <c r="G3" s="108">
        <f>COUNTIF(F11:F306,"CHN validation")</f>
        <v>0</v>
      </c>
      <c r="H3" s="76"/>
      <c r="I3" s="80"/>
      <c r="J3" s="76"/>
      <c r="K3" s="42"/>
    </row>
    <row r="4" spans="1:11" ht="19.5" customHeight="1">
      <c r="A4" s="42"/>
      <c r="B4" s="42"/>
      <c r="C4" s="881"/>
      <c r="D4" s="882"/>
      <c r="E4" s="878"/>
      <c r="F4" s="113" t="s">
        <v>7</v>
      </c>
      <c r="G4" s="108">
        <f>COUNTIF(F12:F307,"New Item")</f>
        <v>0</v>
      </c>
      <c r="H4" s="42"/>
      <c r="I4" s="80"/>
      <c r="J4" s="42"/>
      <c r="K4" s="42"/>
    </row>
    <row r="5" spans="1:11" ht="15.6" customHeight="1">
      <c r="A5" s="76"/>
      <c r="B5" s="76"/>
      <c r="C5" s="881"/>
      <c r="D5" s="882"/>
      <c r="E5" s="878"/>
      <c r="F5" s="114" t="s">
        <v>9</v>
      </c>
      <c r="G5" s="108">
        <f>COUNTIF(F15:F308,"Pending update")</f>
        <v>0</v>
      </c>
      <c r="H5" s="76"/>
      <c r="I5" s="80"/>
      <c r="J5" s="76"/>
      <c r="K5" s="42"/>
    </row>
    <row r="6" spans="1:11" ht="15" customHeight="1">
      <c r="A6" s="76"/>
      <c r="B6" s="76"/>
      <c r="C6" s="881"/>
      <c r="D6" s="882"/>
      <c r="E6" s="878"/>
      <c r="F6" s="115" t="s">
        <v>10</v>
      </c>
      <c r="G6" s="108">
        <f>COUNTIF(F13:F309,"Modified")</f>
        <v>1</v>
      </c>
      <c r="H6" s="76"/>
      <c r="I6" s="80"/>
      <c r="J6" s="76"/>
      <c r="K6" s="42"/>
    </row>
    <row r="7" spans="1:11" ht="18" customHeight="1">
      <c r="A7" s="76"/>
      <c r="B7" s="76"/>
      <c r="C7" s="881"/>
      <c r="D7" s="882"/>
      <c r="E7" s="878"/>
      <c r="F7" s="101" t="s">
        <v>11</v>
      </c>
      <c r="G7" s="108">
        <f>COUNTIF(F10:F55,"Ready")</f>
        <v>41</v>
      </c>
      <c r="H7" s="76"/>
      <c r="I7" s="80"/>
      <c r="J7" s="76"/>
      <c r="K7" s="42"/>
    </row>
    <row r="8" spans="1:11" ht="17.25" customHeight="1" thickBot="1">
      <c r="A8" s="86"/>
      <c r="B8" s="86"/>
      <c r="C8" s="881"/>
      <c r="D8" s="882"/>
      <c r="E8" s="878"/>
      <c r="F8" s="116" t="s">
        <v>12</v>
      </c>
      <c r="G8" s="117">
        <f>COUNTIF(F19:F311,"Not ready")</f>
        <v>0</v>
      </c>
      <c r="H8" s="86"/>
      <c r="I8" s="104"/>
      <c r="J8" s="105"/>
      <c r="K8" s="86"/>
    </row>
    <row r="9" spans="1:11" ht="31.5">
      <c r="A9" s="361" t="s">
        <v>13</v>
      </c>
      <c r="B9" s="362" t="s">
        <v>14</v>
      </c>
      <c r="C9" s="362" t="s">
        <v>15</v>
      </c>
      <c r="D9" s="362" t="s">
        <v>16</v>
      </c>
      <c r="E9" s="362" t="s">
        <v>190</v>
      </c>
      <c r="F9" s="362" t="s">
        <v>17</v>
      </c>
      <c r="G9" s="362" t="s">
        <v>1113</v>
      </c>
      <c r="H9" s="362" t="s">
        <v>18</v>
      </c>
      <c r="I9" s="362" t="s">
        <v>20</v>
      </c>
      <c r="J9" s="362" t="s">
        <v>21</v>
      </c>
      <c r="K9" s="363" t="s">
        <v>191</v>
      </c>
    </row>
    <row r="10" spans="1:11" ht="18.75" customHeight="1">
      <c r="A10" s="364">
        <v>1</v>
      </c>
      <c r="B10" s="365" t="s">
        <v>23</v>
      </c>
      <c r="C10" s="270" t="s">
        <v>26</v>
      </c>
      <c r="D10" s="304" t="s">
        <v>27</v>
      </c>
      <c r="E10" s="305"/>
      <c r="F10" s="290" t="s">
        <v>11</v>
      </c>
      <c r="G10" s="366"/>
      <c r="H10" s="367"/>
      <c r="I10" s="368"/>
      <c r="J10" s="368"/>
      <c r="K10" s="369"/>
    </row>
    <row r="11" spans="1:11" ht="20.25" customHeight="1">
      <c r="A11" s="364">
        <v>2</v>
      </c>
      <c r="B11" s="365" t="s">
        <v>23</v>
      </c>
      <c r="C11" s="270" t="s">
        <v>26</v>
      </c>
      <c r="D11" s="304" t="s">
        <v>29</v>
      </c>
      <c r="E11" s="305"/>
      <c r="F11" s="290" t="s">
        <v>11</v>
      </c>
      <c r="G11" s="366"/>
      <c r="H11" s="367"/>
      <c r="I11" s="368"/>
      <c r="J11" s="368"/>
      <c r="K11" s="369"/>
    </row>
    <row r="12" spans="1:11" ht="18.75" customHeight="1">
      <c r="A12" s="364">
        <v>3</v>
      </c>
      <c r="B12" s="365" t="s">
        <v>23</v>
      </c>
      <c r="C12" s="270" t="s">
        <v>26</v>
      </c>
      <c r="D12" s="304" t="s">
        <v>34</v>
      </c>
      <c r="E12" s="305"/>
      <c r="F12" s="290" t="s">
        <v>11</v>
      </c>
      <c r="G12" s="366"/>
      <c r="H12" s="367"/>
      <c r="I12" s="367"/>
      <c r="J12" s="368"/>
      <c r="K12" s="369"/>
    </row>
    <row r="13" spans="1:11" ht="18.75" customHeight="1">
      <c r="A13" s="364">
        <v>4</v>
      </c>
      <c r="B13" s="365" t="s">
        <v>23</v>
      </c>
      <c r="C13" s="270" t="s">
        <v>24</v>
      </c>
      <c r="D13" s="370" t="s">
        <v>1251</v>
      </c>
      <c r="E13" s="305"/>
      <c r="F13" s="290" t="s">
        <v>11</v>
      </c>
      <c r="G13" s="366"/>
      <c r="H13" s="371" t="s">
        <v>36</v>
      </c>
      <c r="I13" s="367"/>
      <c r="J13" s="372" t="s">
        <v>1492</v>
      </c>
      <c r="K13" s="373"/>
    </row>
    <row r="14" spans="1:11" ht="18.75" customHeight="1">
      <c r="A14" s="364">
        <v>5</v>
      </c>
      <c r="B14" s="365" t="s">
        <v>23</v>
      </c>
      <c r="C14" s="304" t="s">
        <v>170</v>
      </c>
      <c r="D14" s="304" t="s">
        <v>2151</v>
      </c>
      <c r="E14" s="305"/>
      <c r="F14" s="290" t="s">
        <v>11</v>
      </c>
      <c r="G14" s="366"/>
      <c r="H14" s="367"/>
      <c r="I14" s="367"/>
      <c r="J14" s="374" t="s">
        <v>2261</v>
      </c>
      <c r="K14" s="375"/>
    </row>
    <row r="15" spans="1:11" ht="18.75" customHeight="1">
      <c r="A15" s="364">
        <v>6</v>
      </c>
      <c r="B15" s="365" t="s">
        <v>23</v>
      </c>
      <c r="C15" s="270" t="s">
        <v>24</v>
      </c>
      <c r="D15" s="304" t="s">
        <v>25</v>
      </c>
      <c r="E15" s="305"/>
      <c r="F15" s="290" t="s">
        <v>11</v>
      </c>
      <c r="G15" s="366"/>
      <c r="H15" s="367"/>
      <c r="I15" s="367"/>
      <c r="J15" s="376" t="s">
        <v>1231</v>
      </c>
      <c r="K15" s="369"/>
    </row>
    <row r="16" spans="1:11" ht="18.75" customHeight="1">
      <c r="A16" s="364">
        <v>7</v>
      </c>
      <c r="B16" s="365" t="s">
        <v>23</v>
      </c>
      <c r="C16" s="270" t="s">
        <v>24</v>
      </c>
      <c r="D16" s="270" t="s">
        <v>1073</v>
      </c>
      <c r="E16" s="305"/>
      <c r="F16" s="290" t="s">
        <v>11</v>
      </c>
      <c r="G16" s="366"/>
      <c r="H16" s="367"/>
      <c r="I16" s="367"/>
      <c r="J16" s="372" t="s">
        <v>1948</v>
      </c>
      <c r="K16" s="369"/>
    </row>
    <row r="17" spans="1:11" ht="18.75" customHeight="1">
      <c r="A17" s="364">
        <v>8</v>
      </c>
      <c r="B17" s="365" t="s">
        <v>23</v>
      </c>
      <c r="C17" s="270" t="s">
        <v>188</v>
      </c>
      <c r="D17" s="304" t="s">
        <v>2225</v>
      </c>
      <c r="E17" s="305"/>
      <c r="F17" s="290" t="s">
        <v>11</v>
      </c>
      <c r="G17" s="366"/>
      <c r="H17" s="367"/>
      <c r="I17" s="367"/>
      <c r="J17" s="372" t="s">
        <v>1242</v>
      </c>
      <c r="K17" s="369"/>
    </row>
    <row r="18" spans="1:11" ht="18.75" customHeight="1">
      <c r="A18" s="364">
        <v>9</v>
      </c>
      <c r="B18" s="365" t="s">
        <v>23</v>
      </c>
      <c r="C18" s="270" t="s">
        <v>207</v>
      </c>
      <c r="D18" s="304" t="s">
        <v>208</v>
      </c>
      <c r="E18" s="271" t="s">
        <v>452</v>
      </c>
      <c r="F18" s="290" t="s">
        <v>11</v>
      </c>
      <c r="G18" s="366"/>
      <c r="H18" s="377"/>
      <c r="I18" s="367"/>
      <c r="J18" s="372" t="s">
        <v>1235</v>
      </c>
      <c r="K18" s="378"/>
    </row>
    <row r="19" spans="1:11" ht="18.75" customHeight="1">
      <c r="A19" s="364">
        <v>10</v>
      </c>
      <c r="B19" s="365" t="s">
        <v>23</v>
      </c>
      <c r="C19" s="270" t="s">
        <v>207</v>
      </c>
      <c r="D19" s="304" t="s">
        <v>210</v>
      </c>
      <c r="E19" s="271" t="s">
        <v>211</v>
      </c>
      <c r="F19" s="290" t="s">
        <v>11</v>
      </c>
      <c r="G19" s="366"/>
      <c r="H19" s="367"/>
      <c r="I19" s="367"/>
      <c r="J19" s="372" t="s">
        <v>1219</v>
      </c>
      <c r="K19" s="378"/>
    </row>
    <row r="20" spans="1:11" ht="18.75" customHeight="1">
      <c r="A20" s="364">
        <v>11</v>
      </c>
      <c r="B20" s="365" t="s">
        <v>23</v>
      </c>
      <c r="C20" s="270" t="s">
        <v>207</v>
      </c>
      <c r="D20" s="304" t="s">
        <v>213</v>
      </c>
      <c r="E20" s="379"/>
      <c r="F20" s="290" t="s">
        <v>11</v>
      </c>
      <c r="G20" s="366"/>
      <c r="H20" s="367"/>
      <c r="I20" s="367"/>
      <c r="J20" s="308" t="s">
        <v>1994</v>
      </c>
      <c r="K20" s="378"/>
    </row>
    <row r="21" spans="1:11" ht="18.75" customHeight="1">
      <c r="A21" s="364">
        <v>12</v>
      </c>
      <c r="B21" s="365" t="s">
        <v>23</v>
      </c>
      <c r="C21" s="270" t="s">
        <v>207</v>
      </c>
      <c r="D21" s="304" t="s">
        <v>905</v>
      </c>
      <c r="E21" s="271" t="s">
        <v>215</v>
      </c>
      <c r="F21" s="290" t="s">
        <v>11</v>
      </c>
      <c r="G21" s="366"/>
      <c r="H21" s="367"/>
      <c r="I21" s="367"/>
      <c r="J21" s="883" t="s">
        <v>2145</v>
      </c>
      <c r="K21" s="885"/>
    </row>
    <row r="22" spans="1:11" ht="18.75" customHeight="1">
      <c r="A22" s="364">
        <v>13</v>
      </c>
      <c r="B22" s="365" t="s">
        <v>23</v>
      </c>
      <c r="C22" s="270" t="s">
        <v>207</v>
      </c>
      <c r="D22" s="304" t="s">
        <v>216</v>
      </c>
      <c r="E22" s="271" t="s">
        <v>62</v>
      </c>
      <c r="F22" s="290" t="s">
        <v>11</v>
      </c>
      <c r="G22" s="366"/>
      <c r="H22" s="367"/>
      <c r="I22" s="367"/>
      <c r="J22" s="883"/>
      <c r="K22" s="885"/>
    </row>
    <row r="23" spans="1:11" ht="18.75" customHeight="1">
      <c r="A23" s="364">
        <v>14</v>
      </c>
      <c r="B23" s="365" t="s">
        <v>23</v>
      </c>
      <c r="C23" s="270" t="s">
        <v>207</v>
      </c>
      <c r="D23" s="304" t="s">
        <v>217</v>
      </c>
      <c r="E23" s="271" t="s">
        <v>62</v>
      </c>
      <c r="F23" s="290" t="s">
        <v>11</v>
      </c>
      <c r="G23" s="366"/>
      <c r="H23" s="367"/>
      <c r="I23" s="367"/>
      <c r="J23" s="883"/>
      <c r="K23" s="885"/>
    </row>
    <row r="24" spans="1:11" ht="18.75" customHeight="1">
      <c r="A24" s="364">
        <v>15</v>
      </c>
      <c r="B24" s="365" t="s">
        <v>23</v>
      </c>
      <c r="C24" s="270" t="s">
        <v>207</v>
      </c>
      <c r="D24" s="304" t="s">
        <v>218</v>
      </c>
      <c r="E24" s="271" t="s">
        <v>62</v>
      </c>
      <c r="F24" s="290" t="s">
        <v>11</v>
      </c>
      <c r="G24" s="366"/>
      <c r="H24" s="367"/>
      <c r="I24" s="367"/>
      <c r="J24" s="883"/>
      <c r="K24" s="885"/>
    </row>
    <row r="25" spans="1:11" ht="18.75" customHeight="1">
      <c r="A25" s="364">
        <v>16</v>
      </c>
      <c r="B25" s="365" t="s">
        <v>23</v>
      </c>
      <c r="C25" s="270" t="s">
        <v>207</v>
      </c>
      <c r="D25" s="304" t="s">
        <v>906</v>
      </c>
      <c r="E25" s="271" t="s">
        <v>62</v>
      </c>
      <c r="F25" s="290" t="s">
        <v>11</v>
      </c>
      <c r="G25" s="366"/>
      <c r="H25" s="367"/>
      <c r="I25" s="367"/>
      <c r="J25" s="883"/>
      <c r="K25" s="885"/>
    </row>
    <row r="26" spans="1:11" ht="18.75" customHeight="1">
      <c r="A26" s="364">
        <v>17</v>
      </c>
      <c r="B26" s="365" t="s">
        <v>23</v>
      </c>
      <c r="C26" s="270" t="s">
        <v>207</v>
      </c>
      <c r="D26" s="304" t="s">
        <v>220</v>
      </c>
      <c r="E26" s="271" t="s">
        <v>62</v>
      </c>
      <c r="F26" s="290" t="s">
        <v>11</v>
      </c>
      <c r="G26" s="366"/>
      <c r="H26" s="367"/>
      <c r="I26" s="367"/>
      <c r="J26" s="883"/>
      <c r="K26" s="885"/>
    </row>
    <row r="27" spans="1:11" ht="18.75" customHeight="1">
      <c r="A27" s="364">
        <v>18</v>
      </c>
      <c r="B27" s="365"/>
      <c r="C27" s="270" t="s">
        <v>207</v>
      </c>
      <c r="D27" s="243" t="s">
        <v>2066</v>
      </c>
      <c r="E27" s="209"/>
      <c r="F27" s="290" t="s">
        <v>11</v>
      </c>
      <c r="G27" s="213"/>
      <c r="H27" s="225"/>
      <c r="I27" s="225"/>
      <c r="J27" s="230"/>
      <c r="K27" s="380" t="s">
        <v>2056</v>
      </c>
    </row>
    <row r="28" spans="1:11" ht="15.75" customHeight="1">
      <c r="A28" s="364">
        <v>19</v>
      </c>
      <c r="B28" s="241" t="s">
        <v>23</v>
      </c>
      <c r="C28" s="211" t="s">
        <v>170</v>
      </c>
      <c r="D28" s="211" t="s">
        <v>1230</v>
      </c>
      <c r="E28" s="212"/>
      <c r="F28" s="290" t="s">
        <v>11</v>
      </c>
      <c r="G28" s="213"/>
      <c r="H28" s="225"/>
      <c r="I28" s="225"/>
      <c r="J28" s="381" t="s">
        <v>2146</v>
      </c>
      <c r="K28" s="382"/>
    </row>
    <row r="29" spans="1:11" ht="15.75" customHeight="1">
      <c r="A29" s="364">
        <v>20</v>
      </c>
      <c r="B29" s="241" t="s">
        <v>23</v>
      </c>
      <c r="C29" s="383" t="s">
        <v>52</v>
      </c>
      <c r="D29" s="383" t="s">
        <v>172</v>
      </c>
      <c r="E29" s="212"/>
      <c r="F29" s="655" t="s">
        <v>10</v>
      </c>
      <c r="G29" s="213"/>
      <c r="H29" s="225"/>
      <c r="I29" s="225"/>
      <c r="J29" s="384" t="s">
        <v>3280</v>
      </c>
      <c r="K29" s="884" t="s">
        <v>1947</v>
      </c>
    </row>
    <row r="30" spans="1:11" ht="15.75" customHeight="1">
      <c r="A30" s="364">
        <v>21</v>
      </c>
      <c r="B30" s="241" t="s">
        <v>23</v>
      </c>
      <c r="C30" s="383" t="s">
        <v>52</v>
      </c>
      <c r="D30" s="383" t="s">
        <v>173</v>
      </c>
      <c r="E30" s="212"/>
      <c r="F30" s="201" t="s">
        <v>11</v>
      </c>
      <c r="G30" s="213"/>
      <c r="H30" s="225"/>
      <c r="I30" s="225"/>
      <c r="J30" s="216" t="s">
        <v>1487</v>
      </c>
      <c r="K30" s="762"/>
    </row>
    <row r="31" spans="1:11" ht="15.75" customHeight="1">
      <c r="A31" s="364">
        <v>22</v>
      </c>
      <c r="B31" s="241" t="s">
        <v>23</v>
      </c>
      <c r="C31" s="383" t="s">
        <v>52</v>
      </c>
      <c r="D31" s="383" t="s">
        <v>174</v>
      </c>
      <c r="E31" s="212"/>
      <c r="F31" s="201" t="s">
        <v>11</v>
      </c>
      <c r="G31" s="213"/>
      <c r="H31" s="225"/>
      <c r="I31" s="225"/>
      <c r="J31" s="216" t="s">
        <v>1232</v>
      </c>
      <c r="K31" s="762"/>
    </row>
    <row r="32" spans="1:11" ht="15.75" customHeight="1">
      <c r="A32" s="364">
        <v>23</v>
      </c>
      <c r="B32" s="241" t="s">
        <v>23</v>
      </c>
      <c r="C32" s="383" t="s">
        <v>52</v>
      </c>
      <c r="D32" s="383" t="s">
        <v>175</v>
      </c>
      <c r="E32" s="212"/>
      <c r="F32" s="201" t="s">
        <v>11</v>
      </c>
      <c r="G32" s="213"/>
      <c r="H32" s="225"/>
      <c r="I32" s="225"/>
      <c r="J32" s="216" t="s">
        <v>176</v>
      </c>
      <c r="K32" s="762"/>
    </row>
    <row r="33" spans="1:11" ht="15.75" customHeight="1">
      <c r="A33" s="364">
        <v>24</v>
      </c>
      <c r="B33" s="241" t="s">
        <v>23</v>
      </c>
      <c r="C33" s="383" t="s">
        <v>52</v>
      </c>
      <c r="D33" s="383" t="s">
        <v>1085</v>
      </c>
      <c r="E33" s="212"/>
      <c r="F33" s="201" t="s">
        <v>11</v>
      </c>
      <c r="G33" s="213"/>
      <c r="H33" s="225"/>
      <c r="I33" s="225"/>
      <c r="J33" s="216" t="s">
        <v>1086</v>
      </c>
      <c r="K33" s="762"/>
    </row>
    <row r="34" spans="1:11" ht="15.75" customHeight="1">
      <c r="A34" s="364">
        <v>25</v>
      </c>
      <c r="B34" s="241" t="s">
        <v>23</v>
      </c>
      <c r="C34" s="383" t="s">
        <v>52</v>
      </c>
      <c r="D34" s="383" t="s">
        <v>1087</v>
      </c>
      <c r="E34" s="212"/>
      <c r="F34" s="201" t="s">
        <v>11</v>
      </c>
      <c r="G34" s="213"/>
      <c r="H34" s="225"/>
      <c r="I34" s="225"/>
      <c r="J34" s="216" t="s">
        <v>1088</v>
      </c>
      <c r="K34" s="762"/>
    </row>
    <row r="35" spans="1:11" ht="15.75" customHeight="1">
      <c r="A35" s="364">
        <v>26</v>
      </c>
      <c r="B35" s="241" t="s">
        <v>23</v>
      </c>
      <c r="C35" s="383" t="s">
        <v>52</v>
      </c>
      <c r="D35" s="383" t="s">
        <v>1089</v>
      </c>
      <c r="E35" s="212"/>
      <c r="F35" s="201" t="s">
        <v>11</v>
      </c>
      <c r="G35" s="213"/>
      <c r="H35" s="225"/>
      <c r="I35" s="225"/>
      <c r="J35" s="216" t="s">
        <v>1090</v>
      </c>
      <c r="K35" s="762"/>
    </row>
    <row r="36" spans="1:11" ht="15.75" customHeight="1">
      <c r="A36" s="364">
        <v>27</v>
      </c>
      <c r="B36" s="241" t="s">
        <v>23</v>
      </c>
      <c r="C36" s="383" t="s">
        <v>52</v>
      </c>
      <c r="D36" s="383" t="s">
        <v>1091</v>
      </c>
      <c r="E36" s="212"/>
      <c r="F36" s="201" t="s">
        <v>11</v>
      </c>
      <c r="G36" s="213"/>
      <c r="H36" s="225"/>
      <c r="I36" s="225"/>
      <c r="J36" s="216" t="s">
        <v>1092</v>
      </c>
      <c r="K36" s="762"/>
    </row>
    <row r="37" spans="1:11" ht="15.75" customHeight="1">
      <c r="A37" s="364">
        <v>28</v>
      </c>
      <c r="B37" s="241" t="s">
        <v>23</v>
      </c>
      <c r="C37" s="383" t="s">
        <v>52</v>
      </c>
      <c r="D37" s="383" t="s">
        <v>177</v>
      </c>
      <c r="E37" s="212"/>
      <c r="F37" s="201" t="s">
        <v>11</v>
      </c>
      <c r="G37" s="213"/>
      <c r="H37" s="225"/>
      <c r="I37" s="225"/>
      <c r="J37" s="216" t="s">
        <v>178</v>
      </c>
      <c r="K37" s="762"/>
    </row>
    <row r="38" spans="1:11" ht="15.75" customHeight="1">
      <c r="A38" s="364">
        <v>29</v>
      </c>
      <c r="B38" s="241" t="s">
        <v>23</v>
      </c>
      <c r="C38" s="383" t="s">
        <v>52</v>
      </c>
      <c r="D38" s="383" t="s">
        <v>179</v>
      </c>
      <c r="E38" s="212"/>
      <c r="F38" s="201" t="s">
        <v>11</v>
      </c>
      <c r="G38" s="213"/>
      <c r="H38" s="225"/>
      <c r="I38" s="225"/>
      <c r="J38" s="216" t="s">
        <v>180</v>
      </c>
      <c r="K38" s="762"/>
    </row>
    <row r="39" spans="1:11" ht="15.75" customHeight="1">
      <c r="A39" s="364">
        <v>30</v>
      </c>
      <c r="B39" s="241" t="s">
        <v>23</v>
      </c>
      <c r="C39" s="383" t="s">
        <v>52</v>
      </c>
      <c r="D39" s="383" t="s">
        <v>1093</v>
      </c>
      <c r="E39" s="212"/>
      <c r="F39" s="201" t="s">
        <v>11</v>
      </c>
      <c r="G39" s="213"/>
      <c r="H39" s="225"/>
      <c r="I39" s="225"/>
      <c r="J39" s="216" t="s">
        <v>1094</v>
      </c>
      <c r="K39" s="762"/>
    </row>
    <row r="40" spans="1:11" ht="15.75" customHeight="1">
      <c r="A40" s="364">
        <v>31</v>
      </c>
      <c r="B40" s="241" t="s">
        <v>23</v>
      </c>
      <c r="C40" s="383" t="s">
        <v>52</v>
      </c>
      <c r="D40" s="383" t="s">
        <v>1095</v>
      </c>
      <c r="E40" s="212"/>
      <c r="F40" s="201" t="s">
        <v>11</v>
      </c>
      <c r="G40" s="213"/>
      <c r="H40" s="225"/>
      <c r="I40" s="225"/>
      <c r="J40" s="216" t="s">
        <v>1096</v>
      </c>
      <c r="K40" s="762"/>
    </row>
    <row r="41" spans="1:11" ht="15.75" customHeight="1">
      <c r="A41" s="364">
        <v>32</v>
      </c>
      <c r="B41" s="241" t="s">
        <v>23</v>
      </c>
      <c r="C41" s="383" t="s">
        <v>52</v>
      </c>
      <c r="D41" s="383" t="s">
        <v>1097</v>
      </c>
      <c r="E41" s="212"/>
      <c r="F41" s="201" t="s">
        <v>11</v>
      </c>
      <c r="G41" s="213"/>
      <c r="H41" s="225"/>
      <c r="I41" s="225"/>
      <c r="J41" s="216" t="s">
        <v>1098</v>
      </c>
      <c r="K41" s="762"/>
    </row>
    <row r="42" spans="1:11" ht="15.75" customHeight="1">
      <c r="A42" s="364">
        <v>33</v>
      </c>
      <c r="B42" s="241" t="s">
        <v>23</v>
      </c>
      <c r="C42" s="383" t="s">
        <v>52</v>
      </c>
      <c r="D42" s="383" t="s">
        <v>1099</v>
      </c>
      <c r="E42" s="212"/>
      <c r="F42" s="201" t="s">
        <v>11</v>
      </c>
      <c r="G42" s="213"/>
      <c r="H42" s="225"/>
      <c r="I42" s="225"/>
      <c r="J42" s="216" t="s">
        <v>1100</v>
      </c>
      <c r="K42" s="762"/>
    </row>
    <row r="43" spans="1:11" ht="15.75" customHeight="1">
      <c r="A43" s="364">
        <v>34</v>
      </c>
      <c r="B43" s="241" t="s">
        <v>23</v>
      </c>
      <c r="C43" s="383" t="s">
        <v>52</v>
      </c>
      <c r="D43" s="383" t="s">
        <v>1101</v>
      </c>
      <c r="E43" s="212"/>
      <c r="F43" s="201" t="s">
        <v>11</v>
      </c>
      <c r="G43" s="213"/>
      <c r="H43" s="225"/>
      <c r="I43" s="225"/>
      <c r="J43" s="216" t="s">
        <v>1102</v>
      </c>
      <c r="K43" s="762"/>
    </row>
    <row r="44" spans="1:11" ht="15.75" customHeight="1">
      <c r="A44" s="364">
        <v>35</v>
      </c>
      <c r="B44" s="241" t="s">
        <v>23</v>
      </c>
      <c r="C44" s="383" t="s">
        <v>52</v>
      </c>
      <c r="D44" s="210" t="s">
        <v>1103</v>
      </c>
      <c r="E44" s="212"/>
      <c r="F44" s="201" t="s">
        <v>11</v>
      </c>
      <c r="G44" s="213"/>
      <c r="H44" s="225"/>
      <c r="I44" s="225"/>
      <c r="J44" s="216" t="s">
        <v>181</v>
      </c>
      <c r="K44" s="762"/>
    </row>
    <row r="45" spans="1:11" ht="15.75" customHeight="1">
      <c r="A45" s="364">
        <v>36</v>
      </c>
      <c r="B45" s="241" t="s">
        <v>23</v>
      </c>
      <c r="C45" s="383" t="s">
        <v>52</v>
      </c>
      <c r="D45" s="383" t="s">
        <v>182</v>
      </c>
      <c r="E45" s="212"/>
      <c r="F45" s="201" t="s">
        <v>11</v>
      </c>
      <c r="G45" s="213"/>
      <c r="H45" s="225"/>
      <c r="I45" s="225"/>
      <c r="J45" s="216" t="s">
        <v>183</v>
      </c>
      <c r="K45" s="762"/>
    </row>
    <row r="46" spans="1:11" ht="15.75" customHeight="1">
      <c r="A46" s="364">
        <v>37</v>
      </c>
      <c r="B46" s="241" t="s">
        <v>23</v>
      </c>
      <c r="C46" s="383" t="s">
        <v>52</v>
      </c>
      <c r="D46" s="383" t="s">
        <v>184</v>
      </c>
      <c r="E46" s="212"/>
      <c r="F46" s="201" t="s">
        <v>11</v>
      </c>
      <c r="G46" s="213"/>
      <c r="H46" s="225"/>
      <c r="I46" s="225"/>
      <c r="J46" s="216" t="s">
        <v>185</v>
      </c>
      <c r="K46" s="762"/>
    </row>
    <row r="47" spans="1:11" ht="15.75" customHeight="1">
      <c r="A47" s="364">
        <v>38</v>
      </c>
      <c r="B47" s="241" t="s">
        <v>23</v>
      </c>
      <c r="C47" s="383" t="s">
        <v>52</v>
      </c>
      <c r="D47" s="383" t="s">
        <v>1104</v>
      </c>
      <c r="E47" s="212"/>
      <c r="F47" s="201" t="s">
        <v>11</v>
      </c>
      <c r="G47" s="213"/>
      <c r="H47" s="225"/>
      <c r="I47" s="225"/>
      <c r="J47" s="216" t="s">
        <v>1105</v>
      </c>
      <c r="K47" s="762"/>
    </row>
    <row r="48" spans="1:11" ht="15.75" customHeight="1">
      <c r="A48" s="364">
        <v>39</v>
      </c>
      <c r="B48" s="241" t="s">
        <v>23</v>
      </c>
      <c r="C48" s="383" t="s">
        <v>52</v>
      </c>
      <c r="D48" s="383" t="s">
        <v>1106</v>
      </c>
      <c r="E48" s="212"/>
      <c r="F48" s="201" t="s">
        <v>11</v>
      </c>
      <c r="G48" s="213"/>
      <c r="H48" s="225"/>
      <c r="I48" s="225"/>
      <c r="J48" s="216" t="s">
        <v>2004</v>
      </c>
      <c r="K48" s="762"/>
    </row>
    <row r="49" spans="1:11" ht="15.75" customHeight="1">
      <c r="A49" s="364">
        <v>40</v>
      </c>
      <c r="B49" s="241" t="s">
        <v>23</v>
      </c>
      <c r="C49" s="383" t="s">
        <v>284</v>
      </c>
      <c r="D49" s="383" t="s">
        <v>1108</v>
      </c>
      <c r="E49" s="212"/>
      <c r="F49" s="229" t="s">
        <v>6</v>
      </c>
      <c r="G49" s="213"/>
      <c r="H49" s="225"/>
      <c r="I49" s="225"/>
      <c r="J49" s="216" t="s">
        <v>2005</v>
      </c>
      <c r="K49" s="382"/>
    </row>
    <row r="50" spans="1:11" ht="15.75" customHeight="1">
      <c r="A50" s="364">
        <v>41</v>
      </c>
      <c r="B50" s="241" t="s">
        <v>23</v>
      </c>
      <c r="C50" s="383" t="s">
        <v>284</v>
      </c>
      <c r="D50" s="383" t="s">
        <v>1109</v>
      </c>
      <c r="E50" s="212"/>
      <c r="F50" s="229" t="s">
        <v>6</v>
      </c>
      <c r="G50" s="213"/>
      <c r="H50" s="225"/>
      <c r="I50" s="225"/>
      <c r="J50" s="216" t="s">
        <v>1233</v>
      </c>
      <c r="K50" s="382"/>
    </row>
    <row r="51" spans="1:11" ht="15.75" customHeight="1">
      <c r="A51" s="364">
        <v>42</v>
      </c>
      <c r="B51" s="241" t="s">
        <v>23</v>
      </c>
      <c r="C51" s="383" t="s">
        <v>284</v>
      </c>
      <c r="D51" s="383" t="s">
        <v>1110</v>
      </c>
      <c r="E51" s="212"/>
      <c r="F51" s="229" t="s">
        <v>6</v>
      </c>
      <c r="G51" s="213"/>
      <c r="H51" s="225"/>
      <c r="I51" s="225"/>
      <c r="J51" s="216" t="s">
        <v>1234</v>
      </c>
      <c r="K51" s="382"/>
    </row>
    <row r="52" spans="1:11" ht="15.75" customHeight="1">
      <c r="A52" s="364">
        <v>43</v>
      </c>
      <c r="B52" s="241" t="s">
        <v>23</v>
      </c>
      <c r="C52" s="383" t="s">
        <v>284</v>
      </c>
      <c r="D52" s="383" t="s">
        <v>1111</v>
      </c>
      <c r="E52" s="212"/>
      <c r="F52" s="229" t="s">
        <v>6</v>
      </c>
      <c r="G52" s="213"/>
      <c r="H52" s="225"/>
      <c r="I52" s="225"/>
      <c r="J52" s="216" t="s">
        <v>2003</v>
      </c>
      <c r="K52" s="382"/>
    </row>
    <row r="53" spans="1:11" ht="16.5" customHeight="1">
      <c r="A53" s="364">
        <v>44</v>
      </c>
      <c r="B53" s="241" t="s">
        <v>23</v>
      </c>
      <c r="C53" s="383" t="s">
        <v>207</v>
      </c>
      <c r="D53" s="211" t="s">
        <v>1082</v>
      </c>
      <c r="E53" s="209" t="s">
        <v>452</v>
      </c>
      <c r="F53" s="201" t="s">
        <v>11</v>
      </c>
      <c r="G53" s="213"/>
      <c r="H53" s="225"/>
      <c r="I53" s="225"/>
      <c r="J53" s="216" t="s">
        <v>1455</v>
      </c>
      <c r="K53" s="385"/>
    </row>
    <row r="54" spans="1:11" ht="16.5" customHeight="1">
      <c r="A54" s="364">
        <v>45</v>
      </c>
      <c r="B54" s="241" t="s">
        <v>23</v>
      </c>
      <c r="C54" s="383" t="s">
        <v>207</v>
      </c>
      <c r="D54" s="211" t="s">
        <v>1083</v>
      </c>
      <c r="E54" s="209" t="s">
        <v>453</v>
      </c>
      <c r="F54" s="201" t="s">
        <v>11</v>
      </c>
      <c r="G54" s="213"/>
      <c r="H54" s="225"/>
      <c r="I54" s="225"/>
      <c r="J54" s="216" t="s">
        <v>1236</v>
      </c>
      <c r="K54" s="385"/>
    </row>
    <row r="55" spans="1:11" ht="16.5" customHeight="1" thickBot="1">
      <c r="A55" s="364">
        <v>46</v>
      </c>
      <c r="B55" s="386" t="s">
        <v>23</v>
      </c>
      <c r="C55" s="387" t="s">
        <v>188</v>
      </c>
      <c r="D55" s="387" t="s">
        <v>189</v>
      </c>
      <c r="E55" s="388"/>
      <c r="F55" s="389" t="s">
        <v>11</v>
      </c>
      <c r="G55" s="390"/>
      <c r="H55" s="391"/>
      <c r="I55" s="391"/>
      <c r="J55" s="392" t="s">
        <v>2291</v>
      </c>
      <c r="K55" s="393"/>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2020-07-30T01:24:55Z</dcterms:modified>
</cp:coreProperties>
</file>